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820" windowHeight="9435" activeTab="0"/>
  </bookViews>
  <sheets>
    <sheet name="Domanda" sheetId="1" r:id="rId1"/>
  </sheets>
  <definedNames>
    <definedName name="_xlnm.Print_Area" localSheetId="0">'Domanda'!$B$4:$L$120</definedName>
  </definedNames>
  <calcPr fullCalcOnLoad="1"/>
</workbook>
</file>

<file path=xl/sharedStrings.xml><?xml version="1.0" encoding="utf-8"?>
<sst xmlns="http://schemas.openxmlformats.org/spreadsheetml/2006/main" count="205" uniqueCount="190">
  <si>
    <t>Nome</t>
  </si>
  <si>
    <t>Cognome</t>
  </si>
  <si>
    <t>Luogo di nascita</t>
  </si>
  <si>
    <t>Cittadinanza</t>
  </si>
  <si>
    <t>Codice fiscale</t>
  </si>
  <si>
    <t>Sesso</t>
  </si>
  <si>
    <t>Indirizzo</t>
  </si>
  <si>
    <t>Cap</t>
  </si>
  <si>
    <t>Comune</t>
  </si>
  <si>
    <t>Prov</t>
  </si>
  <si>
    <t>Telefono</t>
  </si>
  <si>
    <t>Cellulare</t>
  </si>
  <si>
    <t>E-mail</t>
  </si>
  <si>
    <t>Matricola</t>
  </si>
  <si>
    <t>CdL</t>
  </si>
  <si>
    <t>Erasmus</t>
  </si>
  <si>
    <t>Mesi_Erasmus</t>
  </si>
  <si>
    <t>Media</t>
  </si>
  <si>
    <t>Luogo_nascita</t>
  </si>
  <si>
    <t>Data_nascita</t>
  </si>
  <si>
    <t>Codice_fiscale</t>
  </si>
  <si>
    <t>DATI PERSONALI</t>
  </si>
  <si>
    <t>RECAPITI</t>
  </si>
  <si>
    <t>Provincia</t>
  </si>
  <si>
    <t>DATI UNIVERSITARI</t>
  </si>
  <si>
    <t>(da verificare nei manifesti degli studi delle singole facoltà)</t>
  </si>
  <si>
    <t>Lingue</t>
  </si>
  <si>
    <t>Inglese</t>
  </si>
  <si>
    <t>Francese</t>
  </si>
  <si>
    <t>Tedesco</t>
  </si>
  <si>
    <t>Spagnolo</t>
  </si>
  <si>
    <t>Liv.Lingua</t>
  </si>
  <si>
    <t>A</t>
  </si>
  <si>
    <t>B</t>
  </si>
  <si>
    <t>C</t>
  </si>
  <si>
    <t>Nessuno</t>
  </si>
  <si>
    <t>SNT/1 - Classe delle lauree in professioni sanitarie, infermieristiche e professione sanitaria ostetrica</t>
  </si>
  <si>
    <t>SNT/2 - Classe delle lauree in professioni sanitarie della riabilitazione</t>
  </si>
  <si>
    <t>SNT/3 - Classe delle lauree in professioni sanitarie tecniche</t>
  </si>
  <si>
    <t>SNT/4 - Classe delle lauree in professioni sanitarie della prevenzione</t>
  </si>
  <si>
    <t>LMG/01 - Classe della lauree magistrali in giurisprudenza</t>
  </si>
  <si>
    <t>L-1 - Beni culturali</t>
  </si>
  <si>
    <t>L-2 - Biotecnologie</t>
  </si>
  <si>
    <t>L-3 - Discipline delle arti figurative, della musica, dello spettacolo e della moda</t>
  </si>
  <si>
    <t>L-4 - Disegno industriale</t>
  </si>
  <si>
    <t>L-5 - Filosofia</t>
  </si>
  <si>
    <t>L-6 - Geografia</t>
  </si>
  <si>
    <t>L-7 - Ingegneria civile e ambientale</t>
  </si>
  <si>
    <t>L-8 - Ingegneria dell'informazione</t>
  </si>
  <si>
    <t>L-9 - Ingegneria industriale</t>
  </si>
  <si>
    <t>L-10 - Lettere</t>
  </si>
  <si>
    <t>L-11 - Lingue e culture moderne</t>
  </si>
  <si>
    <t>L-12 - Mediazione linguistica</t>
  </si>
  <si>
    <t>L-13 - Scienze biologiche</t>
  </si>
  <si>
    <t>L-14 - Scienze dei servizi giuridici</t>
  </si>
  <si>
    <t>L-15 - Scienze del turismo</t>
  </si>
  <si>
    <t>L-16 - Scienze dell'amministrazione e dell'organizzazione</t>
  </si>
  <si>
    <t>L-17 - Scienze dell'architettura</t>
  </si>
  <si>
    <t>L-18 - Scienze dell'economia e della gestione aziendale</t>
  </si>
  <si>
    <t>L-19 - Scienze dell'educazione e della formazione</t>
  </si>
  <si>
    <t>L-20 - Scienze della comunicazione</t>
  </si>
  <si>
    <t>L-21 - Scienze della pianificazione territoriale, urbanistica, paesaggistica e ambientale</t>
  </si>
  <si>
    <t>L-22 - Scienze delle attività motorie e sportive</t>
  </si>
  <si>
    <t>L-23 - Scienze e tecniche dell'edilizia</t>
  </si>
  <si>
    <t>L-24 - Scienze e tecniche psicologiche</t>
  </si>
  <si>
    <t>L-25 - Scienze e tecnologie agrarie e forestali</t>
  </si>
  <si>
    <t>L-26 - Scienze e tecnologie alimentari</t>
  </si>
  <si>
    <t>L-27 - Scienze e tecnologie chimiche</t>
  </si>
  <si>
    <t>L-28 - Scienze e tecnologie della navigazione</t>
  </si>
  <si>
    <t>L-29 - Scienze e tecnologie farmaceutiche</t>
  </si>
  <si>
    <t>L-30 - Scienze e tecnologie fisiche</t>
  </si>
  <si>
    <t>L-31 - Scienze e tecnologie informatiche</t>
  </si>
  <si>
    <t>L-32 - Scienze e tecnologie per l'ambiente e la natura</t>
  </si>
  <si>
    <t>L-33 - Scienze e conomiche</t>
  </si>
  <si>
    <t>L-34 - Scienze geologiche</t>
  </si>
  <si>
    <t>L-35 - Scienze matematiche</t>
  </si>
  <si>
    <t>L-36 - Scienze politiche e delle relazioni internazionali</t>
  </si>
  <si>
    <t>L-37 - Scienze sociali per la cooperazione, lo sviluppo e la pace</t>
  </si>
  <si>
    <t>L-38 - Scienze zootecniche e tecnologie delle produzioni animali</t>
  </si>
  <si>
    <t>L-39 - Servizio sociale</t>
  </si>
  <si>
    <t>L-40 - Sociologia</t>
  </si>
  <si>
    <t>L-41 - Statistica</t>
  </si>
  <si>
    <t>L-42 - Storia</t>
  </si>
  <si>
    <t>L-43 - Tecnologie per la conservazione e il restauro dei beni culturali</t>
  </si>
  <si>
    <t>LM-13 - Farmacia e farmacia industriale</t>
  </si>
  <si>
    <t>LM-41 - Medicina e chirurgia</t>
  </si>
  <si>
    <t>LM-42 - Medicina veterinaria</t>
  </si>
  <si>
    <t>LM-46 - Odontoiatria e protesi dentaria</t>
  </si>
  <si>
    <t>LM-4 c.u. - Architettura e ingegneria edile-architettura (quinquennale)</t>
  </si>
  <si>
    <t>Classi di laurea</t>
  </si>
  <si>
    <t>CARRIERA ACCADEMICA</t>
  </si>
  <si>
    <t>Nome insegnamento</t>
  </si>
  <si>
    <t>crediti</t>
  </si>
  <si>
    <t>voto</t>
  </si>
  <si>
    <t>data</t>
  </si>
  <si>
    <t>Non_Erasmus</t>
  </si>
  <si>
    <t>ZONA DI CALCOLO DELLA MEDIA</t>
  </si>
  <si>
    <t>somma</t>
  </si>
  <si>
    <t>somma crediti</t>
  </si>
  <si>
    <t>somma controllata</t>
  </si>
  <si>
    <t>media ponderata</t>
  </si>
  <si>
    <t>Punteggio di Media</t>
  </si>
  <si>
    <t>finale</t>
  </si>
  <si>
    <t>divisione in quinti</t>
  </si>
  <si>
    <t>valore_finale</t>
  </si>
  <si>
    <t>Data di nascita (gg/mm/yyyy)</t>
  </si>
  <si>
    <t>(M/F)</t>
  </si>
  <si>
    <t>Anno di corso</t>
  </si>
  <si>
    <t>in corso</t>
  </si>
  <si>
    <t>fuori corso</t>
  </si>
  <si>
    <t>Anno_corso</t>
  </si>
  <si>
    <t>In_corso</t>
  </si>
  <si>
    <t>Fuori_corso</t>
  </si>
  <si>
    <t>Città</t>
  </si>
  <si>
    <t>Paese</t>
  </si>
  <si>
    <t>Dimensione Impresa</t>
  </si>
  <si>
    <t>E-mail di contatto del tutor</t>
  </si>
  <si>
    <t>Sito web dell'Impresa</t>
  </si>
  <si>
    <t>Nome e cognome del tutor</t>
  </si>
  <si>
    <t>Molto piccola o piccola (da 1 a 50 dipendenti)</t>
  </si>
  <si>
    <t>Media (da 51 a 250 dipendenti)</t>
  </si>
  <si>
    <t>Grande (251 o più dipendenti)</t>
  </si>
  <si>
    <t>Dimensione_impresa</t>
  </si>
  <si>
    <t>Denominazione_IMP</t>
  </si>
  <si>
    <t>Citta_IMP</t>
  </si>
  <si>
    <t>Paese_IMP</t>
  </si>
  <si>
    <t>Dimensione_IMP</t>
  </si>
  <si>
    <t>Tutor_IMP</t>
  </si>
  <si>
    <t>Email_tutor_IMP</t>
  </si>
  <si>
    <t>Sito_IMP</t>
  </si>
  <si>
    <t>IMPORTANTE</t>
  </si>
  <si>
    <r>
      <t>Ai fini del calcolo inserire il valore "</t>
    </r>
    <r>
      <rPr>
        <b/>
        <sz val="10"/>
        <rFont val="Arial"/>
        <family val="2"/>
      </rPr>
      <t>31</t>
    </r>
    <r>
      <rPr>
        <sz val="10"/>
        <rFont val="Arial"/>
        <family val="2"/>
      </rPr>
      <t>" nella casella voto, per indicare un voto pari a "</t>
    </r>
    <r>
      <rPr>
        <b/>
        <sz val="10"/>
        <rFont val="Arial"/>
        <family val="2"/>
      </rPr>
      <t>30 e Lode</t>
    </r>
    <r>
      <rPr>
        <sz val="10"/>
        <rFont val="Arial"/>
        <family val="2"/>
      </rPr>
      <t>"</t>
    </r>
  </si>
  <si>
    <t>voti</t>
  </si>
  <si>
    <t>NOME DEL FILE</t>
  </si>
  <si>
    <t>Tutti i campi contrassegnati dal colore</t>
  </si>
  <si>
    <t>sono obbligatori.
Le aree grigie, non risulteranno in stampa</t>
  </si>
  <si>
    <t>Denominazione 
dell'impresa ospitante</t>
  </si>
  <si>
    <r>
      <t xml:space="preserve">da 15 a 30 CFU </t>
    </r>
    <r>
      <rPr>
        <i/>
        <sz val="10"/>
        <color indexed="10"/>
        <rFont val="Arial"/>
        <family val="2"/>
      </rPr>
      <t xml:space="preserve">r </t>
    </r>
    <r>
      <rPr>
        <sz val="10"/>
        <color indexed="10"/>
        <rFont val="Arial"/>
        <family val="2"/>
      </rPr>
      <t>= 0,85</t>
    </r>
  </si>
  <si>
    <r>
      <t xml:space="preserve">da 31 a 60 CFU </t>
    </r>
    <r>
      <rPr>
        <i/>
        <sz val="10"/>
        <color indexed="10"/>
        <rFont val="Arial"/>
        <family val="2"/>
      </rPr>
      <t xml:space="preserve">r </t>
    </r>
    <r>
      <rPr>
        <sz val="10"/>
        <color indexed="10"/>
        <rFont val="Arial"/>
        <family val="2"/>
      </rPr>
      <t>= 0,90</t>
    </r>
  </si>
  <si>
    <r>
      <t xml:space="preserve">da 61 a 90 CFU </t>
    </r>
    <r>
      <rPr>
        <i/>
        <sz val="10"/>
        <color indexed="10"/>
        <rFont val="Arial"/>
        <family val="2"/>
      </rPr>
      <t xml:space="preserve">r </t>
    </r>
    <r>
      <rPr>
        <sz val="10"/>
        <color indexed="10"/>
        <rFont val="Arial"/>
        <family val="2"/>
      </rPr>
      <t>= 0,95</t>
    </r>
  </si>
  <si>
    <r>
      <t xml:space="preserve">da 91 in poi </t>
    </r>
    <r>
      <rPr>
        <i/>
        <sz val="10"/>
        <color indexed="10"/>
        <rFont val="Arial"/>
        <family val="2"/>
      </rPr>
      <t xml:space="preserve">r </t>
    </r>
    <r>
      <rPr>
        <sz val="10"/>
        <color indexed="10"/>
        <rFont val="Arial"/>
        <family val="2"/>
      </rPr>
      <t>= 1</t>
    </r>
  </si>
  <si>
    <t>questo dato rappresenta l'opzione scelta, non il valora</t>
  </si>
  <si>
    <t>LM-85 bis - Scienze della formazione primaria</t>
  </si>
  <si>
    <t>LMR/02 - Conservazione e restauro dei beni culturali</t>
  </si>
  <si>
    <t>Nome della Classe di Laurea</t>
  </si>
  <si>
    <t>PROGRAMMA ERASMUS+ / ERASMUS PER TRAINEESHIP</t>
  </si>
  <si>
    <t>Scuola</t>
  </si>
  <si>
    <t>C) Partecipazione ai TAL</t>
  </si>
  <si>
    <t>Portoghese</t>
  </si>
  <si>
    <t>A) Certificazione linguistica allegata</t>
  </si>
  <si>
    <t xml:space="preserve">Il sottoscritto dichiara di avere svolto un precedente periodo di 
mobilità ERASMUS ai fini di studio/placement di mesi: </t>
  </si>
  <si>
    <t>Il sottoscritto dichiara di non avere svolto un precedente periodo di 
mobilità ERASMUS ai fini di studio/placement</t>
  </si>
  <si>
    <t>Nome del Corso di Studi</t>
  </si>
  <si>
    <t>A) mobilità compresa tra i 2 e i 3 mesi</t>
  </si>
  <si>
    <t>B) mobilità pari o superiore ai 4 mesi</t>
  </si>
  <si>
    <t>Valutazione linguistica</t>
  </si>
  <si>
    <t>Durata</t>
  </si>
  <si>
    <t>DOMANDA DI PARTECIPAZIONE - Lauree Triennali (L) o a Ciclo Unico (LMU)</t>
  </si>
  <si>
    <t>PRECEDENTE MOBILITA' PER STUDIO/PLACEMENT ERASMUS</t>
  </si>
  <si>
    <t>CdS</t>
  </si>
  <si>
    <t>B) Autocertif. superamento esami di Lingua e Trad.</t>
  </si>
  <si>
    <t>BANDO DI SELEZIONE PER MOBILITA’ ERASMUS+</t>
  </si>
  <si>
    <t>SERVIZIO SPECIALE INTERNAZIONALIZZAZIONE</t>
  </si>
  <si>
    <t>U.O. POLITICHE DI INTERNAZIONALIZZAZIONE PER LA MOBILITA’</t>
  </si>
  <si>
    <t>Coordinate Bancarie</t>
  </si>
  <si>
    <t>Nome dell’intestatario del conto*:</t>
  </si>
  <si>
    <t>Nome della Banca:</t>
  </si>
  <si>
    <t>IBAN</t>
  </si>
  <si>
    <t>*Le coordinate bancarie devono essere relative ad un conto o ad una carta prepagata intestati esclusivamente al solo studente beneficiario del contributo
Non sarà, pertanto, possibile procedere alla corresponsione del contributo per:
-conti o carte prepagate il cui beneficiario del contributo non sia l’intestatario;
-conti esteri;
-conti PayPal.
Non sarà possibile procedere all’accredito su carte prepagate prive di codice IBAN (es. Postepay, etc.) o su carte prepagate con codici IBAN che richiedano un codice autorizzativo (es. PayPal, etc.).</t>
  </si>
  <si>
    <t>Intestatario</t>
  </si>
  <si>
    <t>Banca</t>
  </si>
  <si>
    <t>Dipartimento</t>
  </si>
  <si>
    <t>Architettura</t>
  </si>
  <si>
    <t>Biomedicina, Neuroscienze e Diagnostica avanzata</t>
  </si>
  <si>
    <t>Culture e Società</t>
  </si>
  <si>
    <t>Discipline Chirurgiche, Oncologiche e Stomatologiche</t>
  </si>
  <si>
    <t>Fisica e Chimica - Emilio Segrè</t>
  </si>
  <si>
    <t>Giurisprudenza</t>
  </si>
  <si>
    <t>Ingegneria</t>
  </si>
  <si>
    <t>Matematica e Informatica</t>
  </si>
  <si>
    <t>Promozione della Salute, Materno-Infantile, di Medicina Interna e Specialistica di Eccellenza “G. D’Alessandro”</t>
  </si>
  <si>
    <t>Scienze Agrarie, Alimentari e Forestali</t>
  </si>
  <si>
    <t>Scienze della Terra e del Mare</t>
  </si>
  <si>
    <t>Scienze e Tecnologie Biologiche Chimiche e Farmaceutiche</t>
  </si>
  <si>
    <t>Scienze Economiche, Aziendali e Statistiche</t>
  </si>
  <si>
    <t>Scienze Politiche e delle relazioni internazionali</t>
  </si>
  <si>
    <t>Scienze Psicologiche, Pedagogiche, dell’Esercizio Fisico e della Formazione</t>
  </si>
  <si>
    <t>Scienze Umanistiche</t>
  </si>
  <si>
    <t>PER TRAINEESHIP a.a. 2020/2021</t>
  </si>
  <si>
    <r>
      <t>Compilare il file e salvarlo nominandolo  con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</si>
</sst>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</numFmts>
  <fonts count="54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sz val="14"/>
      <name val="Wingdings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Verdan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9" fillId="1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 applyProtection="1">
      <alignment/>
      <protection/>
    </xf>
    <xf numFmtId="0" fontId="0" fillId="34" borderId="13" xfId="0" applyFill="1" applyBorder="1" applyAlignment="1" applyProtection="1">
      <alignment/>
      <protection locked="0"/>
    </xf>
    <xf numFmtId="0" fontId="10" fillId="35" borderId="0" xfId="0" applyFont="1" applyFill="1" applyAlignment="1" applyProtection="1">
      <alignment/>
      <protection locked="0"/>
    </xf>
    <xf numFmtId="2" fontId="10" fillId="35" borderId="0" xfId="0" applyNumberFormat="1" applyFont="1" applyFill="1" applyAlignment="1" applyProtection="1">
      <alignment/>
      <protection locked="0"/>
    </xf>
    <xf numFmtId="0" fontId="0" fillId="36" borderId="0" xfId="0" applyFill="1" applyAlignment="1">
      <alignment/>
    </xf>
    <xf numFmtId="0" fontId="8" fillId="36" borderId="0" xfId="0" applyFont="1" applyFill="1" applyAlignment="1">
      <alignment horizontal="center" vertical="center"/>
    </xf>
    <xf numFmtId="0" fontId="0" fillId="36" borderId="10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0" fontId="0" fillId="36" borderId="16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wrapText="1"/>
    </xf>
    <xf numFmtId="0" fontId="0" fillId="34" borderId="17" xfId="0" applyFill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10" fillId="33" borderId="0" xfId="0" applyFont="1" applyFill="1" applyAlignment="1" applyProtection="1">
      <alignment/>
      <protection/>
    </xf>
    <xf numFmtId="0" fontId="10" fillId="36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 applyProtection="1">
      <alignment horizontal="center"/>
      <protection/>
    </xf>
    <xf numFmtId="2" fontId="10" fillId="33" borderId="0" xfId="0" applyNumberFormat="1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7" fillId="36" borderId="0" xfId="0" applyFont="1" applyFill="1" applyAlignment="1">
      <alignment horizontal="center"/>
    </xf>
    <xf numFmtId="0" fontId="15" fillId="33" borderId="0" xfId="0" applyFont="1" applyFill="1" applyAlignment="1" applyProtection="1">
      <alignment/>
      <protection/>
    </xf>
    <xf numFmtId="14" fontId="0" fillId="36" borderId="10" xfId="0" applyNumberForma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/>
    </xf>
    <xf numFmtId="0" fontId="2" fillId="34" borderId="0" xfId="0" applyFont="1" applyFill="1" applyAlignment="1">
      <alignment horizontal="left"/>
    </xf>
    <xf numFmtId="14" fontId="10" fillId="35" borderId="0" xfId="0" applyNumberFormat="1" applyFont="1" applyFill="1" applyAlignment="1" applyProtection="1">
      <alignment/>
      <protection locked="0"/>
    </xf>
    <xf numFmtId="1" fontId="10" fillId="35" borderId="0" xfId="0" applyNumberFormat="1" applyFont="1" applyFill="1" applyAlignment="1" applyProtection="1">
      <alignment/>
      <protection locked="0"/>
    </xf>
    <xf numFmtId="2" fontId="9" fillId="0" borderId="18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19" fillId="37" borderId="19" xfId="47" applyFont="1" applyFill="1" applyBorder="1" applyAlignment="1">
      <alignment horizontal="center" vertical="center"/>
      <protection/>
    </xf>
    <xf numFmtId="0" fontId="19" fillId="0" borderId="20" xfId="47" applyFont="1" applyFill="1" applyBorder="1" applyAlignment="1">
      <alignment vertical="center"/>
      <protection/>
    </xf>
    <xf numFmtId="14" fontId="0" fillId="34" borderId="13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17" fillId="34" borderId="0" xfId="0" applyFont="1" applyFill="1" applyBorder="1" applyAlignment="1">
      <alignment horizontal="right"/>
    </xf>
    <xf numFmtId="0" fontId="7" fillId="34" borderId="0" xfId="0" applyFont="1" applyFill="1" applyAlignment="1">
      <alignment horizontal="left" vertical="center" wrapText="1"/>
    </xf>
    <xf numFmtId="0" fontId="0" fillId="36" borderId="10" xfId="0" applyFill="1" applyBorder="1" applyAlignment="1" applyProtection="1">
      <alignment horizontal="center"/>
      <protection locked="0"/>
    </xf>
    <xf numFmtId="0" fontId="0" fillId="36" borderId="0" xfId="0" applyFill="1" applyAlignment="1">
      <alignment horizontal="left"/>
    </xf>
    <xf numFmtId="0" fontId="0" fillId="36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1" fontId="0" fillId="36" borderId="10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9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6" borderId="15" xfId="0" applyFill="1" applyBorder="1" applyAlignment="1" applyProtection="1">
      <alignment horizontal="center"/>
      <protection locked="0"/>
    </xf>
    <xf numFmtId="0" fontId="9" fillId="36" borderId="21" xfId="0" applyFont="1" applyFill="1" applyBorder="1" applyAlignment="1">
      <alignment horizontal="center" wrapText="1"/>
    </xf>
    <xf numFmtId="0" fontId="9" fillId="36" borderId="22" xfId="0" applyFont="1" applyFill="1" applyBorder="1" applyAlignment="1">
      <alignment horizontal="center" wrapText="1"/>
    </xf>
    <xf numFmtId="0" fontId="9" fillId="36" borderId="16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 wrapText="1"/>
    </xf>
    <xf numFmtId="0" fontId="0" fillId="36" borderId="16" xfId="0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0" fillId="34" borderId="29" xfId="0" applyFont="1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9" fillId="1" borderId="10" xfId="0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0" fontId="0" fillId="34" borderId="30" xfId="0" applyFont="1" applyFill="1" applyBorder="1" applyAlignment="1" applyProtection="1">
      <alignment horizontal="center"/>
      <protection locked="0"/>
    </xf>
    <xf numFmtId="0" fontId="0" fillId="34" borderId="31" xfId="0" applyFont="1" applyFill="1" applyBorder="1" applyAlignment="1" applyProtection="1">
      <alignment horizontal="center"/>
      <protection locked="0"/>
    </xf>
    <xf numFmtId="0" fontId="16" fillId="34" borderId="13" xfId="36" applyFill="1" applyBorder="1" applyAlignment="1" applyProtection="1">
      <alignment horizontal="center"/>
      <protection locked="0"/>
    </xf>
    <xf numFmtId="0" fontId="0" fillId="36" borderId="0" xfId="0" applyFill="1" applyAlignment="1">
      <alignment horizontal="left" vertical="center" wrapText="1"/>
    </xf>
    <xf numFmtId="0" fontId="9" fillId="1" borderId="30" xfId="0" applyFont="1" applyFill="1" applyBorder="1" applyAlignment="1">
      <alignment horizontal="center"/>
    </xf>
    <xf numFmtId="0" fontId="9" fillId="1" borderId="29" xfId="0" applyFont="1" applyFill="1" applyBorder="1" applyAlignment="1">
      <alignment horizontal="center"/>
    </xf>
    <xf numFmtId="0" fontId="9" fillId="1" borderId="31" xfId="0" applyFont="1" applyFill="1" applyBorder="1" applyAlignment="1">
      <alignment horizontal="center"/>
    </xf>
    <xf numFmtId="0" fontId="0" fillId="34" borderId="13" xfId="0" applyFont="1" applyFill="1" applyBorder="1" applyAlignment="1" applyProtection="1">
      <alignment horizontal="center"/>
      <protection locked="0"/>
    </xf>
    <xf numFmtId="0" fontId="7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Domanda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4</xdr:row>
      <xdr:rowOff>0</xdr:rowOff>
    </xdr:from>
    <xdr:to>
      <xdr:col>9</xdr:col>
      <xdr:colOff>609600</xdr:colOff>
      <xdr:row>10</xdr:row>
      <xdr:rowOff>123825</xdr:rowOff>
    </xdr:to>
    <xdr:pic>
      <xdr:nvPicPr>
        <xdr:cNvPr id="1" name="Picture 3" descr="ciunipacol_bian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323850"/>
          <a:ext cx="4124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12</xdr:row>
      <xdr:rowOff>161925</xdr:rowOff>
    </xdr:from>
    <xdr:to>
      <xdr:col>9</xdr:col>
      <xdr:colOff>533400</xdr:colOff>
      <xdr:row>19</xdr:row>
      <xdr:rowOff>66675</xdr:rowOff>
    </xdr:to>
    <xdr:pic>
      <xdr:nvPicPr>
        <xdr:cNvPr id="2" name="Picture 19" descr="erasmus+logo_m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2009775"/>
          <a:ext cx="3648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191"/>
  <sheetViews>
    <sheetView tabSelected="1" zoomScalePageLayoutView="0" workbookViewId="0" topLeftCell="A4">
      <selection activeCell="E32" sqref="E32:K32"/>
    </sheetView>
  </sheetViews>
  <sheetFormatPr defaultColWidth="9.140625" defaultRowHeight="12.75"/>
  <cols>
    <col min="1" max="1" width="9.140625" style="2" customWidth="1"/>
    <col min="2" max="2" width="4.28125" style="1" customWidth="1"/>
    <col min="3" max="7" width="9.140625" style="1" customWidth="1"/>
    <col min="8" max="8" width="10.140625" style="1" bestFit="1" customWidth="1"/>
    <col min="9" max="10" width="9.140625" style="1" customWidth="1"/>
    <col min="11" max="11" width="10.140625" style="1" bestFit="1" customWidth="1"/>
    <col min="12" max="12" width="4.28125" style="1" customWidth="1"/>
    <col min="13" max="14" width="9.140625" style="2" customWidth="1"/>
    <col min="15" max="15" width="9.140625" style="30" customWidth="1"/>
    <col min="16" max="16" width="10.00390625" style="31" hidden="1" customWidth="1"/>
    <col min="17" max="34" width="9.140625" style="31" hidden="1" customWidth="1"/>
    <col min="35" max="40" width="9.140625" style="18" hidden="1" customWidth="1"/>
    <col min="41" max="41" width="9.140625" style="2" customWidth="1"/>
    <col min="42" max="50" width="9.140625" style="1" customWidth="1"/>
  </cols>
  <sheetData>
    <row r="1" spans="3:37" s="20" customFormat="1" ht="21" customHeight="1" hidden="1">
      <c r="C1" s="20" t="s">
        <v>0</v>
      </c>
      <c r="D1" s="20" t="s">
        <v>1</v>
      </c>
      <c r="E1" s="20" t="s">
        <v>18</v>
      </c>
      <c r="F1" s="20" t="s">
        <v>19</v>
      </c>
      <c r="G1" s="20" t="s">
        <v>3</v>
      </c>
      <c r="H1" s="20" t="s">
        <v>20</v>
      </c>
      <c r="I1" s="20" t="s">
        <v>5</v>
      </c>
      <c r="J1" s="20" t="s">
        <v>6</v>
      </c>
      <c r="K1" s="20" t="s">
        <v>7</v>
      </c>
      <c r="L1" s="20" t="s">
        <v>8</v>
      </c>
      <c r="M1" s="20" t="s">
        <v>9</v>
      </c>
      <c r="N1" s="20" t="s">
        <v>10</v>
      </c>
      <c r="O1" s="20" t="s">
        <v>11</v>
      </c>
      <c r="P1" s="20" t="s">
        <v>12</v>
      </c>
      <c r="Q1" s="20" t="s">
        <v>13</v>
      </c>
      <c r="R1" s="20" t="s">
        <v>146</v>
      </c>
      <c r="S1" s="20" t="s">
        <v>14</v>
      </c>
      <c r="T1" s="20" t="s">
        <v>159</v>
      </c>
      <c r="U1" s="20" t="s">
        <v>169</v>
      </c>
      <c r="V1" s="20" t="s">
        <v>170</v>
      </c>
      <c r="W1" s="20" t="s">
        <v>167</v>
      </c>
      <c r="X1" s="20" t="s">
        <v>15</v>
      </c>
      <c r="Y1" s="20" t="s">
        <v>95</v>
      </c>
      <c r="Z1" s="20" t="s">
        <v>16</v>
      </c>
      <c r="AA1" s="20" t="s">
        <v>17</v>
      </c>
      <c r="AB1" s="20" t="s">
        <v>110</v>
      </c>
      <c r="AC1" s="20" t="s">
        <v>111</v>
      </c>
      <c r="AD1" s="20" t="s">
        <v>112</v>
      </c>
      <c r="AE1" s="20" t="s">
        <v>123</v>
      </c>
      <c r="AF1" s="20" t="s">
        <v>124</v>
      </c>
      <c r="AG1" s="20" t="s">
        <v>125</v>
      </c>
      <c r="AH1" s="20" t="s">
        <v>126</v>
      </c>
      <c r="AI1" s="20" t="s">
        <v>127</v>
      </c>
      <c r="AJ1" s="20" t="s">
        <v>128</v>
      </c>
      <c r="AK1" s="20" t="s">
        <v>129</v>
      </c>
    </row>
    <row r="2" spans="3:37" s="20" customFormat="1" ht="27" customHeight="1" hidden="1">
      <c r="C2" s="20">
        <f>E29</f>
        <v>0</v>
      </c>
      <c r="D2" s="20">
        <f>J29</f>
        <v>0</v>
      </c>
      <c r="E2" s="20">
        <f>E30</f>
        <v>0</v>
      </c>
      <c r="F2" s="42">
        <f>K30</f>
        <v>0</v>
      </c>
      <c r="G2" s="20">
        <f>E31</f>
        <v>0</v>
      </c>
      <c r="H2" s="20">
        <f>E32</f>
        <v>0</v>
      </c>
      <c r="I2" s="20">
        <f>J31</f>
        <v>0</v>
      </c>
      <c r="J2" s="20">
        <f>E36</f>
        <v>0</v>
      </c>
      <c r="K2" s="20">
        <f>E37</f>
        <v>0</v>
      </c>
      <c r="L2" s="20">
        <f>I37</f>
        <v>0</v>
      </c>
      <c r="M2" s="20">
        <f>E38</f>
        <v>0</v>
      </c>
      <c r="N2" s="20">
        <f>E39</f>
        <v>0</v>
      </c>
      <c r="O2" s="20">
        <f>I39</f>
        <v>0</v>
      </c>
      <c r="P2" s="20">
        <f>I38</f>
        <v>0</v>
      </c>
      <c r="Q2" s="20">
        <f>D43</f>
        <v>0</v>
      </c>
      <c r="S2" s="20">
        <v>1</v>
      </c>
      <c r="T2" s="20">
        <f>F47</f>
        <v>0</v>
      </c>
      <c r="U2" s="43">
        <f>G50</f>
        <v>0</v>
      </c>
      <c r="V2" s="20">
        <f>G51</f>
        <v>0</v>
      </c>
      <c r="W2" s="20">
        <f>G52</f>
        <v>0</v>
      </c>
      <c r="X2" s="20" t="b">
        <v>0</v>
      </c>
      <c r="Z2" s="20">
        <f>K61</f>
        <v>0</v>
      </c>
      <c r="AA2" s="21" t="e">
        <f>K109</f>
        <v>#DIV/0!</v>
      </c>
      <c r="AB2" s="20">
        <f>E66</f>
        <v>0</v>
      </c>
      <c r="AE2" s="20">
        <f>F111</f>
        <v>0</v>
      </c>
      <c r="AF2" s="20">
        <f>D113</f>
        <v>0</v>
      </c>
      <c r="AG2" s="20">
        <f>I113</f>
        <v>0</v>
      </c>
      <c r="AI2" s="20">
        <f>F116</f>
        <v>0</v>
      </c>
      <c r="AJ2" s="20">
        <f>F117</f>
        <v>0</v>
      </c>
      <c r="AK2" s="20">
        <f>F118</f>
        <v>0</v>
      </c>
    </row>
    <row r="3" spans="2:2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W3" s="36" t="s">
        <v>141</v>
      </c>
    </row>
    <row r="4" spans="2:12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3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AB5" s="38" t="s">
        <v>122</v>
      </c>
      <c r="AC5" s="38" t="s">
        <v>31</v>
      </c>
      <c r="AD5" s="38" t="s">
        <v>26</v>
      </c>
      <c r="AE5" s="46" t="s">
        <v>171</v>
      </c>
      <c r="AF5" s="38" t="s">
        <v>89</v>
      </c>
      <c r="AG5" s="38" t="s">
        <v>155</v>
      </c>
      <c r="AH5" s="38" t="s">
        <v>156</v>
      </c>
    </row>
    <row r="6" spans="2:36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AB6" s="31" t="s">
        <v>119</v>
      </c>
      <c r="AC6" s="31" t="s">
        <v>35</v>
      </c>
      <c r="AD6" s="31" t="s">
        <v>27</v>
      </c>
      <c r="AE6" s="47" t="s">
        <v>172</v>
      </c>
      <c r="AF6" s="40" t="s">
        <v>41</v>
      </c>
      <c r="AG6" s="31" t="s">
        <v>149</v>
      </c>
      <c r="AH6" s="31" t="s">
        <v>153</v>
      </c>
      <c r="AI6" s="31"/>
      <c r="AJ6" s="31"/>
    </row>
    <row r="7" spans="2:36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AB7" s="31" t="s">
        <v>120</v>
      </c>
      <c r="AC7" s="31" t="s">
        <v>32</v>
      </c>
      <c r="AD7" s="31" t="s">
        <v>28</v>
      </c>
      <c r="AE7" s="47" t="s">
        <v>173</v>
      </c>
      <c r="AF7" s="40" t="s">
        <v>50</v>
      </c>
      <c r="AG7" s="31" t="s">
        <v>160</v>
      </c>
      <c r="AH7" s="31" t="s">
        <v>154</v>
      </c>
      <c r="AI7" s="31"/>
      <c r="AJ7" s="31"/>
    </row>
    <row r="8" spans="2:36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B8" s="31" t="s">
        <v>121</v>
      </c>
      <c r="AC8" s="31" t="s">
        <v>33</v>
      </c>
      <c r="AD8" s="31" t="s">
        <v>29</v>
      </c>
      <c r="AE8" s="47" t="s">
        <v>174</v>
      </c>
      <c r="AF8" s="40" t="s">
        <v>51</v>
      </c>
      <c r="AG8" s="31" t="s">
        <v>147</v>
      </c>
      <c r="AI8" s="31"/>
      <c r="AJ8" s="31"/>
    </row>
    <row r="9" spans="2:36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AC9" s="31" t="s">
        <v>34</v>
      </c>
      <c r="AD9" s="31" t="s">
        <v>30</v>
      </c>
      <c r="AE9" s="47" t="s">
        <v>175</v>
      </c>
      <c r="AF9" s="40" t="s">
        <v>52</v>
      </c>
      <c r="AI9" s="31"/>
      <c r="AJ9" s="31"/>
    </row>
    <row r="10" spans="2:32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AD10" s="31" t="s">
        <v>148</v>
      </c>
      <c r="AE10" s="47" t="s">
        <v>176</v>
      </c>
      <c r="AF10" s="40" t="s">
        <v>53</v>
      </c>
    </row>
    <row r="11" spans="2:32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AE11" s="47" t="s">
        <v>177</v>
      </c>
      <c r="AF11" s="40" t="s">
        <v>54</v>
      </c>
    </row>
    <row r="12" spans="2:32" ht="15">
      <c r="B12" s="75" t="s">
        <v>162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N12" s="59" t="s">
        <v>133</v>
      </c>
      <c r="O12" s="59"/>
      <c r="AE12" s="47" t="s">
        <v>178</v>
      </c>
      <c r="AF12" s="40" t="s">
        <v>55</v>
      </c>
    </row>
    <row r="13" spans="2:32" ht="12.75" customHeight="1">
      <c r="B13" s="76" t="s">
        <v>163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N13" s="61" t="s">
        <v>189</v>
      </c>
      <c r="O13" s="61"/>
      <c r="AE13" s="47" t="s">
        <v>179</v>
      </c>
      <c r="AF13" s="40" t="s">
        <v>56</v>
      </c>
    </row>
    <row r="14" spans="2:32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N14" s="61"/>
      <c r="O14" s="61"/>
      <c r="AE14" s="47" t="s">
        <v>180</v>
      </c>
      <c r="AF14" s="40" t="s">
        <v>57</v>
      </c>
    </row>
    <row r="15" spans="2:32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N15" s="61"/>
      <c r="O15" s="61"/>
      <c r="AE15" s="47" t="s">
        <v>181</v>
      </c>
      <c r="AF15" s="40" t="s">
        <v>58</v>
      </c>
    </row>
    <row r="16" spans="2:32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N16" s="61"/>
      <c r="O16" s="61"/>
      <c r="AE16" s="47" t="s">
        <v>182</v>
      </c>
      <c r="AF16" s="40" t="s">
        <v>59</v>
      </c>
    </row>
    <row r="17" spans="2:32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N17" s="61"/>
      <c r="O17" s="61"/>
      <c r="AE17" s="47" t="s">
        <v>183</v>
      </c>
      <c r="AF17" s="40" t="s">
        <v>42</v>
      </c>
    </row>
    <row r="18" spans="2:32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N18" s="61"/>
      <c r="O18" s="61"/>
      <c r="AE18" s="47" t="s">
        <v>184</v>
      </c>
      <c r="AF18" s="40" t="s">
        <v>60</v>
      </c>
    </row>
    <row r="19" spans="2:32" ht="6" customHeight="1">
      <c r="B19" s="4"/>
      <c r="C19" s="4"/>
      <c r="D19" s="11"/>
      <c r="E19" s="4"/>
      <c r="F19" s="4"/>
      <c r="G19" s="4"/>
      <c r="H19" s="4"/>
      <c r="I19" s="4"/>
      <c r="J19" s="4"/>
      <c r="K19" s="4"/>
      <c r="L19" s="4"/>
      <c r="AE19" s="47" t="s">
        <v>185</v>
      </c>
      <c r="AF19" s="40" t="s">
        <v>61</v>
      </c>
    </row>
    <row r="20" spans="2:32" ht="15">
      <c r="B20" s="4"/>
      <c r="C20" s="11"/>
      <c r="D20" s="4"/>
      <c r="E20" s="4"/>
      <c r="F20" s="4"/>
      <c r="G20" s="4"/>
      <c r="H20" s="4"/>
      <c r="I20" s="4"/>
      <c r="J20" s="4"/>
      <c r="K20" s="4"/>
      <c r="L20" s="4"/>
      <c r="N20" s="60" t="s">
        <v>130</v>
      </c>
      <c r="O20" s="60"/>
      <c r="AE20" s="47" t="s">
        <v>186</v>
      </c>
      <c r="AF20" s="40" t="s">
        <v>62</v>
      </c>
    </row>
    <row r="21" spans="2:32" ht="14.25" customHeight="1">
      <c r="B21" s="4"/>
      <c r="C21" s="55" t="s">
        <v>145</v>
      </c>
      <c r="D21" s="55"/>
      <c r="E21" s="55"/>
      <c r="F21" s="55"/>
      <c r="G21" s="55"/>
      <c r="H21" s="55"/>
      <c r="I21" s="55"/>
      <c r="J21" s="55"/>
      <c r="K21" s="55"/>
      <c r="L21" s="55"/>
      <c r="N21" s="61" t="s">
        <v>134</v>
      </c>
      <c r="O21" s="61"/>
      <c r="AE21" s="47" t="s">
        <v>187</v>
      </c>
      <c r="AF21" s="40" t="s">
        <v>63</v>
      </c>
    </row>
    <row r="22" spans="2:32" ht="14.25">
      <c r="B22" s="4"/>
      <c r="C22" s="55" t="s">
        <v>161</v>
      </c>
      <c r="D22" s="55"/>
      <c r="E22" s="55"/>
      <c r="F22" s="55"/>
      <c r="G22" s="55"/>
      <c r="H22" s="55"/>
      <c r="I22" s="55"/>
      <c r="J22" s="55"/>
      <c r="K22" s="55"/>
      <c r="L22" s="55"/>
      <c r="N22" s="61"/>
      <c r="O22" s="61"/>
      <c r="AF22" s="40" t="s">
        <v>64</v>
      </c>
    </row>
    <row r="23" spans="2:32" ht="14.25">
      <c r="B23" s="4"/>
      <c r="C23" s="55" t="s">
        <v>188</v>
      </c>
      <c r="D23" s="55"/>
      <c r="E23" s="55"/>
      <c r="F23" s="55"/>
      <c r="G23" s="55"/>
      <c r="H23" s="55"/>
      <c r="I23" s="55"/>
      <c r="J23" s="55"/>
      <c r="K23" s="55"/>
      <c r="L23" s="55"/>
      <c r="N23" s="61"/>
      <c r="O23" s="61"/>
      <c r="AF23" s="40" t="s">
        <v>65</v>
      </c>
    </row>
    <row r="24" spans="2:32" ht="14.25">
      <c r="B24" s="4"/>
      <c r="C24" s="12"/>
      <c r="D24" s="4"/>
      <c r="E24" s="4"/>
      <c r="F24" s="4"/>
      <c r="G24" s="4"/>
      <c r="H24" s="4"/>
      <c r="I24" s="4"/>
      <c r="J24" s="4"/>
      <c r="K24" s="4"/>
      <c r="L24" s="4"/>
      <c r="N24" s="28"/>
      <c r="O24" s="32"/>
      <c r="AF24" s="40" t="s">
        <v>66</v>
      </c>
    </row>
    <row r="25" spans="2:32" ht="14.25" customHeight="1">
      <c r="B25" s="4"/>
      <c r="C25" s="81" t="s">
        <v>157</v>
      </c>
      <c r="D25" s="81"/>
      <c r="E25" s="81"/>
      <c r="F25" s="81"/>
      <c r="G25" s="81"/>
      <c r="H25" s="81"/>
      <c r="I25" s="81"/>
      <c r="J25" s="81"/>
      <c r="K25" s="81"/>
      <c r="L25" s="4"/>
      <c r="N25" s="61" t="s">
        <v>135</v>
      </c>
      <c r="O25" s="61"/>
      <c r="AF25" s="40" t="s">
        <v>67</v>
      </c>
    </row>
    <row r="26" spans="2:32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N26" s="61"/>
      <c r="O26" s="61"/>
      <c r="AF26" s="40" t="s">
        <v>68</v>
      </c>
    </row>
    <row r="27" spans="2:32" ht="14.25" customHeight="1">
      <c r="B27" s="4"/>
      <c r="C27" s="55" t="s">
        <v>21</v>
      </c>
      <c r="D27" s="55"/>
      <c r="E27" s="55"/>
      <c r="F27" s="55"/>
      <c r="G27" s="55"/>
      <c r="H27" s="55"/>
      <c r="I27" s="55"/>
      <c r="J27" s="55"/>
      <c r="K27" s="55"/>
      <c r="L27" s="4"/>
      <c r="N27" s="61"/>
      <c r="O27" s="61"/>
      <c r="AF27" s="40" t="s">
        <v>69</v>
      </c>
    </row>
    <row r="28" spans="2:32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N28" s="61"/>
      <c r="O28" s="61"/>
      <c r="AF28" s="40" t="s">
        <v>43</v>
      </c>
    </row>
    <row r="29" spans="2:32" ht="12.75">
      <c r="B29" s="4"/>
      <c r="C29" s="53" t="s">
        <v>0</v>
      </c>
      <c r="D29" s="53"/>
      <c r="E29" s="58"/>
      <c r="F29" s="89"/>
      <c r="G29" s="4"/>
      <c r="H29" s="53" t="s">
        <v>1</v>
      </c>
      <c r="I29" s="53"/>
      <c r="J29" s="58"/>
      <c r="K29" s="57"/>
      <c r="L29" s="4"/>
      <c r="AF29" s="40" t="s">
        <v>70</v>
      </c>
    </row>
    <row r="30" spans="2:32" ht="12.75">
      <c r="B30" s="4"/>
      <c r="C30" s="22" t="s">
        <v>2</v>
      </c>
      <c r="D30" s="22"/>
      <c r="E30" s="58"/>
      <c r="F30" s="89"/>
      <c r="G30" s="4"/>
      <c r="H30" s="54" t="s">
        <v>105</v>
      </c>
      <c r="I30" s="53"/>
      <c r="J30" s="53"/>
      <c r="K30" s="48"/>
      <c r="L30" s="4"/>
      <c r="AF30" s="40" t="s">
        <v>71</v>
      </c>
    </row>
    <row r="31" spans="2:32" ht="12.75" customHeight="1">
      <c r="B31" s="4"/>
      <c r="C31" s="22" t="s">
        <v>3</v>
      </c>
      <c r="D31" s="22"/>
      <c r="E31" s="58"/>
      <c r="F31" s="89"/>
      <c r="G31" s="4"/>
      <c r="H31" s="22" t="s">
        <v>5</v>
      </c>
      <c r="I31" s="22" t="s">
        <v>106</v>
      </c>
      <c r="J31" s="58"/>
      <c r="K31" s="57"/>
      <c r="L31" s="4"/>
      <c r="N31" s="17"/>
      <c r="O31" s="33"/>
      <c r="AF31" s="40" t="s">
        <v>72</v>
      </c>
    </row>
    <row r="32" spans="2:32" ht="12.75">
      <c r="B32" s="4"/>
      <c r="C32" s="22" t="s">
        <v>4</v>
      </c>
      <c r="D32" s="22"/>
      <c r="E32" s="58"/>
      <c r="F32" s="57"/>
      <c r="G32" s="57"/>
      <c r="H32" s="57"/>
      <c r="I32" s="57"/>
      <c r="J32" s="57"/>
      <c r="K32" s="57"/>
      <c r="L32" s="13"/>
      <c r="AF32" s="40" t="s">
        <v>73</v>
      </c>
    </row>
    <row r="33" spans="2:32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AF33" s="40" t="s">
        <v>74</v>
      </c>
    </row>
    <row r="34" spans="2:32" ht="14.25">
      <c r="B34" s="4"/>
      <c r="C34" s="55" t="s">
        <v>22</v>
      </c>
      <c r="D34" s="55"/>
      <c r="E34" s="55"/>
      <c r="F34" s="55"/>
      <c r="G34" s="55"/>
      <c r="H34" s="55"/>
      <c r="I34" s="55"/>
      <c r="J34" s="55"/>
      <c r="K34" s="55"/>
      <c r="L34" s="4"/>
      <c r="AF34" s="40" t="s">
        <v>75</v>
      </c>
    </row>
    <row r="35" spans="2:32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AF35" s="40" t="s">
        <v>76</v>
      </c>
    </row>
    <row r="36" spans="2:32" ht="12.75">
      <c r="B36" s="4"/>
      <c r="C36" s="22" t="s">
        <v>6</v>
      </c>
      <c r="D36" s="4"/>
      <c r="E36" s="58"/>
      <c r="F36" s="57"/>
      <c r="G36" s="57"/>
      <c r="H36" s="57"/>
      <c r="I36" s="57"/>
      <c r="J36" s="57"/>
      <c r="K36" s="57"/>
      <c r="L36" s="4"/>
      <c r="AF36" s="40" t="s">
        <v>77</v>
      </c>
    </row>
    <row r="37" spans="2:32" ht="12.75">
      <c r="B37" s="4"/>
      <c r="C37" s="22" t="s">
        <v>7</v>
      </c>
      <c r="D37" s="4"/>
      <c r="E37" s="57"/>
      <c r="F37" s="57"/>
      <c r="G37" s="4"/>
      <c r="H37" s="22" t="s">
        <v>8</v>
      </c>
      <c r="I37" s="78"/>
      <c r="J37" s="79"/>
      <c r="K37" s="79"/>
      <c r="L37" s="4"/>
      <c r="AF37" s="40" t="s">
        <v>78</v>
      </c>
    </row>
    <row r="38" spans="2:32" ht="12.75">
      <c r="B38" s="4"/>
      <c r="C38" s="22" t="s">
        <v>23</v>
      </c>
      <c r="D38" s="4"/>
      <c r="E38" s="58"/>
      <c r="F38" s="57"/>
      <c r="G38" s="4"/>
      <c r="H38" s="22" t="s">
        <v>12</v>
      </c>
      <c r="I38" s="84"/>
      <c r="J38" s="57"/>
      <c r="K38" s="57"/>
      <c r="L38" s="4"/>
      <c r="AF38" s="40" t="s">
        <v>79</v>
      </c>
    </row>
    <row r="39" spans="2:32" ht="12.75">
      <c r="B39" s="4"/>
      <c r="C39" s="22" t="s">
        <v>10</v>
      </c>
      <c r="D39" s="4"/>
      <c r="E39" s="57"/>
      <c r="F39" s="57"/>
      <c r="G39" s="4"/>
      <c r="H39" s="22" t="s">
        <v>11</v>
      </c>
      <c r="I39" s="79"/>
      <c r="J39" s="79"/>
      <c r="K39" s="79"/>
      <c r="L39" s="4"/>
      <c r="AF39" s="40" t="s">
        <v>44</v>
      </c>
    </row>
    <row r="40" spans="2:3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AF40" s="40" t="s">
        <v>80</v>
      </c>
    </row>
    <row r="41" spans="2:32" ht="14.25">
      <c r="B41" s="4"/>
      <c r="C41" s="4"/>
      <c r="D41" s="11" t="s">
        <v>24</v>
      </c>
      <c r="E41" s="4"/>
      <c r="F41" s="4"/>
      <c r="G41" s="4"/>
      <c r="H41" s="4"/>
      <c r="I41" s="4"/>
      <c r="J41" s="4"/>
      <c r="K41" s="4"/>
      <c r="L41" s="4"/>
      <c r="AF41" s="40" t="s">
        <v>81</v>
      </c>
    </row>
    <row r="42" spans="2:32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AF42" s="40" t="s">
        <v>82</v>
      </c>
    </row>
    <row r="43" spans="2:32" ht="12.75">
      <c r="B43" s="4"/>
      <c r="C43" s="22" t="s">
        <v>13</v>
      </c>
      <c r="D43" s="57"/>
      <c r="E43" s="57"/>
      <c r="F43" s="53" t="s">
        <v>171</v>
      </c>
      <c r="G43" s="53"/>
      <c r="I43" s="4"/>
      <c r="J43" s="4"/>
      <c r="K43" s="4"/>
      <c r="L43" s="4"/>
      <c r="AF43" s="40" t="s">
        <v>83</v>
      </c>
    </row>
    <row r="44" spans="2:32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AF44" s="40" t="s">
        <v>45</v>
      </c>
    </row>
    <row r="45" spans="2:32" ht="12.75">
      <c r="B45" s="4"/>
      <c r="C45" s="22" t="s">
        <v>144</v>
      </c>
      <c r="D45" s="22"/>
      <c r="E45" s="22"/>
      <c r="F45" s="4"/>
      <c r="G45" s="4"/>
      <c r="H45" s="4"/>
      <c r="I45" s="4"/>
      <c r="J45" s="4"/>
      <c r="K45" s="4"/>
      <c r="L45" s="4"/>
      <c r="AF45" s="40" t="s">
        <v>46</v>
      </c>
    </row>
    <row r="46" spans="2:32" ht="12.75">
      <c r="B46" s="4"/>
      <c r="C46" s="4"/>
      <c r="D46" s="14"/>
      <c r="E46" s="14"/>
      <c r="F46" s="90" t="s">
        <v>25</v>
      </c>
      <c r="G46" s="90"/>
      <c r="H46" s="90"/>
      <c r="I46" s="90"/>
      <c r="J46" s="90"/>
      <c r="K46" s="90"/>
      <c r="L46" s="14"/>
      <c r="AF46" s="40" t="s">
        <v>47</v>
      </c>
    </row>
    <row r="47" spans="2:32" ht="12.75">
      <c r="B47" s="4"/>
      <c r="C47" s="22" t="s">
        <v>152</v>
      </c>
      <c r="D47" s="37"/>
      <c r="E47" s="37"/>
      <c r="F47" s="82"/>
      <c r="G47" s="78"/>
      <c r="H47" s="78"/>
      <c r="I47" s="78"/>
      <c r="J47" s="78"/>
      <c r="K47" s="83"/>
      <c r="L47" s="14"/>
      <c r="AF47" s="40" t="s">
        <v>48</v>
      </c>
    </row>
    <row r="48" spans="2:32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AF48" s="40" t="s">
        <v>49</v>
      </c>
    </row>
    <row r="49" spans="2:32" ht="12.75">
      <c r="B49" s="4"/>
      <c r="C49" s="91" t="s">
        <v>164</v>
      </c>
      <c r="D49" s="91"/>
      <c r="E49" s="91"/>
      <c r="F49" s="91"/>
      <c r="G49" s="91"/>
      <c r="H49" s="91"/>
      <c r="I49" s="91"/>
      <c r="J49" s="91"/>
      <c r="K49" s="91"/>
      <c r="L49" s="4"/>
      <c r="AF49" s="40" t="s">
        <v>84</v>
      </c>
    </row>
    <row r="50" spans="2:32" ht="14.25" customHeight="1">
      <c r="B50" s="4"/>
      <c r="C50" s="41" t="s">
        <v>165</v>
      </c>
      <c r="D50" s="41"/>
      <c r="E50" s="41"/>
      <c r="F50" s="41"/>
      <c r="G50" s="56"/>
      <c r="H50" s="56"/>
      <c r="I50" s="56"/>
      <c r="J50" s="56"/>
      <c r="K50" s="56"/>
      <c r="L50" s="4"/>
      <c r="AF50" s="40" t="s">
        <v>88</v>
      </c>
    </row>
    <row r="51" spans="2:32" ht="12.75">
      <c r="B51" s="4"/>
      <c r="C51" s="41" t="s">
        <v>166</v>
      </c>
      <c r="D51" s="41"/>
      <c r="E51" s="41"/>
      <c r="F51" s="41"/>
      <c r="G51" s="52"/>
      <c r="H51" s="52"/>
      <c r="I51" s="52"/>
      <c r="J51" s="52"/>
      <c r="K51" s="52"/>
      <c r="L51" s="4"/>
      <c r="AF51" s="40" t="s">
        <v>85</v>
      </c>
    </row>
    <row r="52" spans="2:32" ht="12.75">
      <c r="B52" s="4"/>
      <c r="C52" s="77" t="s">
        <v>167</v>
      </c>
      <c r="D52" s="77"/>
      <c r="E52" s="77"/>
      <c r="F52" s="77"/>
      <c r="G52" s="52"/>
      <c r="H52" s="52"/>
      <c r="I52" s="52"/>
      <c r="J52" s="52"/>
      <c r="K52" s="52"/>
      <c r="L52" s="4"/>
      <c r="AF52" s="40" t="s">
        <v>86</v>
      </c>
    </row>
    <row r="53" spans="2:32" ht="12.75">
      <c r="B53" s="4"/>
      <c r="C53" s="49"/>
      <c r="D53" s="49"/>
      <c r="E53" s="49"/>
      <c r="F53" s="49"/>
      <c r="G53" s="49"/>
      <c r="H53" s="49"/>
      <c r="I53" s="49"/>
      <c r="J53" s="49"/>
      <c r="K53" s="49"/>
      <c r="L53" s="4"/>
      <c r="AF53" s="40" t="s">
        <v>87</v>
      </c>
    </row>
    <row r="54" spans="2:32" ht="14.25">
      <c r="B54" s="4"/>
      <c r="C54" s="50" t="str">
        <f>IF(LEN(G52)=27,"CONTROLLO IBAN: Il codice IBAN inserito rispetta i 27 caratteri","CONTROLLO IBAN: Il codice IBAN inserito non rispetta i 27 caratteri")</f>
        <v>CONTROLLO IBAN: Il codice IBAN inserito non rispetta i 27 caratteri</v>
      </c>
      <c r="D54" s="50"/>
      <c r="E54" s="50"/>
      <c r="F54" s="50"/>
      <c r="G54" s="50"/>
      <c r="H54" s="50"/>
      <c r="I54" s="50"/>
      <c r="J54" s="50"/>
      <c r="K54" s="11"/>
      <c r="L54" s="6"/>
      <c r="AF54" s="40" t="s">
        <v>142</v>
      </c>
    </row>
    <row r="55" spans="2:32" ht="12.75">
      <c r="B55" s="4"/>
      <c r="C55" s="51" t="s">
        <v>168</v>
      </c>
      <c r="D55" s="51"/>
      <c r="E55" s="51"/>
      <c r="F55" s="51"/>
      <c r="G55" s="51"/>
      <c r="H55" s="51"/>
      <c r="I55" s="51"/>
      <c r="J55" s="51"/>
      <c r="K55" s="51"/>
      <c r="L55" s="6"/>
      <c r="AF55" s="40" t="s">
        <v>40</v>
      </c>
    </row>
    <row r="56" spans="2:32" ht="12.75">
      <c r="B56" s="4"/>
      <c r="C56" s="51"/>
      <c r="D56" s="51"/>
      <c r="E56" s="51"/>
      <c r="F56" s="51"/>
      <c r="G56" s="51"/>
      <c r="H56" s="51"/>
      <c r="I56" s="51"/>
      <c r="J56" s="51"/>
      <c r="K56" s="51"/>
      <c r="L56" s="6"/>
      <c r="AF56" s="40" t="s">
        <v>143</v>
      </c>
    </row>
    <row r="57" spans="2:32" ht="78.75" customHeight="1">
      <c r="B57" s="4"/>
      <c r="C57" s="51"/>
      <c r="D57" s="51"/>
      <c r="E57" s="51"/>
      <c r="F57" s="51"/>
      <c r="G57" s="51"/>
      <c r="H57" s="51"/>
      <c r="I57" s="51"/>
      <c r="J57" s="51"/>
      <c r="K57" s="51"/>
      <c r="L57" s="6"/>
      <c r="AF57" s="40" t="s">
        <v>36</v>
      </c>
    </row>
    <row r="58" spans="2:32" ht="12.75">
      <c r="B58" s="4"/>
      <c r="C58" s="6"/>
      <c r="D58" s="6"/>
      <c r="E58" s="6"/>
      <c r="F58" s="6"/>
      <c r="G58" s="6"/>
      <c r="H58" s="6"/>
      <c r="I58" s="6"/>
      <c r="J58" s="6"/>
      <c r="K58" s="6"/>
      <c r="L58" s="6"/>
      <c r="AF58" s="40" t="s">
        <v>37</v>
      </c>
    </row>
    <row r="59" spans="2:32" ht="14.25">
      <c r="B59" s="4"/>
      <c r="C59" s="55" t="s">
        <v>158</v>
      </c>
      <c r="D59" s="55"/>
      <c r="E59" s="55"/>
      <c r="F59" s="55"/>
      <c r="G59" s="55"/>
      <c r="H59" s="55"/>
      <c r="I59" s="55"/>
      <c r="J59" s="55"/>
      <c r="K59" s="55"/>
      <c r="L59" s="4"/>
      <c r="AF59" s="40" t="s">
        <v>38</v>
      </c>
    </row>
    <row r="60" spans="2:32" ht="13.5" thickBo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AF60" s="40" t="s">
        <v>39</v>
      </c>
    </row>
    <row r="61" spans="2:12" ht="25.5" customHeight="1" thickBot="1">
      <c r="B61" s="4"/>
      <c r="C61" s="23"/>
      <c r="D61" s="85" t="s">
        <v>150</v>
      </c>
      <c r="E61" s="85"/>
      <c r="F61" s="85"/>
      <c r="G61" s="85"/>
      <c r="H61" s="85"/>
      <c r="I61" s="85"/>
      <c r="J61" s="85"/>
      <c r="K61" s="29"/>
      <c r="L61" s="4"/>
    </row>
    <row r="62" spans="2:12" ht="30.75" customHeight="1">
      <c r="B62" s="4"/>
      <c r="C62" s="23"/>
      <c r="D62" s="85" t="s">
        <v>151</v>
      </c>
      <c r="E62" s="85"/>
      <c r="F62" s="85"/>
      <c r="G62" s="85"/>
      <c r="H62" s="85"/>
      <c r="I62" s="85"/>
      <c r="J62" s="85"/>
      <c r="K62" s="22"/>
      <c r="L62" s="4"/>
    </row>
    <row r="63" spans="2:12" ht="13.5" customHeight="1">
      <c r="B63" s="4"/>
      <c r="C63" s="15"/>
      <c r="D63" s="16"/>
      <c r="E63" s="16"/>
      <c r="F63" s="16"/>
      <c r="G63" s="16"/>
      <c r="H63" s="16"/>
      <c r="I63" s="16"/>
      <c r="J63" s="16"/>
      <c r="K63" s="4"/>
      <c r="L63" s="4"/>
    </row>
    <row r="64" spans="2:12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2:15" ht="14.25">
      <c r="B65" s="4"/>
      <c r="C65" s="11" t="s">
        <v>90</v>
      </c>
      <c r="D65" s="4"/>
      <c r="E65" s="4"/>
      <c r="F65" s="4"/>
      <c r="G65" s="4"/>
      <c r="H65" s="4"/>
      <c r="I65" s="4"/>
      <c r="J65" s="4"/>
      <c r="K65" s="4"/>
      <c r="L65" s="4"/>
      <c r="N65" s="60" t="s">
        <v>130</v>
      </c>
      <c r="O65" s="60"/>
    </row>
    <row r="66" spans="2:15" ht="12.75" customHeight="1">
      <c r="B66" s="4"/>
      <c r="C66" s="22" t="s">
        <v>107</v>
      </c>
      <c r="D66" s="22"/>
      <c r="E66" s="19"/>
      <c r="F66" s="4"/>
      <c r="G66" s="22" t="s">
        <v>108</v>
      </c>
      <c r="H66" s="4"/>
      <c r="I66" s="22" t="s">
        <v>109</v>
      </c>
      <c r="J66" s="4"/>
      <c r="K66" s="4"/>
      <c r="L66" s="4"/>
      <c r="N66" s="61" t="s">
        <v>131</v>
      </c>
      <c r="O66" s="61"/>
    </row>
    <row r="67" spans="2:15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N67" s="61"/>
      <c r="O67" s="61"/>
    </row>
    <row r="68" spans="2:22" ht="12.75">
      <c r="B68" s="4"/>
      <c r="C68" s="3"/>
      <c r="D68" s="80" t="s">
        <v>91</v>
      </c>
      <c r="E68" s="80"/>
      <c r="F68" s="80"/>
      <c r="G68" s="80"/>
      <c r="H68" s="3" t="s">
        <v>94</v>
      </c>
      <c r="I68" s="80" t="s">
        <v>93</v>
      </c>
      <c r="J68" s="80"/>
      <c r="K68" s="3" t="s">
        <v>92</v>
      </c>
      <c r="N68" s="61"/>
      <c r="O68" s="61"/>
      <c r="R68" s="31" t="s">
        <v>132</v>
      </c>
      <c r="S68" s="31" t="s">
        <v>92</v>
      </c>
      <c r="V68" s="31" t="s">
        <v>96</v>
      </c>
    </row>
    <row r="69" spans="2:22" ht="12.75">
      <c r="B69" s="4"/>
      <c r="C69" s="10">
        <v>1</v>
      </c>
      <c r="D69" s="52"/>
      <c r="E69" s="52"/>
      <c r="F69" s="52"/>
      <c r="G69" s="52"/>
      <c r="H69" s="39"/>
      <c r="I69" s="52"/>
      <c r="J69" s="52"/>
      <c r="K69" s="24"/>
      <c r="L69" s="4"/>
      <c r="N69" s="61"/>
      <c r="O69" s="61"/>
      <c r="R69" s="31">
        <f aca="true" t="shared" si="0" ref="R69:R108">I69</f>
        <v>0</v>
      </c>
      <c r="S69" s="31">
        <f aca="true" t="shared" si="1" ref="S69:S108">K69</f>
        <v>0</v>
      </c>
      <c r="V69" s="31">
        <f>R69*S69</f>
        <v>0</v>
      </c>
    </row>
    <row r="70" spans="2:22" ht="12.75">
      <c r="B70" s="4"/>
      <c r="C70" s="10">
        <v>2</v>
      </c>
      <c r="D70" s="52"/>
      <c r="E70" s="52"/>
      <c r="F70" s="52"/>
      <c r="G70" s="52"/>
      <c r="H70" s="39"/>
      <c r="I70" s="52"/>
      <c r="J70" s="52"/>
      <c r="K70" s="24"/>
      <c r="L70" s="4"/>
      <c r="N70" s="61"/>
      <c r="O70" s="61"/>
      <c r="R70" s="31">
        <f t="shared" si="0"/>
        <v>0</v>
      </c>
      <c r="S70" s="31">
        <f t="shared" si="1"/>
        <v>0</v>
      </c>
      <c r="V70" s="31">
        <f aca="true" t="shared" si="2" ref="V70:V108">R70*S70</f>
        <v>0</v>
      </c>
    </row>
    <row r="71" spans="2:22" ht="12.75">
      <c r="B71" s="4"/>
      <c r="C71" s="10">
        <v>3</v>
      </c>
      <c r="D71" s="52"/>
      <c r="E71" s="52"/>
      <c r="F71" s="52"/>
      <c r="G71" s="52"/>
      <c r="H71" s="39"/>
      <c r="I71" s="52"/>
      <c r="J71" s="52"/>
      <c r="K71" s="24"/>
      <c r="L71" s="4"/>
      <c r="R71" s="31">
        <f t="shared" si="0"/>
        <v>0</v>
      </c>
      <c r="S71" s="31">
        <f t="shared" si="1"/>
        <v>0</v>
      </c>
      <c r="V71" s="31">
        <f t="shared" si="2"/>
        <v>0</v>
      </c>
    </row>
    <row r="72" spans="2:22" ht="12.75">
      <c r="B72" s="4"/>
      <c r="C72" s="10">
        <v>4</v>
      </c>
      <c r="D72" s="52"/>
      <c r="E72" s="52"/>
      <c r="F72" s="52"/>
      <c r="G72" s="52"/>
      <c r="H72" s="39"/>
      <c r="I72" s="52"/>
      <c r="J72" s="52"/>
      <c r="K72" s="24"/>
      <c r="L72" s="4"/>
      <c r="R72" s="31">
        <f t="shared" si="0"/>
        <v>0</v>
      </c>
      <c r="S72" s="31">
        <f t="shared" si="1"/>
        <v>0</v>
      </c>
      <c r="V72" s="31">
        <f t="shared" si="2"/>
        <v>0</v>
      </c>
    </row>
    <row r="73" spans="2:22" ht="12.75">
      <c r="B73" s="4"/>
      <c r="C73" s="10">
        <v>5</v>
      </c>
      <c r="D73" s="52"/>
      <c r="E73" s="52"/>
      <c r="F73" s="52"/>
      <c r="G73" s="52"/>
      <c r="H73" s="39"/>
      <c r="I73" s="52"/>
      <c r="J73" s="52"/>
      <c r="K73" s="24"/>
      <c r="L73" s="4"/>
      <c r="R73" s="31">
        <f t="shared" si="0"/>
        <v>0</v>
      </c>
      <c r="S73" s="31">
        <f t="shared" si="1"/>
        <v>0</v>
      </c>
      <c r="V73" s="31">
        <f t="shared" si="2"/>
        <v>0</v>
      </c>
    </row>
    <row r="74" spans="2:22" ht="12.75">
      <c r="B74" s="4"/>
      <c r="C74" s="10">
        <v>6</v>
      </c>
      <c r="D74" s="52"/>
      <c r="E74" s="52"/>
      <c r="F74" s="52"/>
      <c r="G74" s="52"/>
      <c r="H74" s="39"/>
      <c r="I74" s="52"/>
      <c r="J74" s="52"/>
      <c r="K74" s="24"/>
      <c r="L74" s="4"/>
      <c r="R74" s="31">
        <f t="shared" si="0"/>
        <v>0</v>
      </c>
      <c r="S74" s="31">
        <f t="shared" si="1"/>
        <v>0</v>
      </c>
      <c r="V74" s="31">
        <f t="shared" si="2"/>
        <v>0</v>
      </c>
    </row>
    <row r="75" spans="2:22" ht="12.75">
      <c r="B75" s="4"/>
      <c r="C75" s="10">
        <v>7</v>
      </c>
      <c r="D75" s="52"/>
      <c r="E75" s="52"/>
      <c r="F75" s="52"/>
      <c r="G75" s="52"/>
      <c r="H75" s="24"/>
      <c r="I75" s="52"/>
      <c r="J75" s="52"/>
      <c r="K75" s="24"/>
      <c r="L75" s="4"/>
      <c r="R75" s="31">
        <f t="shared" si="0"/>
        <v>0</v>
      </c>
      <c r="S75" s="31">
        <f t="shared" si="1"/>
        <v>0</v>
      </c>
      <c r="V75" s="31">
        <f t="shared" si="2"/>
        <v>0</v>
      </c>
    </row>
    <row r="76" spans="2:22" ht="12.75">
      <c r="B76" s="4"/>
      <c r="C76" s="10">
        <v>8</v>
      </c>
      <c r="D76" s="52"/>
      <c r="E76" s="52"/>
      <c r="F76" s="52"/>
      <c r="G76" s="52"/>
      <c r="H76" s="24"/>
      <c r="I76" s="52"/>
      <c r="J76" s="52"/>
      <c r="K76" s="24"/>
      <c r="L76" s="4"/>
      <c r="R76" s="31">
        <f t="shared" si="0"/>
        <v>0</v>
      </c>
      <c r="S76" s="31">
        <f t="shared" si="1"/>
        <v>0</v>
      </c>
      <c r="V76" s="31">
        <f t="shared" si="2"/>
        <v>0</v>
      </c>
    </row>
    <row r="77" spans="2:22" ht="12.75">
      <c r="B77" s="4"/>
      <c r="C77" s="10">
        <v>9</v>
      </c>
      <c r="D77" s="52"/>
      <c r="E77" s="52"/>
      <c r="F77" s="52"/>
      <c r="G77" s="52"/>
      <c r="H77" s="24"/>
      <c r="I77" s="52"/>
      <c r="J77" s="52"/>
      <c r="K77" s="24"/>
      <c r="L77" s="4"/>
      <c r="R77" s="31">
        <f t="shared" si="0"/>
        <v>0</v>
      </c>
      <c r="S77" s="31">
        <f t="shared" si="1"/>
        <v>0</v>
      </c>
      <c r="V77" s="31">
        <f t="shared" si="2"/>
        <v>0</v>
      </c>
    </row>
    <row r="78" spans="2:22" ht="12.75">
      <c r="B78" s="4"/>
      <c r="C78" s="10">
        <v>10</v>
      </c>
      <c r="D78" s="52"/>
      <c r="E78" s="52"/>
      <c r="F78" s="52"/>
      <c r="G78" s="52"/>
      <c r="H78" s="24"/>
      <c r="I78" s="52"/>
      <c r="J78" s="52"/>
      <c r="K78" s="24"/>
      <c r="L78" s="4"/>
      <c r="R78" s="31">
        <f t="shared" si="0"/>
        <v>0</v>
      </c>
      <c r="S78" s="31">
        <f t="shared" si="1"/>
        <v>0</v>
      </c>
      <c r="V78" s="31">
        <f t="shared" si="2"/>
        <v>0</v>
      </c>
    </row>
    <row r="79" spans="2:22" ht="12.75">
      <c r="B79" s="4"/>
      <c r="C79" s="10">
        <v>11</v>
      </c>
      <c r="D79" s="52"/>
      <c r="E79" s="52"/>
      <c r="F79" s="52"/>
      <c r="G79" s="52"/>
      <c r="H79" s="24"/>
      <c r="I79" s="52"/>
      <c r="J79" s="52"/>
      <c r="K79" s="24"/>
      <c r="L79" s="4"/>
      <c r="R79" s="31">
        <f t="shared" si="0"/>
        <v>0</v>
      </c>
      <c r="S79" s="31">
        <f t="shared" si="1"/>
        <v>0</v>
      </c>
      <c r="V79" s="31">
        <f t="shared" si="2"/>
        <v>0</v>
      </c>
    </row>
    <row r="80" spans="2:22" ht="12.75">
      <c r="B80" s="4"/>
      <c r="C80" s="10">
        <v>12</v>
      </c>
      <c r="D80" s="52"/>
      <c r="E80" s="52"/>
      <c r="F80" s="52"/>
      <c r="G80" s="52"/>
      <c r="H80" s="24"/>
      <c r="I80" s="52"/>
      <c r="J80" s="52"/>
      <c r="K80" s="24"/>
      <c r="L80" s="4"/>
      <c r="R80" s="31">
        <f t="shared" si="0"/>
        <v>0</v>
      </c>
      <c r="S80" s="31">
        <f t="shared" si="1"/>
        <v>0</v>
      </c>
      <c r="V80" s="31">
        <f t="shared" si="2"/>
        <v>0</v>
      </c>
    </row>
    <row r="81" spans="2:22" ht="12.75">
      <c r="B81" s="4"/>
      <c r="C81" s="10">
        <v>13</v>
      </c>
      <c r="D81" s="52"/>
      <c r="E81" s="52"/>
      <c r="F81" s="52"/>
      <c r="G81" s="52"/>
      <c r="H81" s="24"/>
      <c r="I81" s="52"/>
      <c r="J81" s="52"/>
      <c r="K81" s="24"/>
      <c r="L81" s="4"/>
      <c r="R81" s="31">
        <f t="shared" si="0"/>
        <v>0</v>
      </c>
      <c r="S81" s="31">
        <f t="shared" si="1"/>
        <v>0</v>
      </c>
      <c r="V81" s="31">
        <f t="shared" si="2"/>
        <v>0</v>
      </c>
    </row>
    <row r="82" spans="2:22" ht="12.75">
      <c r="B82" s="4"/>
      <c r="C82" s="10">
        <v>14</v>
      </c>
      <c r="D82" s="52"/>
      <c r="E82" s="52"/>
      <c r="F82" s="52"/>
      <c r="G82" s="52"/>
      <c r="H82" s="24"/>
      <c r="I82" s="52"/>
      <c r="J82" s="52"/>
      <c r="K82" s="24"/>
      <c r="L82" s="4"/>
      <c r="R82" s="31">
        <f t="shared" si="0"/>
        <v>0</v>
      </c>
      <c r="S82" s="31">
        <f t="shared" si="1"/>
        <v>0</v>
      </c>
      <c r="V82" s="31">
        <f t="shared" si="2"/>
        <v>0</v>
      </c>
    </row>
    <row r="83" spans="2:22" ht="12.75">
      <c r="B83" s="4"/>
      <c r="C83" s="10">
        <v>15</v>
      </c>
      <c r="D83" s="52"/>
      <c r="E83" s="52"/>
      <c r="F83" s="52"/>
      <c r="G83" s="52"/>
      <c r="H83" s="24"/>
      <c r="I83" s="52"/>
      <c r="J83" s="52"/>
      <c r="K83" s="24"/>
      <c r="L83" s="4"/>
      <c r="R83" s="31">
        <f t="shared" si="0"/>
        <v>0</v>
      </c>
      <c r="S83" s="31">
        <f t="shared" si="1"/>
        <v>0</v>
      </c>
      <c r="V83" s="31">
        <f t="shared" si="2"/>
        <v>0</v>
      </c>
    </row>
    <row r="84" spans="2:22" ht="12.75">
      <c r="B84" s="4"/>
      <c r="C84" s="10">
        <v>16</v>
      </c>
      <c r="D84" s="52"/>
      <c r="E84" s="52"/>
      <c r="F84" s="52"/>
      <c r="G84" s="52"/>
      <c r="H84" s="24"/>
      <c r="I84" s="52"/>
      <c r="J84" s="52"/>
      <c r="K84" s="24"/>
      <c r="L84" s="4"/>
      <c r="R84" s="31">
        <f t="shared" si="0"/>
        <v>0</v>
      </c>
      <c r="S84" s="31">
        <f t="shared" si="1"/>
        <v>0</v>
      </c>
      <c r="V84" s="31">
        <f t="shared" si="2"/>
        <v>0</v>
      </c>
    </row>
    <row r="85" spans="2:22" ht="12.75">
      <c r="B85" s="4"/>
      <c r="C85" s="10">
        <v>17</v>
      </c>
      <c r="D85" s="52"/>
      <c r="E85" s="52"/>
      <c r="F85" s="52"/>
      <c r="G85" s="52"/>
      <c r="H85" s="24"/>
      <c r="I85" s="52"/>
      <c r="J85" s="52"/>
      <c r="K85" s="24"/>
      <c r="L85" s="4"/>
      <c r="R85" s="31">
        <f t="shared" si="0"/>
        <v>0</v>
      </c>
      <c r="S85" s="31">
        <f t="shared" si="1"/>
        <v>0</v>
      </c>
      <c r="V85" s="31">
        <f t="shared" si="2"/>
        <v>0</v>
      </c>
    </row>
    <row r="86" spans="2:22" ht="12.75">
      <c r="B86" s="4"/>
      <c r="C86" s="10">
        <v>18</v>
      </c>
      <c r="D86" s="52"/>
      <c r="E86" s="52"/>
      <c r="F86" s="52"/>
      <c r="G86" s="52"/>
      <c r="H86" s="24"/>
      <c r="I86" s="52"/>
      <c r="J86" s="52"/>
      <c r="K86" s="24"/>
      <c r="L86" s="4"/>
      <c r="R86" s="31">
        <f t="shared" si="0"/>
        <v>0</v>
      </c>
      <c r="S86" s="31">
        <f t="shared" si="1"/>
        <v>0</v>
      </c>
      <c r="V86" s="31">
        <f t="shared" si="2"/>
        <v>0</v>
      </c>
    </row>
    <row r="87" spans="2:22" ht="12.75">
      <c r="B87" s="4"/>
      <c r="C87" s="10">
        <v>19</v>
      </c>
      <c r="D87" s="52"/>
      <c r="E87" s="52"/>
      <c r="F87" s="52"/>
      <c r="G87" s="52"/>
      <c r="H87" s="24"/>
      <c r="I87" s="52"/>
      <c r="J87" s="52"/>
      <c r="K87" s="24"/>
      <c r="L87" s="4"/>
      <c r="R87" s="31">
        <f t="shared" si="0"/>
        <v>0</v>
      </c>
      <c r="S87" s="31">
        <f t="shared" si="1"/>
        <v>0</v>
      </c>
      <c r="V87" s="31">
        <f t="shared" si="2"/>
        <v>0</v>
      </c>
    </row>
    <row r="88" spans="2:22" ht="12.75">
      <c r="B88" s="4"/>
      <c r="C88" s="10">
        <v>20</v>
      </c>
      <c r="D88" s="52"/>
      <c r="E88" s="52"/>
      <c r="F88" s="52"/>
      <c r="G88" s="52"/>
      <c r="H88" s="24"/>
      <c r="I88" s="52"/>
      <c r="J88" s="52"/>
      <c r="K88" s="24"/>
      <c r="L88" s="4"/>
      <c r="R88" s="31">
        <f t="shared" si="0"/>
        <v>0</v>
      </c>
      <c r="S88" s="31">
        <f t="shared" si="1"/>
        <v>0</v>
      </c>
      <c r="V88" s="31">
        <f t="shared" si="2"/>
        <v>0</v>
      </c>
    </row>
    <row r="89" spans="2:22" ht="12.75">
      <c r="B89" s="4"/>
      <c r="C89" s="10">
        <v>21</v>
      </c>
      <c r="D89" s="52"/>
      <c r="E89" s="52"/>
      <c r="F89" s="52"/>
      <c r="G89" s="52"/>
      <c r="H89" s="24"/>
      <c r="I89" s="52"/>
      <c r="J89" s="52"/>
      <c r="K89" s="24"/>
      <c r="L89" s="4"/>
      <c r="R89" s="31">
        <f t="shared" si="0"/>
        <v>0</v>
      </c>
      <c r="S89" s="31">
        <f t="shared" si="1"/>
        <v>0</v>
      </c>
      <c r="V89" s="31">
        <f t="shared" si="2"/>
        <v>0</v>
      </c>
    </row>
    <row r="90" spans="2:22" ht="12.75">
      <c r="B90" s="4"/>
      <c r="C90" s="10">
        <v>22</v>
      </c>
      <c r="D90" s="52"/>
      <c r="E90" s="52"/>
      <c r="F90" s="52"/>
      <c r="G90" s="52"/>
      <c r="H90" s="24"/>
      <c r="I90" s="52"/>
      <c r="J90" s="52"/>
      <c r="K90" s="24"/>
      <c r="L90" s="4"/>
      <c r="R90" s="31">
        <f t="shared" si="0"/>
        <v>0</v>
      </c>
      <c r="S90" s="31">
        <f t="shared" si="1"/>
        <v>0</v>
      </c>
      <c r="V90" s="31">
        <f t="shared" si="2"/>
        <v>0</v>
      </c>
    </row>
    <row r="91" spans="2:22" ht="12.75">
      <c r="B91" s="4"/>
      <c r="C91" s="10">
        <v>23</v>
      </c>
      <c r="D91" s="52"/>
      <c r="E91" s="52"/>
      <c r="F91" s="52"/>
      <c r="G91" s="52"/>
      <c r="H91" s="24"/>
      <c r="I91" s="52"/>
      <c r="J91" s="52"/>
      <c r="K91" s="24"/>
      <c r="L91" s="4"/>
      <c r="R91" s="31">
        <f t="shared" si="0"/>
        <v>0</v>
      </c>
      <c r="S91" s="31">
        <f t="shared" si="1"/>
        <v>0</v>
      </c>
      <c r="V91" s="31">
        <f t="shared" si="2"/>
        <v>0</v>
      </c>
    </row>
    <row r="92" spans="2:22" ht="12.75">
      <c r="B92" s="4"/>
      <c r="C92" s="10">
        <v>24</v>
      </c>
      <c r="D92" s="52"/>
      <c r="E92" s="52"/>
      <c r="F92" s="52"/>
      <c r="G92" s="52"/>
      <c r="H92" s="24"/>
      <c r="I92" s="52"/>
      <c r="J92" s="52"/>
      <c r="K92" s="24"/>
      <c r="L92" s="4"/>
      <c r="R92" s="31">
        <f t="shared" si="0"/>
        <v>0</v>
      </c>
      <c r="S92" s="31">
        <f t="shared" si="1"/>
        <v>0</v>
      </c>
      <c r="V92" s="31">
        <f t="shared" si="2"/>
        <v>0</v>
      </c>
    </row>
    <row r="93" spans="2:22" ht="12.75">
      <c r="B93" s="4"/>
      <c r="C93" s="10">
        <v>25</v>
      </c>
      <c r="D93" s="52"/>
      <c r="E93" s="52"/>
      <c r="F93" s="52"/>
      <c r="G93" s="52"/>
      <c r="H93" s="24"/>
      <c r="I93" s="52"/>
      <c r="J93" s="52"/>
      <c r="K93" s="24"/>
      <c r="L93" s="4"/>
      <c r="R93" s="31">
        <f t="shared" si="0"/>
        <v>0</v>
      </c>
      <c r="S93" s="31">
        <f t="shared" si="1"/>
        <v>0</v>
      </c>
      <c r="V93" s="31">
        <f t="shared" si="2"/>
        <v>0</v>
      </c>
    </row>
    <row r="94" spans="2:22" ht="12.75">
      <c r="B94" s="4"/>
      <c r="C94" s="10">
        <v>26</v>
      </c>
      <c r="D94" s="52"/>
      <c r="E94" s="52"/>
      <c r="F94" s="52"/>
      <c r="G94" s="52"/>
      <c r="H94" s="24"/>
      <c r="I94" s="52"/>
      <c r="J94" s="52"/>
      <c r="K94" s="24"/>
      <c r="L94" s="4"/>
      <c r="R94" s="31">
        <f t="shared" si="0"/>
        <v>0</v>
      </c>
      <c r="S94" s="31">
        <f t="shared" si="1"/>
        <v>0</v>
      </c>
      <c r="V94" s="31">
        <f t="shared" si="2"/>
        <v>0</v>
      </c>
    </row>
    <row r="95" spans="2:22" ht="12.75">
      <c r="B95" s="4"/>
      <c r="C95" s="10">
        <v>27</v>
      </c>
      <c r="D95" s="52"/>
      <c r="E95" s="52"/>
      <c r="F95" s="52"/>
      <c r="G95" s="52"/>
      <c r="H95" s="24"/>
      <c r="I95" s="52"/>
      <c r="J95" s="52"/>
      <c r="K95" s="24"/>
      <c r="L95" s="4"/>
      <c r="R95" s="31">
        <f t="shared" si="0"/>
        <v>0</v>
      </c>
      <c r="S95" s="31">
        <f t="shared" si="1"/>
        <v>0</v>
      </c>
      <c r="V95" s="31">
        <f t="shared" si="2"/>
        <v>0</v>
      </c>
    </row>
    <row r="96" spans="2:22" ht="12.75">
      <c r="B96" s="4"/>
      <c r="C96" s="10">
        <v>28</v>
      </c>
      <c r="D96" s="52"/>
      <c r="E96" s="52"/>
      <c r="F96" s="52"/>
      <c r="G96" s="52"/>
      <c r="H96" s="24"/>
      <c r="I96" s="52"/>
      <c r="J96" s="52"/>
      <c r="K96" s="24"/>
      <c r="L96" s="4"/>
      <c r="R96" s="31">
        <f t="shared" si="0"/>
        <v>0</v>
      </c>
      <c r="S96" s="31">
        <f t="shared" si="1"/>
        <v>0</v>
      </c>
      <c r="V96" s="31">
        <f t="shared" si="2"/>
        <v>0</v>
      </c>
    </row>
    <row r="97" spans="2:22" ht="12.75">
      <c r="B97" s="4"/>
      <c r="C97" s="10">
        <v>29</v>
      </c>
      <c r="D97" s="52"/>
      <c r="E97" s="52"/>
      <c r="F97" s="52"/>
      <c r="G97" s="52"/>
      <c r="H97" s="24"/>
      <c r="I97" s="52"/>
      <c r="J97" s="52"/>
      <c r="K97" s="24"/>
      <c r="L97" s="4"/>
      <c r="R97" s="31">
        <f t="shared" si="0"/>
        <v>0</v>
      </c>
      <c r="S97" s="31">
        <f t="shared" si="1"/>
        <v>0</v>
      </c>
      <c r="V97" s="31">
        <f t="shared" si="2"/>
        <v>0</v>
      </c>
    </row>
    <row r="98" spans="2:22" ht="12.75">
      <c r="B98" s="4"/>
      <c r="C98" s="10">
        <v>30</v>
      </c>
      <c r="D98" s="52"/>
      <c r="E98" s="52"/>
      <c r="F98" s="52"/>
      <c r="G98" s="52"/>
      <c r="H98" s="24"/>
      <c r="I98" s="52"/>
      <c r="J98" s="52"/>
      <c r="K98" s="24"/>
      <c r="L98" s="4"/>
      <c r="R98" s="31">
        <f t="shared" si="0"/>
        <v>0</v>
      </c>
      <c r="S98" s="31">
        <f t="shared" si="1"/>
        <v>0</v>
      </c>
      <c r="V98" s="31">
        <f t="shared" si="2"/>
        <v>0</v>
      </c>
    </row>
    <row r="99" spans="2:22" ht="12.75">
      <c r="B99" s="4"/>
      <c r="C99" s="10">
        <v>31</v>
      </c>
      <c r="D99" s="52"/>
      <c r="E99" s="52"/>
      <c r="F99" s="52"/>
      <c r="G99" s="52"/>
      <c r="H99" s="24"/>
      <c r="I99" s="52"/>
      <c r="J99" s="52"/>
      <c r="K99" s="24"/>
      <c r="L99" s="4"/>
      <c r="R99" s="31">
        <f t="shared" si="0"/>
        <v>0</v>
      </c>
      <c r="S99" s="31">
        <f t="shared" si="1"/>
        <v>0</v>
      </c>
      <c r="V99" s="31">
        <f t="shared" si="2"/>
        <v>0</v>
      </c>
    </row>
    <row r="100" spans="2:22" ht="12.75">
      <c r="B100" s="4"/>
      <c r="C100" s="10">
        <v>32</v>
      </c>
      <c r="D100" s="52"/>
      <c r="E100" s="52"/>
      <c r="F100" s="52"/>
      <c r="G100" s="52"/>
      <c r="H100" s="24"/>
      <c r="I100" s="52"/>
      <c r="J100" s="52"/>
      <c r="K100" s="24"/>
      <c r="L100" s="4"/>
      <c r="R100" s="31">
        <f t="shared" si="0"/>
        <v>0</v>
      </c>
      <c r="S100" s="31">
        <f t="shared" si="1"/>
        <v>0</v>
      </c>
      <c r="V100" s="31">
        <f t="shared" si="2"/>
        <v>0</v>
      </c>
    </row>
    <row r="101" spans="2:22" ht="12.75">
      <c r="B101" s="4"/>
      <c r="C101" s="10">
        <v>33</v>
      </c>
      <c r="D101" s="52"/>
      <c r="E101" s="52"/>
      <c r="F101" s="52"/>
      <c r="G101" s="52"/>
      <c r="H101" s="24"/>
      <c r="I101" s="52"/>
      <c r="J101" s="52"/>
      <c r="K101" s="24"/>
      <c r="L101" s="4"/>
      <c r="R101" s="31">
        <f t="shared" si="0"/>
        <v>0</v>
      </c>
      <c r="S101" s="31">
        <f t="shared" si="1"/>
        <v>0</v>
      </c>
      <c r="V101" s="31">
        <f t="shared" si="2"/>
        <v>0</v>
      </c>
    </row>
    <row r="102" spans="2:22" ht="12.75">
      <c r="B102" s="4"/>
      <c r="C102" s="10">
        <v>34</v>
      </c>
      <c r="D102" s="52"/>
      <c r="E102" s="52"/>
      <c r="F102" s="52"/>
      <c r="G102" s="52"/>
      <c r="H102" s="24"/>
      <c r="I102" s="52"/>
      <c r="J102" s="52"/>
      <c r="K102" s="24"/>
      <c r="L102" s="4"/>
      <c r="R102" s="31">
        <f t="shared" si="0"/>
        <v>0</v>
      </c>
      <c r="S102" s="31">
        <f t="shared" si="1"/>
        <v>0</v>
      </c>
      <c r="V102" s="31">
        <f t="shared" si="2"/>
        <v>0</v>
      </c>
    </row>
    <row r="103" spans="2:22" ht="12.75">
      <c r="B103" s="4"/>
      <c r="C103" s="10">
        <v>35</v>
      </c>
      <c r="D103" s="52"/>
      <c r="E103" s="52"/>
      <c r="F103" s="52"/>
      <c r="G103" s="52"/>
      <c r="H103" s="24"/>
      <c r="I103" s="52"/>
      <c r="J103" s="52"/>
      <c r="K103" s="24"/>
      <c r="L103" s="4"/>
      <c r="R103" s="31">
        <f t="shared" si="0"/>
        <v>0</v>
      </c>
      <c r="S103" s="31">
        <f t="shared" si="1"/>
        <v>0</v>
      </c>
      <c r="V103" s="31">
        <f t="shared" si="2"/>
        <v>0</v>
      </c>
    </row>
    <row r="104" spans="2:22" ht="12.75">
      <c r="B104" s="4"/>
      <c r="C104" s="10">
        <v>36</v>
      </c>
      <c r="D104" s="52"/>
      <c r="E104" s="52"/>
      <c r="F104" s="52"/>
      <c r="G104" s="52"/>
      <c r="H104" s="24"/>
      <c r="I104" s="52"/>
      <c r="J104" s="52"/>
      <c r="K104" s="24"/>
      <c r="L104" s="4"/>
      <c r="R104" s="31">
        <f t="shared" si="0"/>
        <v>0</v>
      </c>
      <c r="S104" s="31">
        <f t="shared" si="1"/>
        <v>0</v>
      </c>
      <c r="V104" s="31">
        <f t="shared" si="2"/>
        <v>0</v>
      </c>
    </row>
    <row r="105" spans="2:22" ht="12.75">
      <c r="B105" s="4"/>
      <c r="C105" s="10">
        <v>37</v>
      </c>
      <c r="D105" s="52"/>
      <c r="E105" s="52"/>
      <c r="F105" s="52"/>
      <c r="G105" s="52"/>
      <c r="H105" s="24"/>
      <c r="I105" s="52"/>
      <c r="J105" s="52"/>
      <c r="K105" s="24"/>
      <c r="L105" s="4"/>
      <c r="R105" s="31">
        <f t="shared" si="0"/>
        <v>0</v>
      </c>
      <c r="S105" s="31">
        <f t="shared" si="1"/>
        <v>0</v>
      </c>
      <c r="V105" s="31">
        <f t="shared" si="2"/>
        <v>0</v>
      </c>
    </row>
    <row r="106" spans="2:22" ht="12.75">
      <c r="B106" s="4"/>
      <c r="C106" s="10">
        <v>38</v>
      </c>
      <c r="D106" s="52"/>
      <c r="E106" s="52"/>
      <c r="F106" s="52"/>
      <c r="G106" s="52"/>
      <c r="H106" s="24"/>
      <c r="I106" s="52"/>
      <c r="J106" s="52"/>
      <c r="K106" s="24"/>
      <c r="L106" s="4"/>
      <c r="R106" s="31">
        <f t="shared" si="0"/>
        <v>0</v>
      </c>
      <c r="S106" s="31">
        <f t="shared" si="1"/>
        <v>0</v>
      </c>
      <c r="V106" s="31">
        <f t="shared" si="2"/>
        <v>0</v>
      </c>
    </row>
    <row r="107" spans="2:22" ht="12.75">
      <c r="B107" s="4"/>
      <c r="C107" s="10">
        <v>39</v>
      </c>
      <c r="D107" s="52"/>
      <c r="E107" s="52"/>
      <c r="F107" s="52"/>
      <c r="G107" s="52"/>
      <c r="H107" s="24"/>
      <c r="I107" s="52"/>
      <c r="J107" s="52"/>
      <c r="K107" s="24"/>
      <c r="L107" s="4"/>
      <c r="R107" s="31">
        <f t="shared" si="0"/>
        <v>0</v>
      </c>
      <c r="S107" s="31">
        <f t="shared" si="1"/>
        <v>0</v>
      </c>
      <c r="V107" s="31">
        <f t="shared" si="2"/>
        <v>0</v>
      </c>
    </row>
    <row r="108" spans="2:22" ht="13.5" thickBot="1">
      <c r="B108" s="4"/>
      <c r="C108" s="45">
        <v>40</v>
      </c>
      <c r="D108" s="62"/>
      <c r="E108" s="62"/>
      <c r="F108" s="62"/>
      <c r="G108" s="62"/>
      <c r="H108" s="25"/>
      <c r="I108" s="62"/>
      <c r="J108" s="62"/>
      <c r="K108" s="25"/>
      <c r="L108" s="4"/>
      <c r="R108" s="31">
        <f t="shared" si="0"/>
        <v>0</v>
      </c>
      <c r="S108" s="31">
        <f t="shared" si="1"/>
        <v>0</v>
      </c>
      <c r="V108" s="31">
        <f t="shared" si="2"/>
        <v>0</v>
      </c>
    </row>
    <row r="109" spans="2:12" ht="13.5" thickBot="1">
      <c r="B109" s="4"/>
      <c r="C109" s="86" t="s">
        <v>101</v>
      </c>
      <c r="D109" s="87"/>
      <c r="E109" s="87"/>
      <c r="F109" s="87"/>
      <c r="G109" s="87"/>
      <c r="H109" s="87"/>
      <c r="I109" s="87"/>
      <c r="J109" s="88"/>
      <c r="K109" s="44" t="e">
        <f>IF(Y114&gt;0,Y114,0)</f>
        <v>#DIV/0!</v>
      </c>
      <c r="L109" s="4"/>
    </row>
    <row r="110" spans="2:26" ht="13.5" thickBo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R110" s="34">
        <f>SUMIF(V69:V108,"&gt;0")</f>
        <v>0</v>
      </c>
      <c r="S110" s="34"/>
      <c r="T110" s="34"/>
      <c r="U110" s="34"/>
      <c r="V110" s="34">
        <f>SUMIF(R69:R108,"&gt;0",S69:S108)</f>
        <v>0</v>
      </c>
      <c r="W110" s="34"/>
      <c r="X110" s="34">
        <f>SUM(S69:S108)</f>
        <v>0</v>
      </c>
      <c r="Z110" s="35" t="e">
        <f>R110/V110</f>
        <v>#DIV/0!</v>
      </c>
    </row>
    <row r="111" spans="2:26" ht="12.75">
      <c r="B111" s="4"/>
      <c r="C111" s="63" t="s">
        <v>136</v>
      </c>
      <c r="D111" s="64"/>
      <c r="E111" s="64"/>
      <c r="F111" s="69"/>
      <c r="G111" s="70"/>
      <c r="H111" s="70"/>
      <c r="I111" s="70"/>
      <c r="J111" s="70"/>
      <c r="K111" s="71"/>
      <c r="L111" s="4"/>
      <c r="R111" s="34" t="s">
        <v>97</v>
      </c>
      <c r="S111" s="34"/>
      <c r="T111" s="34"/>
      <c r="U111" s="34"/>
      <c r="V111" s="34" t="s">
        <v>99</v>
      </c>
      <c r="W111" s="34"/>
      <c r="X111" s="34" t="s">
        <v>98</v>
      </c>
      <c r="Z111" s="34" t="s">
        <v>100</v>
      </c>
    </row>
    <row r="112" spans="2:12" ht="13.5" thickBot="1">
      <c r="B112" s="4"/>
      <c r="C112" s="65"/>
      <c r="D112" s="66"/>
      <c r="E112" s="66"/>
      <c r="F112" s="72"/>
      <c r="G112" s="73"/>
      <c r="H112" s="73"/>
      <c r="I112" s="73"/>
      <c r="J112" s="73"/>
      <c r="K112" s="74"/>
      <c r="L112" s="4"/>
    </row>
    <row r="113" spans="2:26" ht="12.75">
      <c r="B113" s="4"/>
      <c r="C113" s="26" t="s">
        <v>113</v>
      </c>
      <c r="D113" s="57"/>
      <c r="E113" s="57"/>
      <c r="F113" s="57"/>
      <c r="G113" s="6"/>
      <c r="H113" s="27" t="s">
        <v>114</v>
      </c>
      <c r="I113" s="58"/>
      <c r="J113" s="57"/>
      <c r="K113" s="5"/>
      <c r="L113" s="4"/>
      <c r="R113" s="31" t="s">
        <v>137</v>
      </c>
      <c r="S113" s="31" t="b">
        <f>IF($X$110&lt;0,TRUE)</f>
        <v>0</v>
      </c>
      <c r="V113" s="31" t="b">
        <f>IF($X$110&lt;=30,TRUE)</f>
        <v>1</v>
      </c>
      <c r="W113" s="35" t="e">
        <f>IF(S113=V113,0,$Z$110*0.85)</f>
        <v>#DIV/0!</v>
      </c>
      <c r="Y113" s="35" t="e">
        <f>W118</f>
        <v>#DIV/0!</v>
      </c>
      <c r="Z113" s="31" t="s">
        <v>102</v>
      </c>
    </row>
    <row r="114" spans="2:26" ht="12.75">
      <c r="B114" s="4"/>
      <c r="C114" s="67" t="s">
        <v>115</v>
      </c>
      <c r="D114" s="68"/>
      <c r="E114" s="6"/>
      <c r="F114" s="6"/>
      <c r="G114" s="6"/>
      <c r="H114" s="6"/>
      <c r="I114" s="6"/>
      <c r="J114" s="6"/>
      <c r="K114" s="5"/>
      <c r="L114" s="4"/>
      <c r="R114" s="31" t="s">
        <v>138</v>
      </c>
      <c r="S114" s="31" t="b">
        <f>IF($X$110&lt;31,TRUE)</f>
        <v>1</v>
      </c>
      <c r="V114" s="31" t="b">
        <f>IF($X$110&lt;=60,TRUE)</f>
        <v>1</v>
      </c>
      <c r="W114" s="35">
        <f>IF(S114=V114,0,$Z$110*0.9)</f>
        <v>0</v>
      </c>
      <c r="Y114" s="35" t="e">
        <f>Y113/3-5</f>
        <v>#DIV/0!</v>
      </c>
      <c r="Z114" s="31" t="s">
        <v>103</v>
      </c>
    </row>
    <row r="115" spans="2:25" ht="12.75">
      <c r="B115" s="4"/>
      <c r="C115" s="67"/>
      <c r="D115" s="68"/>
      <c r="E115" s="6"/>
      <c r="F115" s="6"/>
      <c r="G115" s="6"/>
      <c r="H115" s="6"/>
      <c r="I115" s="6"/>
      <c r="J115" s="6"/>
      <c r="K115" s="5"/>
      <c r="L115" s="4"/>
      <c r="W115" s="35"/>
      <c r="Y115" s="35"/>
    </row>
    <row r="116" spans="2:23" ht="12.75">
      <c r="B116" s="4"/>
      <c r="C116" s="26" t="s">
        <v>118</v>
      </c>
      <c r="D116" s="27"/>
      <c r="E116" s="27"/>
      <c r="F116" s="57"/>
      <c r="G116" s="57"/>
      <c r="H116" s="57"/>
      <c r="I116" s="57"/>
      <c r="J116" s="57"/>
      <c r="K116" s="5"/>
      <c r="L116" s="4"/>
      <c r="R116" s="31" t="s">
        <v>139</v>
      </c>
      <c r="S116" s="31" t="b">
        <f>IF($X$110&lt;61,TRUE)</f>
        <v>1</v>
      </c>
      <c r="V116" s="31" t="b">
        <f>IF($X$110&lt;=90,TRUE)</f>
        <v>1</v>
      </c>
      <c r="W116" s="35">
        <f>IF(S116=V116,0,$Z$110*0.95)</f>
        <v>0</v>
      </c>
    </row>
    <row r="117" spans="2:23" ht="12.75">
      <c r="B117" s="4"/>
      <c r="C117" s="26" t="s">
        <v>116</v>
      </c>
      <c r="D117" s="27"/>
      <c r="E117" s="27"/>
      <c r="F117" s="57"/>
      <c r="G117" s="57"/>
      <c r="H117" s="57"/>
      <c r="I117" s="57"/>
      <c r="J117" s="57"/>
      <c r="K117" s="5"/>
      <c r="L117" s="4"/>
      <c r="R117" s="31" t="s">
        <v>140</v>
      </c>
      <c r="S117" s="31" t="b">
        <f>IF($X$110&gt;=91,TRUE)</f>
        <v>0</v>
      </c>
      <c r="W117" s="35">
        <f>IF(S117=V117,0,$Z$110*1)</f>
        <v>0</v>
      </c>
    </row>
    <row r="118" spans="2:24" ht="12.75">
      <c r="B118" s="4"/>
      <c r="C118" s="26" t="s">
        <v>117</v>
      </c>
      <c r="D118" s="27"/>
      <c r="E118" s="27"/>
      <c r="F118" s="57"/>
      <c r="G118" s="57"/>
      <c r="H118" s="57"/>
      <c r="I118" s="57"/>
      <c r="J118" s="57"/>
      <c r="K118" s="5"/>
      <c r="L118" s="4"/>
      <c r="W118" s="35" t="e">
        <f>SUM(W113:W117)</f>
        <v>#DIV/0!</v>
      </c>
      <c r="X118" s="31" t="s">
        <v>104</v>
      </c>
    </row>
    <row r="119" spans="2:26" ht="12.75">
      <c r="B119" s="4"/>
      <c r="C119" s="7"/>
      <c r="D119" s="8"/>
      <c r="E119" s="8"/>
      <c r="F119" s="8"/>
      <c r="G119" s="8"/>
      <c r="H119" s="8"/>
      <c r="I119" s="8"/>
      <c r="J119" s="8"/>
      <c r="K119" s="9"/>
      <c r="L119" s="4"/>
      <c r="R119" s="34"/>
      <c r="S119" s="34"/>
      <c r="T119" s="34"/>
      <c r="U119" s="34"/>
      <c r="V119" s="34"/>
      <c r="W119" s="34"/>
      <c r="X119" s="34"/>
      <c r="Z119" s="35"/>
    </row>
    <row r="120" spans="2:26" ht="12.75">
      <c r="B120" s="4"/>
      <c r="C120" s="6"/>
      <c r="D120" s="6"/>
      <c r="E120" s="6"/>
      <c r="F120" s="6"/>
      <c r="G120" s="6"/>
      <c r="H120" s="6"/>
      <c r="I120" s="6"/>
      <c r="J120" s="6"/>
      <c r="K120" s="6"/>
      <c r="L120" s="4"/>
      <c r="R120" s="34"/>
      <c r="S120" s="34"/>
      <c r="T120" s="34"/>
      <c r="U120" s="34"/>
      <c r="V120" s="34"/>
      <c r="W120" s="34"/>
      <c r="X120" s="34"/>
      <c r="Z120" s="35"/>
    </row>
    <row r="121" spans="2:2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R121" s="34"/>
      <c r="S121" s="34"/>
      <c r="T121" s="34"/>
      <c r="U121" s="34"/>
      <c r="V121" s="34"/>
      <c r="W121" s="34"/>
      <c r="X121" s="34"/>
      <c r="Z121" s="35"/>
    </row>
    <row r="122" spans="2:2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R122" s="34"/>
      <c r="S122" s="34"/>
      <c r="T122" s="34"/>
      <c r="U122" s="34"/>
      <c r="V122" s="34"/>
      <c r="W122" s="34"/>
      <c r="X122" s="34"/>
      <c r="Z122" s="35"/>
    </row>
    <row r="123" spans="2:2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R123" s="34"/>
      <c r="S123" s="34"/>
      <c r="T123" s="34"/>
      <c r="U123" s="34"/>
      <c r="V123" s="34"/>
      <c r="W123" s="34"/>
      <c r="X123" s="34"/>
      <c r="Z123" s="35"/>
    </row>
    <row r="124" spans="2:2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R124" s="34"/>
      <c r="S124" s="34"/>
      <c r="T124" s="34"/>
      <c r="U124" s="34"/>
      <c r="V124" s="34"/>
      <c r="W124" s="34"/>
      <c r="X124" s="34"/>
      <c r="Z124" s="35"/>
    </row>
    <row r="125" spans="2:2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R125" s="34"/>
      <c r="S125" s="34"/>
      <c r="T125" s="34"/>
      <c r="U125" s="34"/>
      <c r="V125" s="34"/>
      <c r="W125" s="34"/>
      <c r="X125" s="34"/>
      <c r="Z125" s="35"/>
    </row>
    <row r="126" spans="2:2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R126" s="34"/>
      <c r="S126" s="34"/>
      <c r="T126" s="34"/>
      <c r="U126" s="34"/>
      <c r="V126" s="34"/>
      <c r="W126" s="34"/>
      <c r="X126" s="34"/>
      <c r="Z126" s="35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2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</sheetData>
  <sheetProtection password="8CD8" sheet="1" objects="1" scenarios="1"/>
  <mergeCells count="137">
    <mergeCell ref="C109:J109"/>
    <mergeCell ref="E29:F29"/>
    <mergeCell ref="E30:F30"/>
    <mergeCell ref="E36:K36"/>
    <mergeCell ref="F46:K46"/>
    <mergeCell ref="D61:J61"/>
    <mergeCell ref="E37:F37"/>
    <mergeCell ref="E38:F38"/>
    <mergeCell ref="C49:K49"/>
    <mergeCell ref="E31:F31"/>
    <mergeCell ref="D68:G68"/>
    <mergeCell ref="C21:L21"/>
    <mergeCell ref="C25:K25"/>
    <mergeCell ref="C22:L22"/>
    <mergeCell ref="C23:L23"/>
    <mergeCell ref="F47:K47"/>
    <mergeCell ref="E39:F39"/>
    <mergeCell ref="I38:K38"/>
    <mergeCell ref="D62:J62"/>
    <mergeCell ref="C59:K59"/>
    <mergeCell ref="D69:G69"/>
    <mergeCell ref="D70:G70"/>
    <mergeCell ref="D71:G71"/>
    <mergeCell ref="J29:K29"/>
    <mergeCell ref="E32:K32"/>
    <mergeCell ref="I37:K37"/>
    <mergeCell ref="I39:K39"/>
    <mergeCell ref="I68:J68"/>
    <mergeCell ref="I69:J69"/>
    <mergeCell ref="I70:J70"/>
    <mergeCell ref="I71:J71"/>
    <mergeCell ref="D72:G72"/>
    <mergeCell ref="D73:G73"/>
    <mergeCell ref="D74:G74"/>
    <mergeCell ref="D75:G75"/>
    <mergeCell ref="D76:G76"/>
    <mergeCell ref="I74:J74"/>
    <mergeCell ref="I75:J75"/>
    <mergeCell ref="I76:J76"/>
    <mergeCell ref="D77:G77"/>
    <mergeCell ref="D78:G78"/>
    <mergeCell ref="I78:J78"/>
    <mergeCell ref="D79:G79"/>
    <mergeCell ref="D80:G80"/>
    <mergeCell ref="D81:G81"/>
    <mergeCell ref="I80:J80"/>
    <mergeCell ref="I81:J81"/>
    <mergeCell ref="D82:G82"/>
    <mergeCell ref="D83:G83"/>
    <mergeCell ref="D86:G86"/>
    <mergeCell ref="D105:G105"/>
    <mergeCell ref="D84:G84"/>
    <mergeCell ref="D85:G85"/>
    <mergeCell ref="D104:G104"/>
    <mergeCell ref="D90:G90"/>
    <mergeCell ref="D94:G94"/>
    <mergeCell ref="D100:G100"/>
    <mergeCell ref="D101:G101"/>
    <mergeCell ref="D103:G103"/>
    <mergeCell ref="D102:G102"/>
    <mergeCell ref="D87:G87"/>
    <mergeCell ref="D88:G88"/>
    <mergeCell ref="D89:G89"/>
    <mergeCell ref="D106:G106"/>
    <mergeCell ref="D91:G91"/>
    <mergeCell ref="D92:G92"/>
    <mergeCell ref="D93:G93"/>
    <mergeCell ref="D95:G95"/>
    <mergeCell ref="D107:G107"/>
    <mergeCell ref="D96:G96"/>
    <mergeCell ref="D97:G97"/>
    <mergeCell ref="D98:G98"/>
    <mergeCell ref="D99:G99"/>
    <mergeCell ref="I89:J89"/>
    <mergeCell ref="I88:J88"/>
    <mergeCell ref="I105:J105"/>
    <mergeCell ref="I91:J91"/>
    <mergeCell ref="I92:J92"/>
    <mergeCell ref="I86:J86"/>
    <mergeCell ref="I87:J87"/>
    <mergeCell ref="I101:J101"/>
    <mergeCell ref="I85:J85"/>
    <mergeCell ref="I106:J106"/>
    <mergeCell ref="I107:J107"/>
    <mergeCell ref="I82:J82"/>
    <mergeCell ref="I93:J93"/>
    <mergeCell ref="I94:J94"/>
    <mergeCell ref="I95:J95"/>
    <mergeCell ref="I96:J96"/>
    <mergeCell ref="I90:J90"/>
    <mergeCell ref="I103:J103"/>
    <mergeCell ref="B12:L12"/>
    <mergeCell ref="B13:L13"/>
    <mergeCell ref="I83:J83"/>
    <mergeCell ref="I84:J84"/>
    <mergeCell ref="I72:J72"/>
    <mergeCell ref="I73:J73"/>
    <mergeCell ref="I77:J77"/>
    <mergeCell ref="C27:K27"/>
    <mergeCell ref="C52:F52"/>
    <mergeCell ref="G52:K52"/>
    <mergeCell ref="D113:F113"/>
    <mergeCell ref="F116:J116"/>
    <mergeCell ref="F117:J117"/>
    <mergeCell ref="I108:J108"/>
    <mergeCell ref="D108:G108"/>
    <mergeCell ref="F118:J118"/>
    <mergeCell ref="I113:J113"/>
    <mergeCell ref="C111:E112"/>
    <mergeCell ref="C114:D115"/>
    <mergeCell ref="F111:K112"/>
    <mergeCell ref="N12:O12"/>
    <mergeCell ref="N20:O20"/>
    <mergeCell ref="N65:O65"/>
    <mergeCell ref="N21:O23"/>
    <mergeCell ref="N25:O28"/>
    <mergeCell ref="N66:O70"/>
    <mergeCell ref="N13:O18"/>
    <mergeCell ref="H29:I29"/>
    <mergeCell ref="C29:D29"/>
    <mergeCell ref="H30:J30"/>
    <mergeCell ref="C34:K34"/>
    <mergeCell ref="G50:K50"/>
    <mergeCell ref="G51:K51"/>
    <mergeCell ref="D43:E43"/>
    <mergeCell ref="F43:G43"/>
    <mergeCell ref="J31:K31"/>
    <mergeCell ref="C53:K53"/>
    <mergeCell ref="C54:J54"/>
    <mergeCell ref="C55:K57"/>
    <mergeCell ref="I104:J104"/>
    <mergeCell ref="I97:J97"/>
    <mergeCell ref="I99:J99"/>
    <mergeCell ref="I100:J100"/>
    <mergeCell ref="I102:J102"/>
    <mergeCell ref="I98:J98"/>
    <mergeCell ref="I79:J79"/>
  </mergeCells>
  <conditionalFormatting sqref="C54:J54">
    <cfRule type="cellIs" priority="1" dxfId="0" operator="equal" stopIfTrue="1">
      <formula>"-"</formula>
    </cfRule>
  </conditionalFormatting>
  <printOptions/>
  <pageMargins left="0.7874015748031497" right="0.7874015748031497" top="0.5905511811023623" bottom="0.7874015748031497" header="0.5118110236220472" footer="0.5118110236220472"/>
  <pageSetup fitToHeight="3" fitToWidth="1" horizontalDpi="600" verticalDpi="6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giuseppe mannino</cp:lastModifiedBy>
  <cp:lastPrinted>2015-01-13T11:41:13Z</cp:lastPrinted>
  <dcterms:created xsi:type="dcterms:W3CDTF">2012-09-19T07:58:30Z</dcterms:created>
  <dcterms:modified xsi:type="dcterms:W3CDTF">2020-11-13T10:12:55Z</dcterms:modified>
  <cp:category/>
  <cp:version/>
  <cp:contentType/>
  <cp:contentStatus/>
</cp:coreProperties>
</file>