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showInkAnnotation="0" autoCompressPictures="0" defaultThemeVersion="124226"/>
  <mc:AlternateContent xmlns:mc="http://schemas.openxmlformats.org/markup-compatibility/2006">
    <mc:Choice Requires="x15">
      <x15ac:absPath xmlns:x15ac="http://schemas.microsoft.com/office/spreadsheetml/2010/11/ac" url="C:\Users\Domen\Desktop\CDL Energetica\"/>
    </mc:Choice>
  </mc:AlternateContent>
  <xr:revisionPtr revIDLastSave="0" documentId="13_ncr:1_{3EBC1FBC-E479-4CE9-A5AA-57E98F3842A0}" xr6:coauthVersionLast="47" xr6:coauthVersionMax="47" xr10:uidLastSave="{00000000-0000-0000-0000-000000000000}"/>
  <bookViews>
    <workbookView xWindow="28680" yWindow="-120" windowWidth="29040" windowHeight="15720" xr2:uid="{00000000-000D-0000-FFFF-FFFF00000000}"/>
  </bookViews>
  <sheets>
    <sheet name="Media" sheetId="67" r:id="rId1"/>
  </sheets>
  <definedNames>
    <definedName name="_xlnm.Print_Area" localSheetId="0">Media!$A$1:$J$86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8" i="67" l="1"/>
  <c r="C38" i="67" s="1"/>
  <c r="D51" i="67"/>
  <c r="D52" i="67"/>
  <c r="D50" i="67" s="1"/>
  <c r="D57" i="67"/>
  <c r="I54" i="67" s="1"/>
  <c r="G35" i="67"/>
  <c r="G34" i="67"/>
  <c r="G33" i="67"/>
  <c r="D36" i="67"/>
  <c r="G12" i="67"/>
  <c r="G13" i="67"/>
  <c r="G14" i="67"/>
  <c r="G15" i="67"/>
  <c r="G16" i="67"/>
  <c r="G17" i="67"/>
  <c r="G18" i="67"/>
  <c r="G19" i="67"/>
  <c r="G20" i="67"/>
  <c r="G21" i="67"/>
  <c r="G22" i="67"/>
  <c r="G23" i="67"/>
  <c r="G24" i="67"/>
  <c r="G25" i="67"/>
  <c r="G26" i="67"/>
  <c r="G27" i="67"/>
  <c r="G28" i="67"/>
  <c r="G29" i="67"/>
  <c r="G30" i="67"/>
  <c r="G31" i="67"/>
  <c r="G32" i="67"/>
  <c r="D45" i="67"/>
  <c r="B13" i="67"/>
  <c r="B14" i="67" s="1"/>
  <c r="B15" i="67" s="1"/>
  <c r="B16" i="67" s="1"/>
  <c r="B17" i="67" s="1"/>
  <c r="B18" i="67" s="1"/>
  <c r="B19" i="67" s="1"/>
  <c r="B20" i="67" s="1"/>
  <c r="B21" i="67" s="1"/>
  <c r="B22" i="67" s="1"/>
  <c r="B23" i="67" s="1"/>
  <c r="B24" i="67" s="1"/>
  <c r="B25" i="67" s="1"/>
  <c r="B26" i="67" s="1"/>
  <c r="D38" i="67" l="1"/>
  <c r="D54" i="67" s="1"/>
  <c r="I50" i="67"/>
  <c r="J52" i="67" s="1"/>
  <c r="D53" i="67"/>
  <c r="D56" i="67" s="1"/>
  <c r="E50" i="67"/>
  <c r="G38" i="67" l="1"/>
  <c r="I52" i="67"/>
  <c r="I51" i="67"/>
  <c r="J53" i="67" s="1"/>
  <c r="I53" i="67" s="1"/>
  <c r="I55" i="67" s="1"/>
  <c r="I56" i="67" l="1"/>
  <c r="A77" i="67" s="1"/>
</calcChain>
</file>

<file path=xl/sharedStrings.xml><?xml version="1.0" encoding="utf-8"?>
<sst xmlns="http://schemas.openxmlformats.org/spreadsheetml/2006/main" count="62" uniqueCount="57">
  <si>
    <t>CFU</t>
  </si>
  <si>
    <t>voto</t>
  </si>
  <si>
    <t>Studente</t>
  </si>
  <si>
    <t>matricola</t>
  </si>
  <si>
    <t>N.</t>
  </si>
  <si>
    <t>Nome Insegnamento</t>
  </si>
  <si>
    <t>peso</t>
  </si>
  <si>
    <t>Somma voti pesati</t>
  </si>
  <si>
    <t>Media base</t>
  </si>
  <si>
    <t>Bonus Lodi</t>
  </si>
  <si>
    <t>CFU prova finale</t>
  </si>
  <si>
    <t>lode</t>
  </si>
  <si>
    <t>Dichiarazione di accettazione del calcolo di dettaglio del voto base</t>
  </si>
  <si>
    <t>Il Segretario del CCS</t>
  </si>
  <si>
    <t>Lo Studente</t>
  </si>
  <si>
    <t>anno immatricolazione</t>
  </si>
  <si>
    <t>1°-2° anno</t>
  </si>
  <si>
    <t xml:space="preserve">Idoneità </t>
  </si>
  <si>
    <t>Voto base arrotondato</t>
  </si>
  <si>
    <t>Voto base</t>
  </si>
  <si>
    <t>nato a</t>
  </si>
  <si>
    <t xml:space="preserve">Palermo, _____/_____/__________      </t>
  </si>
  <si>
    <t>anno di corso</t>
  </si>
  <si>
    <t>n. complessivo mat. sostenute</t>
  </si>
  <si>
    <t>CFU idoneità</t>
  </si>
  <si>
    <t>Giulio Cesare</t>
  </si>
  <si>
    <t>xxx</t>
  </si>
  <si>
    <t xml:space="preserve">Prof. </t>
  </si>
  <si>
    <t>xxxxxxx</t>
  </si>
  <si>
    <t>Esperienza all'estero</t>
  </si>
  <si>
    <t>CFU conseguiti</t>
  </si>
  <si>
    <t xml:space="preserve">Erasmus, Socrates ecc. </t>
  </si>
  <si>
    <t xml:space="preserve">Visiting student </t>
  </si>
  <si>
    <t>Numero Lodi</t>
  </si>
  <si>
    <t>002110</t>
  </si>
  <si>
    <t>A scelta</t>
  </si>
  <si>
    <t>Opzionali</t>
  </si>
  <si>
    <t>Esubero</t>
  </si>
  <si>
    <t>CFU materie</t>
  </si>
  <si>
    <t>Somma voti pesati con rimozione materia</t>
  </si>
  <si>
    <t>CFU ai fini della media ponderata</t>
  </si>
  <si>
    <t>n. complessivo mat. con voto in trentesimi</t>
  </si>
  <si>
    <t>Media base con rimozione materia</t>
  </si>
  <si>
    <t>Calcolo media</t>
  </si>
  <si>
    <t>Materie da escludere ai fini del voto base di laurea (max. 6CFU)</t>
  </si>
  <si>
    <t>Media aritmetica (in centodecimi e in trentesimi)</t>
  </si>
  <si>
    <t>Totale CFU conseguiti</t>
  </si>
  <si>
    <t>Totale CFU in piano di studi</t>
  </si>
  <si>
    <t>Ingegneria Energetica e Nucleare</t>
  </si>
  <si>
    <t>Sviluppo della tesi di laurea</t>
  </si>
  <si>
    <t>Nota estratta dal Regolamento della prova finale di Laurea Magistrale del CdLM in Ingegneria Energetica e Nucleare (giugno 2025):</t>
  </si>
  <si>
    <t>Corso di laurea magistrale in:</t>
  </si>
  <si>
    <t>Relatori della Tesi</t>
  </si>
  <si>
    <t>Correlatori della Tesi</t>
  </si>
  <si>
    <t>Titolo della Tesi</t>
  </si>
  <si>
    <t>2020/2021</t>
  </si>
  <si>
    <t xml:space="preserve">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</si>
</sst>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quot;€&quot;\ #,##0.00"/>
  </numFmts>
  <fonts count="17" x14ac:knownFonts="1">
    <font>
      <sz val="11"/>
      <color theme="1"/>
      <name val="Calibri"/>
      <family val="2"/>
      <scheme val="minor"/>
    </font>
    <font>
      <sz val="10"/>
      <name val="Arial"/>
      <family val="2"/>
    </font>
    <font>
      <sz val="14"/>
      <name val="Calibri"/>
      <family val="2"/>
      <scheme val="minor"/>
    </font>
    <font>
      <sz val="12"/>
      <name val="Calibri"/>
      <family val="2"/>
      <scheme val="minor"/>
    </font>
    <font>
      <b/>
      <sz val="14"/>
      <name val="Calibri"/>
      <family val="2"/>
      <scheme val="minor"/>
    </font>
    <font>
      <sz val="9"/>
      <name val="Calibri"/>
      <family val="2"/>
      <scheme val="minor"/>
    </font>
    <font>
      <sz val="8"/>
      <name val="Calibri"/>
      <family val="2"/>
      <scheme val="minor"/>
    </font>
    <font>
      <b/>
      <sz val="12"/>
      <name val="Calibri"/>
      <family val="2"/>
      <scheme val="minor"/>
    </font>
    <font>
      <b/>
      <sz val="12"/>
      <color indexed="10"/>
      <name val="Calibri"/>
      <family val="2"/>
      <scheme val="minor"/>
    </font>
    <font>
      <sz val="10"/>
      <name val="Calibri"/>
      <family val="2"/>
      <scheme val="minor"/>
    </font>
    <font>
      <b/>
      <u/>
      <sz val="10"/>
      <name val="Calibri"/>
      <family val="2"/>
      <scheme val="minor"/>
    </font>
    <font>
      <sz val="10"/>
      <name val="Arial"/>
      <family val="2"/>
    </font>
    <font>
      <b/>
      <sz val="14"/>
      <color rgb="FFFF0000"/>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b/>
      <u/>
      <sz val="12"/>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27">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style="hair">
        <color auto="1"/>
      </right>
      <top style="thin">
        <color auto="1"/>
      </top>
      <bottom/>
      <diagonal/>
    </border>
    <border>
      <left style="hair">
        <color auto="1"/>
      </left>
      <right/>
      <top style="thin">
        <color auto="1"/>
      </top>
      <bottom style="hair">
        <color auto="1"/>
      </bottom>
      <diagonal/>
    </border>
    <border>
      <left/>
      <right/>
      <top style="thin">
        <color auto="1"/>
      </top>
      <bottom style="hair">
        <color auto="1"/>
      </bottom>
      <diagonal/>
    </border>
    <border>
      <left style="thin">
        <color auto="1"/>
      </left>
      <right style="hair">
        <color auto="1"/>
      </right>
      <top/>
      <bottom/>
      <diagonal/>
    </border>
    <border>
      <left style="hair">
        <color auto="1"/>
      </left>
      <right style="hair">
        <color auto="1"/>
      </right>
      <top style="hair">
        <color auto="1"/>
      </top>
      <bottom/>
      <diagonal/>
    </border>
    <border>
      <left style="thin">
        <color auto="1"/>
      </left>
      <right style="hair">
        <color auto="1"/>
      </right>
      <top/>
      <bottom style="thin">
        <color auto="1"/>
      </bottom>
      <diagonal/>
    </border>
    <border>
      <left/>
      <right style="hair">
        <color auto="1"/>
      </right>
      <top style="hair">
        <color auto="1"/>
      </top>
      <bottom style="thin">
        <color auto="1"/>
      </bottom>
      <diagonal/>
    </border>
    <border>
      <left/>
      <right/>
      <top style="thin">
        <color auto="1"/>
      </top>
      <bottom/>
      <diagonal/>
    </border>
    <border>
      <left/>
      <right/>
      <top/>
      <bottom style="thin">
        <color auto="1"/>
      </bottom>
      <diagonal/>
    </border>
    <border>
      <left style="hair">
        <color auto="1"/>
      </left>
      <right style="hair">
        <color auto="1"/>
      </right>
      <top/>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auto="1"/>
      </bottom>
      <diagonal/>
    </border>
    <border>
      <left style="hair">
        <color auto="1"/>
      </left>
      <right style="thin">
        <color indexed="64"/>
      </right>
      <top style="thin">
        <color indexed="64"/>
      </top>
      <bottom style="thin">
        <color indexed="64"/>
      </bottom>
      <diagonal/>
    </border>
  </borders>
  <cellStyleXfs count="16">
    <xf numFmtId="0" fontId="0" fillId="0" borderId="0"/>
    <xf numFmtId="0" fontId="1" fillId="0" borderId="0"/>
    <xf numFmtId="0" fontId="11" fillId="0" borderId="0"/>
    <xf numFmtId="0" fontId="1" fillId="0" borderId="0"/>
    <xf numFmtId="0" fontId="13" fillId="0" borderId="0"/>
    <xf numFmtId="43" fontId="13"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84">
    <xf numFmtId="0" fontId="0" fillId="0" borderId="0" xfId="0"/>
    <xf numFmtId="0" fontId="3" fillId="5" borderId="4" xfId="3" applyFont="1" applyFill="1" applyBorder="1" applyAlignment="1" applyProtection="1">
      <alignment horizontal="center" wrapText="1"/>
      <protection locked="0"/>
    </xf>
    <xf numFmtId="0" fontId="3" fillId="5" borderId="10" xfId="3" applyFont="1" applyFill="1" applyBorder="1" applyAlignment="1" applyProtection="1">
      <alignment wrapText="1"/>
      <protection locked="0"/>
    </xf>
    <xf numFmtId="0" fontId="2" fillId="0" borderId="0" xfId="3" applyFont="1"/>
    <xf numFmtId="0" fontId="2" fillId="0" borderId="0" xfId="3" applyFont="1" applyAlignment="1">
      <alignment horizontal="center"/>
    </xf>
    <xf numFmtId="0" fontId="4" fillId="0" borderId="0" xfId="3" applyFont="1" applyAlignment="1">
      <alignment horizontal="right"/>
    </xf>
    <xf numFmtId="0" fontId="2" fillId="0" borderId="0" xfId="3" applyFont="1" applyAlignment="1">
      <alignment horizontal="left"/>
    </xf>
    <xf numFmtId="0" fontId="5" fillId="0" borderId="0" xfId="3" applyFont="1"/>
    <xf numFmtId="0" fontId="12" fillId="0" borderId="0" xfId="3" applyFont="1"/>
    <xf numFmtId="0" fontId="12" fillId="0" borderId="0" xfId="3" applyFont="1" applyAlignment="1">
      <alignment horizontal="left"/>
    </xf>
    <xf numFmtId="0" fontId="5" fillId="0" borderId="0" xfId="3" applyFont="1" applyAlignment="1">
      <alignment horizontal="center"/>
    </xf>
    <xf numFmtId="49" fontId="12" fillId="0" borderId="0" xfId="3" applyNumberFormat="1" applyFont="1" applyAlignment="1">
      <alignment vertical="top"/>
    </xf>
    <xf numFmtId="0" fontId="4" fillId="0" borderId="0" xfId="3" applyFont="1" applyAlignment="1">
      <alignment horizontal="right" vertical="top"/>
    </xf>
    <xf numFmtId="49" fontId="12" fillId="0" borderId="0" xfId="3" applyNumberFormat="1" applyFont="1" applyAlignment="1">
      <alignment horizontal="left" vertical="top"/>
    </xf>
    <xf numFmtId="49" fontId="12" fillId="0" borderId="0" xfId="3" applyNumberFormat="1" applyFont="1" applyAlignment="1">
      <alignment horizontal="left" vertical="top" wrapText="1"/>
    </xf>
    <xf numFmtId="0" fontId="3" fillId="0" borderId="0" xfId="3" applyFont="1"/>
    <xf numFmtId="0" fontId="3" fillId="0" borderId="0" xfId="3" applyFont="1" applyAlignment="1">
      <alignment horizontal="center"/>
    </xf>
    <xf numFmtId="0" fontId="7" fillId="0" borderId="0" xfId="3" applyFont="1" applyAlignment="1">
      <alignment horizontal="left"/>
    </xf>
    <xf numFmtId="3" fontId="3" fillId="0" borderId="0" xfId="3" applyNumberFormat="1" applyFont="1"/>
    <xf numFmtId="0" fontId="3" fillId="5" borderId="4" xfId="3" applyFont="1" applyFill="1" applyBorder="1" applyAlignment="1">
      <alignment horizontal="center"/>
    </xf>
    <xf numFmtId="0" fontId="3" fillId="6" borderId="4" xfId="3" applyFont="1" applyFill="1" applyBorder="1" applyAlignment="1">
      <alignment horizontal="center"/>
    </xf>
    <xf numFmtId="0" fontId="3" fillId="4" borderId="3" xfId="3" applyFont="1" applyFill="1" applyBorder="1" applyAlignment="1">
      <alignment horizontal="center"/>
    </xf>
    <xf numFmtId="0" fontId="3" fillId="4" borderId="4" xfId="3" applyFont="1" applyFill="1" applyBorder="1" applyAlignment="1">
      <alignment horizontal="center"/>
    </xf>
    <xf numFmtId="0" fontId="7" fillId="0" borderId="9" xfId="3" applyFont="1" applyBorder="1" applyAlignment="1">
      <alignment horizontal="center" vertical="center" textRotation="90"/>
    </xf>
    <xf numFmtId="0" fontId="7" fillId="0" borderId="0" xfId="3" applyFont="1" applyAlignment="1">
      <alignment horizontal="center" vertical="center" textRotation="90"/>
    </xf>
    <xf numFmtId="0" fontId="7" fillId="0" borderId="15" xfId="3" applyFont="1" applyBorder="1" applyAlignment="1">
      <alignment horizontal="left"/>
    </xf>
    <xf numFmtId="0" fontId="7" fillId="0" borderId="15" xfId="3" applyFont="1" applyBorder="1" applyAlignment="1">
      <alignment horizontal="center"/>
    </xf>
    <xf numFmtId="0" fontId="3" fillId="0" borderId="15" xfId="3" applyFont="1" applyBorder="1" applyAlignment="1">
      <alignment horizontal="left"/>
    </xf>
    <xf numFmtId="0" fontId="3" fillId="0" borderId="0" xfId="3" applyFont="1" applyAlignment="1">
      <alignment horizontal="left"/>
    </xf>
    <xf numFmtId="0" fontId="3" fillId="2" borderId="4" xfId="3" applyFont="1" applyFill="1" applyBorder="1" applyAlignment="1">
      <alignment horizontal="center"/>
    </xf>
    <xf numFmtId="1" fontId="3" fillId="2" borderId="17" xfId="3" applyNumberFormat="1" applyFont="1" applyFill="1" applyBorder="1" applyAlignment="1">
      <alignment horizontal="center"/>
    </xf>
    <xf numFmtId="0" fontId="5" fillId="0" borderId="0" xfId="3" applyFont="1" applyAlignment="1">
      <alignment horizontal="left"/>
    </xf>
    <xf numFmtId="0" fontId="6" fillId="0" borderId="0" xfId="3" applyFont="1"/>
    <xf numFmtId="0" fontId="3" fillId="0" borderId="0" xfId="3" applyFont="1" applyAlignment="1">
      <alignment vertical="top" wrapText="1"/>
    </xf>
    <xf numFmtId="0" fontId="16" fillId="0" borderId="0" xfId="3" applyFont="1" applyAlignment="1">
      <alignment horizontal="center"/>
    </xf>
    <xf numFmtId="0" fontId="16" fillId="0" borderId="0" xfId="3" applyFont="1" applyAlignment="1">
      <alignment horizontal="left"/>
    </xf>
    <xf numFmtId="0" fontId="3" fillId="0" borderId="0" xfId="3" applyFont="1" applyAlignment="1">
      <alignment horizontal="left" vertical="top" wrapText="1"/>
    </xf>
    <xf numFmtId="0" fontId="10" fillId="0" borderId="0" xfId="3" applyFont="1" applyAlignment="1">
      <alignment horizontal="center"/>
    </xf>
    <xf numFmtId="0" fontId="9" fillId="0" borderId="0" xfId="3" applyFont="1" applyAlignment="1">
      <alignment vertical="top" wrapText="1"/>
    </xf>
    <xf numFmtId="0" fontId="9" fillId="0" borderId="0" xfId="3" applyFont="1"/>
    <xf numFmtId="14" fontId="12" fillId="0" borderId="0" xfId="3" applyNumberFormat="1" applyFont="1" applyAlignment="1" applyProtection="1">
      <alignment horizontal="left"/>
      <protection locked="0"/>
    </xf>
    <xf numFmtId="0" fontId="12" fillId="0" borderId="0" xfId="3" applyFont="1" applyProtection="1">
      <protection locked="0"/>
    </xf>
    <xf numFmtId="0" fontId="3" fillId="8" borderId="4" xfId="3" applyFont="1" applyFill="1" applyBorder="1" applyAlignment="1" applyProtection="1">
      <alignment horizontal="center"/>
      <protection locked="0"/>
    </xf>
    <xf numFmtId="0" fontId="3" fillId="4" borderId="3" xfId="3" applyFont="1" applyFill="1" applyBorder="1" applyAlignment="1" applyProtection="1">
      <alignment wrapText="1"/>
      <protection locked="0"/>
    </xf>
    <xf numFmtId="0" fontId="3" fillId="4" borderId="3" xfId="3" applyFont="1" applyFill="1" applyBorder="1" applyAlignment="1" applyProtection="1">
      <alignment horizontal="center"/>
      <protection locked="0"/>
    </xf>
    <xf numFmtId="0" fontId="3" fillId="4" borderId="4" xfId="3" applyFont="1" applyFill="1" applyBorder="1" applyAlignment="1" applyProtection="1">
      <alignment wrapText="1"/>
      <protection locked="0"/>
    </xf>
    <xf numFmtId="0" fontId="3" fillId="0" borderId="1" xfId="3" applyFont="1" applyBorder="1"/>
    <xf numFmtId="0" fontId="7" fillId="0" borderId="2" xfId="3" applyFont="1" applyBorder="1" applyAlignment="1">
      <alignment horizontal="left"/>
    </xf>
    <xf numFmtId="0" fontId="7" fillId="0" borderId="2" xfId="3" applyFont="1" applyBorder="1" applyAlignment="1">
      <alignment horizontal="center"/>
    </xf>
    <xf numFmtId="0" fontId="7" fillId="0" borderId="26" xfId="3" applyFont="1" applyBorder="1" applyAlignment="1">
      <alignment horizontal="center"/>
    </xf>
    <xf numFmtId="165" fontId="7" fillId="0" borderId="2" xfId="3" applyNumberFormat="1" applyFont="1" applyBorder="1" applyAlignment="1">
      <alignment horizontal="center"/>
    </xf>
    <xf numFmtId="0" fontId="12" fillId="0" borderId="0" xfId="3" applyFont="1" applyAlignment="1" applyProtection="1">
      <alignment wrapText="1"/>
      <protection locked="0"/>
    </xf>
    <xf numFmtId="3" fontId="3" fillId="4" borderId="3" xfId="3" applyNumberFormat="1" applyFont="1" applyFill="1" applyBorder="1" applyAlignment="1" applyProtection="1">
      <alignment horizontal="center"/>
      <protection locked="0"/>
    </xf>
    <xf numFmtId="0" fontId="3" fillId="4" borderId="3" xfId="3" applyFont="1" applyFill="1" applyBorder="1" applyAlignment="1" applyProtection="1">
      <alignment horizontal="center" wrapText="1"/>
      <protection locked="0"/>
    </xf>
    <xf numFmtId="1" fontId="3" fillId="4" borderId="16" xfId="3" applyNumberFormat="1" applyFont="1" applyFill="1" applyBorder="1" applyAlignment="1">
      <alignment horizontal="center" wrapText="1"/>
    </xf>
    <xf numFmtId="0" fontId="3" fillId="4" borderId="4" xfId="3" applyFont="1" applyFill="1" applyBorder="1" applyAlignment="1" applyProtection="1">
      <alignment horizontal="left" wrapText="1"/>
      <protection locked="0"/>
    </xf>
    <xf numFmtId="0" fontId="3" fillId="4" borderId="4" xfId="3" applyFont="1" applyFill="1" applyBorder="1" applyAlignment="1" applyProtection="1">
      <alignment horizontal="center" wrapText="1"/>
      <protection locked="0"/>
    </xf>
    <xf numFmtId="3" fontId="3" fillId="4" borderId="4" xfId="3" applyNumberFormat="1" applyFont="1" applyFill="1" applyBorder="1" applyAlignment="1" applyProtection="1">
      <alignment horizontal="center"/>
      <protection locked="0"/>
    </xf>
    <xf numFmtId="1" fontId="3" fillId="4" borderId="17" xfId="3" applyNumberFormat="1" applyFont="1" applyFill="1" applyBorder="1" applyAlignment="1">
      <alignment horizontal="center" wrapText="1"/>
    </xf>
    <xf numFmtId="0" fontId="3" fillId="4" borderId="5" xfId="3" applyFont="1" applyFill="1" applyBorder="1" applyAlignment="1">
      <alignment horizontal="center"/>
    </xf>
    <xf numFmtId="0" fontId="3" fillId="4" borderId="5" xfId="3" applyFont="1" applyFill="1" applyBorder="1" applyAlignment="1" applyProtection="1">
      <alignment wrapText="1"/>
      <protection locked="0"/>
    </xf>
    <xf numFmtId="0" fontId="3" fillId="4" borderId="5" xfId="3" applyFont="1" applyFill="1" applyBorder="1" applyAlignment="1" applyProtection="1">
      <alignment horizontal="center" wrapText="1"/>
      <protection locked="0"/>
    </xf>
    <xf numFmtId="3" fontId="3" fillId="4" borderId="5" xfId="3" applyNumberFormat="1" applyFont="1" applyFill="1" applyBorder="1" applyAlignment="1" applyProtection="1">
      <alignment horizontal="center"/>
      <protection locked="0"/>
    </xf>
    <xf numFmtId="1" fontId="3" fillId="4" borderId="18" xfId="3" applyNumberFormat="1" applyFont="1" applyFill="1" applyBorder="1" applyAlignment="1">
      <alignment horizontal="center" wrapText="1"/>
    </xf>
    <xf numFmtId="0" fontId="3" fillId="2" borderId="3" xfId="3" applyFont="1" applyFill="1" applyBorder="1" applyAlignment="1">
      <alignment horizontal="center"/>
    </xf>
    <xf numFmtId="0" fontId="3" fillId="2" borderId="3" xfId="3" applyFont="1" applyFill="1" applyBorder="1" applyAlignment="1" applyProtection="1">
      <alignment wrapText="1"/>
      <protection locked="0"/>
    </xf>
    <xf numFmtId="0" fontId="3" fillId="2" borderId="3" xfId="3" applyFont="1" applyFill="1" applyBorder="1" applyAlignment="1" applyProtection="1">
      <alignment horizontal="center"/>
      <protection locked="0"/>
    </xf>
    <xf numFmtId="1" fontId="3" fillId="2" borderId="3" xfId="3" applyNumberFormat="1" applyFont="1" applyFill="1" applyBorder="1" applyAlignment="1" applyProtection="1">
      <alignment horizontal="center"/>
      <protection locked="0"/>
    </xf>
    <xf numFmtId="1" fontId="3" fillId="2" borderId="16" xfId="3" applyNumberFormat="1" applyFont="1" applyFill="1" applyBorder="1" applyAlignment="1">
      <alignment horizontal="center"/>
    </xf>
    <xf numFmtId="0" fontId="3" fillId="2" borderId="4" xfId="3" applyFont="1" applyFill="1" applyBorder="1" applyAlignment="1" applyProtection="1">
      <alignment wrapText="1"/>
      <protection locked="0"/>
    </xf>
    <xf numFmtId="0" fontId="3" fillId="2" borderId="4" xfId="3" applyFont="1" applyFill="1" applyBorder="1" applyAlignment="1" applyProtection="1">
      <alignment horizontal="center"/>
      <protection locked="0"/>
    </xf>
    <xf numFmtId="1" fontId="3" fillId="2" borderId="4" xfId="3" applyNumberFormat="1" applyFont="1" applyFill="1" applyBorder="1" applyAlignment="1" applyProtection="1">
      <alignment horizontal="center"/>
      <protection locked="0"/>
    </xf>
    <xf numFmtId="0" fontId="3" fillId="9" borderId="3" xfId="3" applyFont="1" applyFill="1" applyBorder="1" applyAlignment="1">
      <alignment horizontal="center"/>
    </xf>
    <xf numFmtId="0" fontId="3" fillId="9" borderId="3" xfId="3" applyFont="1" applyFill="1" applyBorder="1" applyAlignment="1" applyProtection="1">
      <alignment horizontal="left" wrapText="1"/>
      <protection locked="0"/>
    </xf>
    <xf numFmtId="0" fontId="3" fillId="9" borderId="3" xfId="3" applyFont="1" applyFill="1" applyBorder="1" applyAlignment="1" applyProtection="1">
      <alignment horizontal="center"/>
      <protection locked="0"/>
    </xf>
    <xf numFmtId="1" fontId="3" fillId="9" borderId="16" xfId="3" applyNumberFormat="1" applyFont="1" applyFill="1" applyBorder="1" applyAlignment="1">
      <alignment horizontal="center"/>
    </xf>
    <xf numFmtId="0" fontId="3" fillId="9" borderId="4" xfId="3" applyFont="1" applyFill="1" applyBorder="1" applyAlignment="1">
      <alignment horizontal="center"/>
    </xf>
    <xf numFmtId="0" fontId="3" fillId="9" borderId="4" xfId="3" applyFont="1" applyFill="1" applyBorder="1" applyAlignment="1" applyProtection="1">
      <alignment horizontal="left" wrapText="1"/>
      <protection locked="0"/>
    </xf>
    <xf numFmtId="0" fontId="3" fillId="9" borderId="4" xfId="3" applyFont="1" applyFill="1" applyBorder="1" applyAlignment="1" applyProtection="1">
      <alignment horizontal="center"/>
      <protection locked="0"/>
    </xf>
    <xf numFmtId="1" fontId="3" fillId="9" borderId="17" xfId="3" applyNumberFormat="1" applyFont="1" applyFill="1" applyBorder="1" applyAlignment="1">
      <alignment horizontal="center"/>
    </xf>
    <xf numFmtId="0" fontId="3" fillId="9" borderId="4" xfId="3" applyFont="1" applyFill="1" applyBorder="1" applyAlignment="1" applyProtection="1">
      <alignment wrapText="1"/>
      <protection locked="0"/>
    </xf>
    <xf numFmtId="1" fontId="3" fillId="9" borderId="4" xfId="3" applyNumberFormat="1" applyFont="1" applyFill="1" applyBorder="1" applyAlignment="1" applyProtection="1">
      <alignment horizontal="center"/>
      <protection locked="0"/>
    </xf>
    <xf numFmtId="0" fontId="3" fillId="7" borderId="3" xfId="3" applyFont="1" applyFill="1" applyBorder="1" applyAlignment="1">
      <alignment horizontal="center"/>
    </xf>
    <xf numFmtId="0" fontId="3" fillId="7" borderId="3" xfId="3" applyFont="1" applyFill="1" applyBorder="1" applyAlignment="1" applyProtection="1">
      <alignment wrapText="1"/>
      <protection locked="0"/>
    </xf>
    <xf numFmtId="0" fontId="3" fillId="7" borderId="3" xfId="3" applyFont="1" applyFill="1" applyBorder="1" applyAlignment="1" applyProtection="1">
      <alignment horizontal="center"/>
      <protection locked="0"/>
    </xf>
    <xf numFmtId="1" fontId="3" fillId="7" borderId="3" xfId="3" applyNumberFormat="1" applyFont="1" applyFill="1" applyBorder="1" applyAlignment="1" applyProtection="1">
      <alignment horizontal="center"/>
      <protection locked="0"/>
    </xf>
    <xf numFmtId="1" fontId="3" fillId="7" borderId="16" xfId="3" applyNumberFormat="1" applyFont="1" applyFill="1" applyBorder="1" applyAlignment="1">
      <alignment horizontal="center"/>
    </xf>
    <xf numFmtId="0" fontId="3" fillId="7" borderId="4" xfId="3" applyFont="1" applyFill="1" applyBorder="1" applyAlignment="1">
      <alignment horizontal="center"/>
    </xf>
    <xf numFmtId="0" fontId="3" fillId="7" borderId="4" xfId="3" applyFont="1" applyFill="1" applyBorder="1" applyAlignment="1" applyProtection="1">
      <alignment wrapText="1"/>
      <protection locked="0"/>
    </xf>
    <xf numFmtId="0" fontId="3" fillId="7" borderId="4" xfId="3" applyFont="1" applyFill="1" applyBorder="1" applyAlignment="1" applyProtection="1">
      <alignment horizontal="center"/>
      <protection locked="0"/>
    </xf>
    <xf numFmtId="1" fontId="3" fillId="7" borderId="4" xfId="3" applyNumberFormat="1" applyFont="1" applyFill="1" applyBorder="1" applyAlignment="1" applyProtection="1">
      <alignment horizontal="center"/>
      <protection locked="0"/>
    </xf>
    <xf numFmtId="1" fontId="3" fillId="7" borderId="17" xfId="3" applyNumberFormat="1" applyFont="1" applyFill="1" applyBorder="1" applyAlignment="1">
      <alignment horizontal="center"/>
    </xf>
    <xf numFmtId="0" fontId="7" fillId="7" borderId="5" xfId="3" applyFont="1" applyFill="1" applyBorder="1" applyAlignment="1">
      <alignment horizontal="center" vertical="center" textRotation="90"/>
    </xf>
    <xf numFmtId="0" fontId="7" fillId="7" borderId="5" xfId="3" applyFont="1" applyFill="1" applyBorder="1" applyAlignment="1">
      <alignment horizontal="left"/>
    </xf>
    <xf numFmtId="0" fontId="7" fillId="7" borderId="5" xfId="3" applyFont="1" applyFill="1" applyBorder="1" applyAlignment="1">
      <alignment horizontal="center"/>
    </xf>
    <xf numFmtId="0" fontId="3" fillId="7" borderId="5" xfId="3" applyFont="1" applyFill="1" applyBorder="1" applyAlignment="1">
      <alignment horizontal="left"/>
    </xf>
    <xf numFmtId="0" fontId="3" fillId="7" borderId="18" xfId="3" applyFont="1" applyFill="1" applyBorder="1" applyAlignment="1">
      <alignment horizontal="center"/>
    </xf>
    <xf numFmtId="0" fontId="3" fillId="6" borderId="3" xfId="3" applyFont="1" applyFill="1" applyBorder="1"/>
    <xf numFmtId="0" fontId="7" fillId="6" borderId="3" xfId="3" applyFont="1" applyFill="1" applyBorder="1"/>
    <xf numFmtId="4" fontId="7" fillId="6" borderId="3" xfId="3" applyNumberFormat="1" applyFont="1" applyFill="1" applyBorder="1" applyAlignment="1">
      <alignment horizontal="center"/>
    </xf>
    <xf numFmtId="2" fontId="7" fillId="6" borderId="3" xfId="3" applyNumberFormat="1" applyFont="1" applyFill="1" applyBorder="1" applyAlignment="1">
      <alignment horizontal="center"/>
    </xf>
    <xf numFmtId="4" fontId="3" fillId="6" borderId="3" xfId="3" applyNumberFormat="1" applyFont="1" applyFill="1" applyBorder="1" applyAlignment="1">
      <alignment horizontal="center"/>
    </xf>
    <xf numFmtId="0" fontId="3" fillId="6" borderId="16" xfId="3" applyFont="1" applyFill="1" applyBorder="1"/>
    <xf numFmtId="0" fontId="3" fillId="6" borderId="4" xfId="3" applyFont="1" applyFill="1" applyBorder="1"/>
    <xf numFmtId="3" fontId="3" fillId="6" borderId="4" xfId="3" applyNumberFormat="1" applyFont="1" applyFill="1" applyBorder="1" applyAlignment="1">
      <alignment horizontal="center"/>
    </xf>
    <xf numFmtId="4" fontId="3" fillId="6" borderId="4" xfId="3" applyNumberFormat="1" applyFont="1" applyFill="1" applyBorder="1" applyAlignment="1">
      <alignment horizontal="center"/>
    </xf>
    <xf numFmtId="0" fontId="3" fillId="6" borderId="17" xfId="3" applyFont="1" applyFill="1" applyBorder="1"/>
    <xf numFmtId="164" fontId="3" fillId="6" borderId="17" xfId="3" applyNumberFormat="1" applyFont="1" applyFill="1" applyBorder="1" applyAlignment="1">
      <alignment horizontal="center"/>
    </xf>
    <xf numFmtId="0" fontId="7" fillId="6" borderId="4" xfId="3" applyFont="1" applyFill="1" applyBorder="1"/>
    <xf numFmtId="4" fontId="7" fillId="6" borderId="4" xfId="3" applyNumberFormat="1" applyFont="1" applyFill="1" applyBorder="1" applyAlignment="1">
      <alignment horizontal="center"/>
    </xf>
    <xf numFmtId="0" fontId="7" fillId="6" borderId="4" xfId="3" applyFont="1" applyFill="1" applyBorder="1" applyAlignment="1">
      <alignment horizontal="center"/>
    </xf>
    <xf numFmtId="3" fontId="7" fillId="6" borderId="4" xfId="3" applyNumberFormat="1" applyFont="1" applyFill="1" applyBorder="1" applyAlignment="1">
      <alignment horizontal="center"/>
    </xf>
    <xf numFmtId="0" fontId="3" fillId="6" borderId="5" xfId="3" applyFont="1" applyFill="1" applyBorder="1"/>
    <xf numFmtId="0" fontId="7" fillId="6" borderId="5" xfId="3" applyFont="1" applyFill="1" applyBorder="1"/>
    <xf numFmtId="0" fontId="7" fillId="6" borderId="5" xfId="3" applyFont="1" applyFill="1" applyBorder="1" applyAlignment="1">
      <alignment horizontal="center"/>
    </xf>
    <xf numFmtId="0" fontId="3" fillId="6" borderId="5" xfId="3" applyFont="1" applyFill="1" applyBorder="1" applyAlignment="1">
      <alignment horizontal="center"/>
    </xf>
    <xf numFmtId="0" fontId="3" fillId="6" borderId="18" xfId="3" applyFont="1" applyFill="1" applyBorder="1"/>
    <xf numFmtId="0" fontId="7" fillId="5" borderId="8" xfId="3" applyFont="1" applyFill="1" applyBorder="1" applyAlignment="1">
      <alignment vertical="center" textRotation="90"/>
    </xf>
    <xf numFmtId="0" fontId="7" fillId="5" borderId="3" xfId="3" applyFont="1" applyFill="1" applyBorder="1" applyAlignment="1">
      <alignment vertical="top" wrapText="1"/>
    </xf>
    <xf numFmtId="0" fontId="7" fillId="5" borderId="3" xfId="3" applyFont="1" applyFill="1" applyBorder="1" applyAlignment="1">
      <alignment horizontal="center" wrapText="1"/>
    </xf>
    <xf numFmtId="0" fontId="7" fillId="5" borderId="16" xfId="3" applyFont="1" applyFill="1" applyBorder="1" applyAlignment="1">
      <alignment horizontal="center"/>
    </xf>
    <xf numFmtId="0" fontId="3" fillId="5" borderId="4" xfId="3" applyFont="1" applyFill="1" applyBorder="1" applyAlignment="1" applyProtection="1">
      <alignment vertical="top" wrapText="1"/>
      <protection locked="0"/>
    </xf>
    <xf numFmtId="1" fontId="3" fillId="5" borderId="17" xfId="3" applyNumberFormat="1" applyFont="1" applyFill="1" applyBorder="1" applyAlignment="1" applyProtection="1">
      <alignment horizontal="center"/>
      <protection locked="0"/>
    </xf>
    <xf numFmtId="0" fontId="3" fillId="5" borderId="10" xfId="3" applyFont="1" applyFill="1" applyBorder="1" applyAlignment="1" applyProtection="1">
      <alignment horizontal="center"/>
      <protection locked="0"/>
    </xf>
    <xf numFmtId="0" fontId="7" fillId="5" borderId="12" xfId="3" applyFont="1" applyFill="1" applyBorder="1" applyAlignment="1">
      <alignment horizontal="center" vertical="center" textRotation="90"/>
    </xf>
    <xf numFmtId="0" fontId="7" fillId="5" borderId="5" xfId="3" applyFont="1" applyFill="1" applyBorder="1" applyAlignment="1">
      <alignment horizontal="left" vertical="top" wrapText="1"/>
    </xf>
    <xf numFmtId="0" fontId="7" fillId="5" borderId="5" xfId="3" applyFont="1" applyFill="1" applyBorder="1" applyAlignment="1">
      <alignment horizontal="center"/>
    </xf>
    <xf numFmtId="0" fontId="3" fillId="5" borderId="18" xfId="3" applyFont="1" applyFill="1" applyBorder="1" applyAlignment="1">
      <alignment horizontal="center"/>
    </xf>
    <xf numFmtId="0" fontId="3" fillId="8" borderId="10" xfId="3" applyFont="1" applyFill="1" applyBorder="1" applyAlignment="1">
      <alignment horizontal="center"/>
    </xf>
    <xf numFmtId="0" fontId="3" fillId="8" borderId="10" xfId="3" applyFont="1" applyFill="1" applyBorder="1" applyAlignment="1">
      <alignment horizontal="left"/>
    </xf>
    <xf numFmtId="0" fontId="3" fillId="8" borderId="17" xfId="3" applyFont="1" applyFill="1" applyBorder="1" applyAlignment="1" applyProtection="1">
      <alignment horizontal="center"/>
      <protection locked="0"/>
    </xf>
    <xf numFmtId="0" fontId="3" fillId="8" borderId="5" xfId="3" applyFont="1" applyFill="1" applyBorder="1" applyAlignment="1">
      <alignment horizontal="center"/>
    </xf>
    <xf numFmtId="0" fontId="3" fillId="8" borderId="5" xfId="3" applyFont="1" applyFill="1" applyBorder="1" applyAlignment="1">
      <alignment horizontal="left"/>
    </xf>
    <xf numFmtId="0" fontId="3" fillId="8" borderId="5" xfId="3" applyFont="1" applyFill="1" applyBorder="1" applyAlignment="1" applyProtection="1">
      <alignment horizontal="center"/>
      <protection locked="0"/>
    </xf>
    <xf numFmtId="0" fontId="3" fillId="8" borderId="18" xfId="3" applyFont="1" applyFill="1" applyBorder="1" applyAlignment="1" applyProtection="1">
      <alignment horizontal="center"/>
      <protection locked="0"/>
    </xf>
    <xf numFmtId="0" fontId="7" fillId="8" borderId="7" xfId="3" applyFont="1" applyFill="1" applyBorder="1" applyAlignment="1">
      <alignment horizontal="left"/>
    </xf>
    <xf numFmtId="0" fontId="7" fillId="8" borderId="8" xfId="3" applyFont="1" applyFill="1" applyBorder="1" applyAlignment="1">
      <alignment horizontal="left" vertical="center"/>
    </xf>
    <xf numFmtId="0" fontId="7" fillId="8" borderId="8" xfId="3" applyFont="1" applyFill="1" applyBorder="1" applyAlignment="1">
      <alignment horizontal="center" vertical="center"/>
    </xf>
    <xf numFmtId="0" fontId="7" fillId="8" borderId="25" xfId="3" applyFont="1" applyFill="1" applyBorder="1" applyAlignment="1">
      <alignment horizontal="center" wrapText="1"/>
    </xf>
    <xf numFmtId="0" fontId="3" fillId="3" borderId="4" xfId="3" applyFont="1" applyFill="1" applyBorder="1" applyAlignment="1" applyProtection="1">
      <alignment horizontal="center"/>
      <protection locked="0"/>
    </xf>
    <xf numFmtId="0" fontId="3" fillId="0" borderId="0" xfId="3" applyFont="1" applyAlignment="1" applyProtection="1">
      <alignment vertical="top" wrapText="1"/>
      <protection locked="0"/>
    </xf>
    <xf numFmtId="0" fontId="5" fillId="0" borderId="14" xfId="3" applyFont="1" applyBorder="1" applyAlignment="1" applyProtection="1">
      <alignment horizontal="left"/>
      <protection locked="0"/>
    </xf>
    <xf numFmtId="0" fontId="5" fillId="0" borderId="14" xfId="3" applyFont="1" applyBorder="1" applyAlignment="1" applyProtection="1">
      <alignment horizontal="center"/>
      <protection locked="0"/>
    </xf>
    <xf numFmtId="0" fontId="5" fillId="0" borderId="14" xfId="3" applyFont="1" applyBorder="1" applyProtection="1">
      <protection locked="0"/>
    </xf>
    <xf numFmtId="0" fontId="7" fillId="3" borderId="19" xfId="3" applyFont="1" applyFill="1" applyBorder="1" applyAlignment="1">
      <alignment horizontal="center" vertical="center"/>
    </xf>
    <xf numFmtId="0" fontId="8" fillId="3" borderId="7" xfId="3" applyFont="1" applyFill="1" applyBorder="1" applyAlignment="1">
      <alignment horizontal="left"/>
    </xf>
    <xf numFmtId="0" fontId="3" fillId="3" borderId="13" xfId="3" applyFont="1" applyFill="1" applyBorder="1" applyAlignment="1">
      <alignment horizontal="left"/>
    </xf>
    <xf numFmtId="0" fontId="3" fillId="3" borderId="13" xfId="3" applyFont="1" applyFill="1" applyBorder="1" applyAlignment="1">
      <alignment horizontal="center"/>
    </xf>
    <xf numFmtId="0" fontId="3" fillId="3" borderId="13" xfId="3" applyFont="1" applyFill="1" applyBorder="1"/>
    <xf numFmtId="0" fontId="3" fillId="3" borderId="20" xfId="3" applyFont="1" applyFill="1" applyBorder="1"/>
    <xf numFmtId="0" fontId="7" fillId="3" borderId="21" xfId="3" applyFont="1" applyFill="1" applyBorder="1" applyAlignment="1">
      <alignment horizontal="center" vertical="center"/>
    </xf>
    <xf numFmtId="0" fontId="3" fillId="3" borderId="5" xfId="3" applyFont="1" applyFill="1" applyBorder="1" applyAlignment="1">
      <alignment horizontal="center"/>
    </xf>
    <xf numFmtId="0" fontId="3" fillId="3" borderId="5" xfId="3" applyFont="1" applyFill="1" applyBorder="1" applyAlignment="1">
      <alignment horizontal="left" wrapText="1"/>
    </xf>
    <xf numFmtId="1" fontId="3" fillId="3" borderId="18" xfId="3" applyNumberFormat="1" applyFont="1" applyFill="1" applyBorder="1" applyAlignment="1">
      <alignment horizontal="center"/>
    </xf>
    <xf numFmtId="1" fontId="3" fillId="9" borderId="3" xfId="3" applyNumberFormat="1" applyFont="1" applyFill="1" applyBorder="1" applyAlignment="1" applyProtection="1">
      <alignment horizontal="center"/>
      <protection locked="0"/>
    </xf>
    <xf numFmtId="1" fontId="3" fillId="3" borderId="5" xfId="3" applyNumberFormat="1" applyFont="1" applyFill="1" applyBorder="1" applyAlignment="1">
      <alignment horizontal="center"/>
    </xf>
    <xf numFmtId="0" fontId="12" fillId="0" borderId="0" xfId="3" applyFont="1" applyAlignment="1" applyProtection="1">
      <alignment horizontal="left"/>
      <protection locked="0"/>
    </xf>
    <xf numFmtId="49" fontId="12" fillId="0" borderId="0" xfId="3" applyNumberFormat="1" applyFont="1" applyAlignment="1" applyProtection="1">
      <alignment horizontal="left"/>
      <protection locked="0"/>
    </xf>
    <xf numFmtId="49" fontId="12" fillId="0" borderId="0" xfId="3" applyNumberFormat="1" applyFont="1" applyAlignment="1" applyProtection="1">
      <alignment horizontal="left" vertical="top"/>
      <protection locked="0"/>
    </xf>
    <xf numFmtId="49" fontId="12" fillId="0" borderId="0" xfId="3" applyNumberFormat="1" applyFont="1" applyAlignment="1" applyProtection="1">
      <alignment horizontal="left" vertical="top" wrapText="1"/>
      <protection locked="0"/>
    </xf>
    <xf numFmtId="0" fontId="12" fillId="0" borderId="0" xfId="3" applyFont="1" applyAlignment="1" applyProtection="1">
      <alignment horizontal="left" wrapText="1"/>
      <protection locked="0"/>
    </xf>
    <xf numFmtId="0" fontId="7" fillId="6" borderId="22" xfId="3" applyFont="1" applyFill="1" applyBorder="1" applyAlignment="1">
      <alignment horizontal="center" vertical="center" textRotation="90" wrapText="1"/>
    </xf>
    <xf numFmtId="0" fontId="7" fillId="6" borderId="23" xfId="3" applyFont="1" applyFill="1" applyBorder="1" applyAlignment="1">
      <alignment horizontal="center" vertical="center" textRotation="90" wrapText="1"/>
    </xf>
    <xf numFmtId="0" fontId="7" fillId="6" borderId="24" xfId="3" applyFont="1" applyFill="1" applyBorder="1" applyAlignment="1">
      <alignment horizontal="center" vertical="center" textRotation="90" wrapText="1"/>
    </xf>
    <xf numFmtId="0" fontId="3" fillId="0" borderId="0" xfId="3" applyFont="1" applyAlignment="1">
      <alignment horizontal="justify" vertical="center" wrapText="1"/>
    </xf>
    <xf numFmtId="0" fontId="3" fillId="6" borderId="3" xfId="3" applyFont="1" applyFill="1" applyBorder="1" applyAlignment="1">
      <alignment horizontal="left"/>
    </xf>
    <xf numFmtId="0" fontId="3" fillId="6" borderId="4" xfId="3" applyFont="1" applyFill="1" applyBorder="1" applyAlignment="1">
      <alignment horizontal="left"/>
    </xf>
    <xf numFmtId="0" fontId="7" fillId="8" borderId="6" xfId="3" applyFont="1" applyFill="1" applyBorder="1" applyAlignment="1">
      <alignment horizontal="center" vertical="center"/>
    </xf>
    <xf numFmtId="0" fontId="7" fillId="8" borderId="9" xfId="3" applyFont="1" applyFill="1" applyBorder="1" applyAlignment="1">
      <alignment horizontal="center" vertical="center"/>
    </xf>
    <xf numFmtId="0" fontId="7" fillId="8" borderId="11" xfId="3" applyFont="1" applyFill="1" applyBorder="1" applyAlignment="1">
      <alignment horizontal="center" vertical="center"/>
    </xf>
    <xf numFmtId="0" fontId="16" fillId="0" borderId="0" xfId="3" applyFont="1" applyAlignment="1">
      <alignment horizontal="left"/>
    </xf>
    <xf numFmtId="0" fontId="7" fillId="4" borderId="22" xfId="3" applyFont="1" applyFill="1" applyBorder="1" applyAlignment="1">
      <alignment horizontal="center" vertical="center" textRotation="90"/>
    </xf>
    <xf numFmtId="0" fontId="7" fillId="4" borderId="23" xfId="3" applyFont="1" applyFill="1" applyBorder="1" applyAlignment="1">
      <alignment horizontal="center" vertical="center" textRotation="90"/>
    </xf>
    <xf numFmtId="0" fontId="7" fillId="4" borderId="24" xfId="3" applyFont="1" applyFill="1" applyBorder="1" applyAlignment="1">
      <alignment horizontal="center" vertical="center" textRotation="90"/>
    </xf>
    <xf numFmtId="0" fontId="7" fillId="2" borderId="22" xfId="3" applyFont="1" applyFill="1" applyBorder="1" applyAlignment="1">
      <alignment horizontal="center" vertical="center" textRotation="90"/>
    </xf>
    <xf numFmtId="0" fontId="7" fillId="2" borderId="23" xfId="3" applyFont="1" applyFill="1" applyBorder="1" applyAlignment="1">
      <alignment horizontal="center" vertical="center" textRotation="90"/>
    </xf>
    <xf numFmtId="0" fontId="7" fillId="9" borderId="22" xfId="3" applyFont="1" applyFill="1" applyBorder="1" applyAlignment="1">
      <alignment horizontal="center" vertical="center" textRotation="90"/>
    </xf>
    <xf numFmtId="0" fontId="7" fillId="9" borderId="23" xfId="3" applyFont="1" applyFill="1" applyBorder="1" applyAlignment="1">
      <alignment horizontal="center" vertical="center" textRotation="90"/>
    </xf>
    <xf numFmtId="0" fontId="7" fillId="7" borderId="22" xfId="3" applyFont="1" applyFill="1" applyBorder="1" applyAlignment="1">
      <alignment horizontal="center" vertical="center" textRotation="90"/>
    </xf>
    <xf numFmtId="0" fontId="7" fillId="7" borderId="23" xfId="3" applyFont="1" applyFill="1" applyBorder="1" applyAlignment="1">
      <alignment horizontal="center" vertical="center" textRotation="90"/>
    </xf>
    <xf numFmtId="0" fontId="7" fillId="7" borderId="24" xfId="3" applyFont="1" applyFill="1" applyBorder="1" applyAlignment="1">
      <alignment horizontal="center" vertical="center" textRotation="90"/>
    </xf>
    <xf numFmtId="0" fontId="7" fillId="5" borderId="6" xfId="3" applyFont="1" applyFill="1" applyBorder="1" applyAlignment="1">
      <alignment horizontal="center" vertical="center" textRotation="90"/>
    </xf>
    <xf numFmtId="0" fontId="7" fillId="5" borderId="9" xfId="3" applyFont="1" applyFill="1" applyBorder="1" applyAlignment="1">
      <alignment horizontal="center" vertical="center" textRotation="90"/>
    </xf>
    <xf numFmtId="0" fontId="7" fillId="5" borderId="11" xfId="3" applyFont="1" applyFill="1" applyBorder="1" applyAlignment="1">
      <alignment horizontal="center" vertical="center" textRotation="90"/>
    </xf>
  </cellXfs>
  <cellStyles count="16">
    <cellStyle name="Collegamento ipertestuale" xfId="6" builtinId="8" hidden="1"/>
    <cellStyle name="Collegamento ipertestuale" xfId="8" builtinId="8" hidden="1"/>
    <cellStyle name="Collegamento ipertestuale" xfId="10" builtinId="8" hidden="1"/>
    <cellStyle name="Collegamento ipertestuale" xfId="12" builtinId="8" hidden="1"/>
    <cellStyle name="Collegamento ipertestuale" xfId="14" builtinId="8" hidden="1"/>
    <cellStyle name="Collegamento ipertestuale visitato" xfId="7" builtinId="9" hidden="1"/>
    <cellStyle name="Collegamento ipertestuale visitato" xfId="9" builtinId="9" hidden="1"/>
    <cellStyle name="Collegamento ipertestuale visitato" xfId="11" builtinId="9" hidden="1"/>
    <cellStyle name="Collegamento ipertestuale visitato" xfId="13" builtinId="9" hidden="1"/>
    <cellStyle name="Collegamento ipertestuale visitato" xfId="15" builtinId="9" hidden="1"/>
    <cellStyle name="Normale" xfId="0" builtinId="0"/>
    <cellStyle name="Normale 2" xfId="1" xr:uid="{00000000-0005-0000-0000-00000B000000}"/>
    <cellStyle name="Normale 2 2" xfId="2" xr:uid="{00000000-0005-0000-0000-00000C000000}"/>
    <cellStyle name="Normale 2 2 2" xfId="3" xr:uid="{00000000-0005-0000-0000-00000D000000}"/>
    <cellStyle name="Normale 2 3" xfId="4" xr:uid="{00000000-0005-0000-0000-00000E000000}"/>
    <cellStyle name="Virgola 2" xfId="5"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156883</xdr:colOff>
      <xdr:row>59</xdr:row>
      <xdr:rowOff>90502</xdr:rowOff>
    </xdr:from>
    <xdr:to>
      <xdr:col>9</xdr:col>
      <xdr:colOff>1086971</xdr:colOff>
      <xdr:row>73</xdr:row>
      <xdr:rowOff>56029</xdr:rowOff>
    </xdr:to>
    <xdr:sp macro="" textlink="">
      <xdr:nvSpPr>
        <xdr:cNvPr id="2" name="CasellaDiTesto 1">
          <a:extLst>
            <a:ext uri="{FF2B5EF4-FFF2-40B4-BE49-F238E27FC236}">
              <a16:creationId xmlns:a16="http://schemas.microsoft.com/office/drawing/2014/main" id="{00000000-0008-0000-0000-000002000000}"/>
            </a:ext>
          </a:extLst>
        </xdr:cNvPr>
        <xdr:cNvSpPr txBox="1"/>
      </xdr:nvSpPr>
      <xdr:spPr>
        <a:xfrm>
          <a:off x="156883" y="13884943"/>
          <a:ext cx="12976412" cy="2789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it-IT" sz="1100" b="0">
              <a:solidFill>
                <a:schemeClr val="dk1"/>
              </a:solidFill>
              <a:effectLst/>
              <a:latin typeface="+mn-lt"/>
              <a:ea typeface="+mn-ea"/>
              <a:cs typeface="+mn-cs"/>
            </a:rPr>
            <a:t>• </a:t>
          </a:r>
          <a:r>
            <a:rPr lang="it-IT" sz="1100">
              <a:solidFill>
                <a:schemeClr val="dk1"/>
              </a:solidFill>
              <a:effectLst/>
              <a:latin typeface="+mn-lt"/>
              <a:ea typeface="+mn-ea"/>
              <a:cs typeface="+mn-cs"/>
            </a:rPr>
            <a:t>La votazione di base, o iniziale (di ammissione alla prova finale), derivante dalla carriera dello studente, si ottiene calcolando la media pesata dei voti in trentesimi conseguiti negli esami, con peso il numero di CFU assegnati all'insegnamento.</a:t>
          </a:r>
        </a:p>
        <a:p>
          <a:pPr marL="0" marR="0" lvl="0" indent="0" defTabSz="914400" eaLnBrk="1" fontAlgn="auto" latinLnBrk="0" hangingPunct="1">
            <a:lnSpc>
              <a:spcPct val="100000"/>
            </a:lnSpc>
            <a:spcBef>
              <a:spcPts val="0"/>
            </a:spcBef>
            <a:spcAft>
              <a:spcPts val="0"/>
            </a:spcAft>
            <a:buClrTx/>
            <a:buSzTx/>
            <a:buFontTx/>
            <a:buNone/>
            <a:tabLst/>
            <a:defRPr/>
          </a:pPr>
          <a:r>
            <a:rPr lang="it-IT" sz="1100" b="0">
              <a:solidFill>
                <a:schemeClr val="dk1"/>
              </a:solidFill>
              <a:effectLst/>
              <a:latin typeface="+mn-lt"/>
              <a:ea typeface="+mn-ea"/>
              <a:cs typeface="+mn-cs"/>
            </a:rPr>
            <a:t>• </a:t>
          </a:r>
          <a:r>
            <a:rPr lang="it-IT" sz="1100">
              <a:solidFill>
                <a:schemeClr val="dk1"/>
              </a:solidFill>
              <a:effectLst/>
              <a:latin typeface="+mn-lt"/>
              <a:ea typeface="+mn-ea"/>
              <a:cs typeface="+mn-cs"/>
            </a:rPr>
            <a:t>Nel calcolo di questa media ponderata deve essere escluso il voto più basso ottenuto dallo studente in un esame con un peso massimo di 6 CFU. Nel caso di insegnamenti con un numero di CFU superiore a 6, il calcolo viene effettuato attribuendo al voto dell'insegnamento escluso un peso corrispondente al numero di CFU eccedenti il valore sei.</a:t>
          </a:r>
        </a:p>
        <a:p>
          <a:r>
            <a:rPr lang="it-IT" sz="1100" b="0">
              <a:solidFill>
                <a:schemeClr val="dk1"/>
              </a:solidFill>
              <a:effectLst/>
              <a:latin typeface="+mn-lt"/>
              <a:ea typeface="+mn-ea"/>
              <a:cs typeface="+mn-cs"/>
            </a:rPr>
            <a:t>• </a:t>
          </a:r>
          <a:r>
            <a:rPr lang="it-IT" sz="1100">
              <a:solidFill>
                <a:schemeClr val="dk1"/>
              </a:solidFill>
              <a:effectLst/>
              <a:latin typeface="+mn-lt"/>
              <a:ea typeface="+mn-ea"/>
              <a:cs typeface="+mn-cs"/>
            </a:rPr>
            <a:t>Per il calcolo della votazione iniziale dovranno essere considerati (nel numeratore e nel denominatore) anche i voti in trentesimi conseguiti in discipline eventualmente inserite in esubero, rispetto a quelle previste dal piano di studi dello studente, nella forma di “corsi liberi.</a:t>
          </a:r>
        </a:p>
        <a:p>
          <a:r>
            <a:rPr lang="it-IT" sz="1100" b="0">
              <a:solidFill>
                <a:schemeClr val="dk1"/>
              </a:solidFill>
              <a:effectLst/>
              <a:latin typeface="+mn-lt"/>
              <a:ea typeface="+mn-ea"/>
              <a:cs typeface="+mn-cs"/>
            </a:rPr>
            <a:t>• </a:t>
          </a:r>
          <a:r>
            <a:rPr lang="it-IT" sz="1100">
              <a:solidFill>
                <a:schemeClr val="dk1"/>
              </a:solidFill>
              <a:effectLst/>
              <a:latin typeface="+mn-lt"/>
              <a:ea typeface="+mn-ea"/>
              <a:cs typeface="+mn-cs"/>
            </a:rPr>
            <a:t>Per il calcolo della votazione iniziale, la media pesata dei voti in trentesimi viene poi espressa in centodecimi.</a:t>
          </a:r>
        </a:p>
        <a:p>
          <a:r>
            <a:rPr lang="it-IT" sz="1100" b="0">
              <a:solidFill>
                <a:schemeClr val="dk1"/>
              </a:solidFill>
              <a:effectLst/>
              <a:latin typeface="+mn-lt"/>
              <a:ea typeface="+mn-ea"/>
              <a:cs typeface="+mn-cs"/>
            </a:rPr>
            <a:t>• </a:t>
          </a:r>
          <a:r>
            <a:rPr lang="it-IT" sz="1100">
              <a:solidFill>
                <a:schemeClr val="dk1"/>
              </a:solidFill>
              <a:effectLst/>
              <a:latin typeface="+mn-lt"/>
              <a:ea typeface="+mn-ea"/>
              <a:cs typeface="+mn-cs"/>
            </a:rPr>
            <a:t>Nel calcolo della votazione iniziale, può essere aggiunto un punteggio massimo di 3 punti, in funzione del numero di lodi conseguite dallo studente e nella misura di 0,5 punti per ogni lode.</a:t>
          </a:r>
        </a:p>
        <a:p>
          <a:pPr marL="0" marR="0" lvl="0" indent="0" defTabSz="914400" eaLnBrk="1" fontAlgn="auto" latinLnBrk="0" hangingPunct="1">
            <a:lnSpc>
              <a:spcPct val="100000"/>
            </a:lnSpc>
            <a:spcBef>
              <a:spcPts val="0"/>
            </a:spcBef>
            <a:spcAft>
              <a:spcPts val="0"/>
            </a:spcAft>
            <a:buClrTx/>
            <a:buSzTx/>
            <a:buFontTx/>
            <a:buNone/>
            <a:tabLst/>
            <a:defRPr/>
          </a:pPr>
          <a:r>
            <a:rPr lang="it-IT" sz="1100" b="0">
              <a:solidFill>
                <a:schemeClr val="dk1"/>
              </a:solidFill>
              <a:effectLst/>
              <a:latin typeface="+mn-lt"/>
              <a:ea typeface="+mn-ea"/>
              <a:cs typeface="+mn-cs"/>
            </a:rPr>
            <a:t>• </a:t>
          </a:r>
          <a:r>
            <a:rPr lang="it-IT" sz="1100" b="1">
              <a:solidFill>
                <a:schemeClr val="dk1"/>
              </a:solidFill>
              <a:effectLst/>
              <a:latin typeface="+mn-lt"/>
              <a:ea typeface="+mn-ea"/>
              <a:cs typeface="+mn-cs"/>
            </a:rPr>
            <a:t>La votazione iniziale risultante</a:t>
          </a:r>
          <a:r>
            <a:rPr lang="it-IT" sz="1100">
              <a:solidFill>
                <a:schemeClr val="dk1"/>
              </a:solidFill>
              <a:effectLst/>
              <a:latin typeface="+mn-lt"/>
              <a:ea typeface="+mn-ea"/>
              <a:cs typeface="+mn-cs"/>
            </a:rPr>
            <a:t> dai suddetti conteggi verrà arrotondata all’intero più vicino (102,50 pari a 103, 102,49 pari a 102).</a:t>
          </a:r>
        </a:p>
        <a:p>
          <a:pPr marL="0" marR="0" lvl="0" indent="0" defTabSz="914400" eaLnBrk="1" fontAlgn="auto" latinLnBrk="0" hangingPunct="1">
            <a:lnSpc>
              <a:spcPct val="100000"/>
            </a:lnSpc>
            <a:spcBef>
              <a:spcPts val="0"/>
            </a:spcBef>
            <a:spcAft>
              <a:spcPts val="0"/>
            </a:spcAft>
            <a:buClrTx/>
            <a:buSzTx/>
            <a:buFontTx/>
            <a:buNone/>
            <a:tabLst/>
            <a:defRPr/>
          </a:pPr>
          <a:endParaRPr lang="it-IT" sz="1100">
            <a:solidFill>
              <a:schemeClr val="dk1"/>
            </a:solidFill>
            <a:effectLst/>
            <a:latin typeface="+mn-lt"/>
            <a:ea typeface="+mn-ea"/>
            <a:cs typeface="+mn-cs"/>
          </a:endParaRPr>
        </a:p>
        <a:p>
          <a:r>
            <a:rPr lang="it-IT" sz="1100">
              <a:solidFill>
                <a:schemeClr val="dk1"/>
              </a:solidFill>
              <a:effectLst/>
              <a:latin typeface="+mn-lt"/>
              <a:ea typeface="+mn-ea"/>
              <a:cs typeface="+mn-cs"/>
            </a:rPr>
            <a:t>Ai fini della </a:t>
          </a:r>
          <a:r>
            <a:rPr lang="it-IT" sz="1100" b="1">
              <a:solidFill>
                <a:schemeClr val="dk1"/>
              </a:solidFill>
              <a:effectLst/>
              <a:latin typeface="+mn-lt"/>
              <a:ea typeface="+mn-ea"/>
              <a:cs typeface="+mn-cs"/>
            </a:rPr>
            <a:t>determina del voto di Laurea</a:t>
          </a:r>
          <a:r>
            <a:rPr lang="it-IT" sz="1100">
              <a:solidFill>
                <a:schemeClr val="dk1"/>
              </a:solidFill>
              <a:effectLst/>
              <a:latin typeface="+mn-lt"/>
              <a:ea typeface="+mn-ea"/>
              <a:cs typeface="+mn-cs"/>
            </a:rPr>
            <a:t>, la Commissione dispone in misura paritetica di un punteggio complessivo pari a </a:t>
          </a:r>
          <a:r>
            <a:rPr lang="it-IT" sz="1100" b="1">
              <a:solidFill>
                <a:schemeClr val="dk1"/>
              </a:solidFill>
              <a:effectLst/>
              <a:latin typeface="+mn-lt"/>
              <a:ea typeface="+mn-ea"/>
              <a:cs typeface="+mn-cs"/>
            </a:rPr>
            <a:t>11 voti</a:t>
          </a:r>
          <a:r>
            <a:rPr lang="it-IT" sz="1100">
              <a:solidFill>
                <a:schemeClr val="dk1"/>
              </a:solidFill>
              <a:effectLst/>
              <a:latin typeface="+mn-lt"/>
              <a:ea typeface="+mn-ea"/>
              <a:cs typeface="+mn-cs"/>
            </a:rPr>
            <a:t>. </a:t>
          </a:r>
        </a:p>
        <a:p>
          <a:r>
            <a:rPr lang="it-IT" sz="1100">
              <a:solidFill>
                <a:schemeClr val="dk1"/>
              </a:solidFill>
              <a:effectLst/>
              <a:latin typeface="+mn-lt"/>
              <a:ea typeface="+mn-ea"/>
              <a:cs typeface="+mn-cs"/>
            </a:rPr>
            <a:t>La Commissione dispone di un </a:t>
          </a:r>
          <a:r>
            <a:rPr lang="it-IT" sz="1100" b="1">
              <a:solidFill>
                <a:schemeClr val="dk1"/>
              </a:solidFill>
              <a:effectLst/>
              <a:latin typeface="+mn-lt"/>
              <a:ea typeface="+mn-ea"/>
              <a:cs typeface="+mn-cs"/>
            </a:rPr>
            <a:t>ulteriore punto</a:t>
          </a:r>
          <a:r>
            <a:rPr lang="it-IT" sz="1100">
              <a:solidFill>
                <a:schemeClr val="dk1"/>
              </a:solidFill>
              <a:effectLst/>
              <a:latin typeface="+mn-lt"/>
              <a:ea typeface="+mn-ea"/>
              <a:cs typeface="+mn-cs"/>
            </a:rPr>
            <a:t> da assegnare al laureando che abbia maturato esperienze all'estero nell'ambito dei programmi comunitari (Erasmus, Socrates ecc.) o nella veste di visiting student, a condizione che lo studente abbia conseguito nell'ambito dei suddetti programmi almeno 15 CFU o abbia svolto all'estero una parte significativa della attività di studio finalizzata alla redazione della Tesi di Laurea Magistrale, o abbia conseguito attestati e/o diplomi di frequenza presso istituzioni straniere riconosciute dal Dipartimento o nell'ambito delle attività previste dal regolamento del tirocinio pratico applicativo del Dipartimento.</a:t>
          </a:r>
        </a:p>
        <a:p>
          <a:r>
            <a:rPr lang="it-IT" sz="1100">
              <a:solidFill>
                <a:schemeClr val="dk1"/>
              </a:solidFill>
              <a:effectLst/>
              <a:latin typeface="+mn-lt"/>
              <a:ea typeface="+mn-ea"/>
              <a:cs typeface="+mn-cs"/>
            </a:rPr>
            <a:t>La Commissione dispone di </a:t>
          </a:r>
          <a:r>
            <a:rPr lang="it-IT" sz="1100" b="1">
              <a:solidFill>
                <a:schemeClr val="dk1"/>
              </a:solidFill>
              <a:effectLst/>
              <a:latin typeface="+mn-lt"/>
              <a:ea typeface="+mn-ea"/>
              <a:cs typeface="+mn-cs"/>
            </a:rPr>
            <a:t>due ulteriori punti</a:t>
          </a:r>
          <a:r>
            <a:rPr lang="it-IT" sz="1100">
              <a:solidFill>
                <a:schemeClr val="dk1"/>
              </a:solidFill>
              <a:effectLst/>
              <a:latin typeface="+mn-lt"/>
              <a:ea typeface="+mn-ea"/>
              <a:cs typeface="+mn-cs"/>
            </a:rPr>
            <a:t> da assegnare al laureando che abbia completato i suoi studi nella durata legale del corso di laurea magistrale.</a:t>
          </a:r>
        </a:p>
        <a:p>
          <a:pPr marL="0" marR="0" lvl="0" indent="0" defTabSz="914400" eaLnBrk="1" fontAlgn="auto" latinLnBrk="0" hangingPunct="1">
            <a:lnSpc>
              <a:spcPct val="100000"/>
            </a:lnSpc>
            <a:spcBef>
              <a:spcPts val="0"/>
            </a:spcBef>
            <a:spcAft>
              <a:spcPts val="0"/>
            </a:spcAft>
            <a:buClrTx/>
            <a:buSzTx/>
            <a:buFontTx/>
            <a:buNone/>
            <a:tabLst/>
            <a:defRPr/>
          </a:pPr>
          <a:endParaRPr lang="it-IT" sz="1100">
            <a:solidFill>
              <a:schemeClr val="dk1"/>
            </a:solidFill>
            <a:effectLst/>
            <a:latin typeface="+mn-lt"/>
            <a:ea typeface="+mn-ea"/>
            <a:cs typeface="+mn-cs"/>
          </a:endParaRPr>
        </a:p>
        <a:p>
          <a:endParaRPr lang="it-IT"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Q84"/>
  <sheetViews>
    <sheetView tabSelected="1" view="pageBreakPreview" zoomScale="70" zoomScaleNormal="70" zoomScaleSheetLayoutView="70" workbookViewId="0">
      <selection activeCell="C28" sqref="C28"/>
    </sheetView>
  </sheetViews>
  <sheetFormatPr defaultColWidth="8.85546875" defaultRowHeight="12" x14ac:dyDescent="0.2"/>
  <cols>
    <col min="1" max="1" width="4.7109375" style="7" bestFit="1" customWidth="1"/>
    <col min="2" max="2" width="3.85546875" style="7" bestFit="1" customWidth="1"/>
    <col min="3" max="3" width="71.85546875" style="31" bestFit="1" customWidth="1"/>
    <col min="4" max="5" width="15.7109375" style="7" customWidth="1"/>
    <col min="6" max="6" width="15.7109375" style="10" customWidth="1"/>
    <col min="7" max="7" width="15.7109375" style="7" customWidth="1"/>
    <col min="8" max="8" width="20.7109375" style="7" customWidth="1"/>
    <col min="9" max="10" width="15.7109375" style="7" customWidth="1"/>
    <col min="11" max="11" width="18.42578125" style="7" customWidth="1"/>
    <col min="12" max="12" width="15.42578125" style="7" bestFit="1" customWidth="1"/>
    <col min="13" max="13" width="9.42578125" style="7" customWidth="1"/>
    <col min="14" max="14" width="15.42578125" style="7" bestFit="1" customWidth="1"/>
    <col min="15" max="15" width="5" style="7" bestFit="1" customWidth="1"/>
    <col min="16" max="16" width="7.140625" style="7" bestFit="1" customWidth="1"/>
    <col min="17" max="17" width="6.85546875" style="7" bestFit="1" customWidth="1"/>
    <col min="18" max="255" width="8.85546875" style="7"/>
    <col min="256" max="256" width="4.7109375" style="7" bestFit="1" customWidth="1"/>
    <col min="257" max="257" width="2.28515625" style="7" customWidth="1"/>
    <col min="258" max="258" width="3.140625" style="7" bestFit="1" customWidth="1"/>
    <col min="259" max="259" width="13.42578125" style="7" bestFit="1" customWidth="1"/>
    <col min="260" max="260" width="41.85546875" style="7" bestFit="1" customWidth="1"/>
    <col min="261" max="261" width="4.42578125" style="7" customWidth="1"/>
    <col min="262" max="262" width="7" style="7" bestFit="1" customWidth="1"/>
    <col min="263" max="263" width="6.85546875" style="7" bestFit="1" customWidth="1"/>
    <col min="264" max="264" width="6.7109375" style="7" bestFit="1" customWidth="1"/>
    <col min="265" max="265" width="4.140625" style="7" bestFit="1" customWidth="1"/>
    <col min="266" max="266" width="4.42578125" style="7" bestFit="1" customWidth="1"/>
    <col min="267" max="267" width="5" style="7" bestFit="1" customWidth="1"/>
    <col min="268" max="268" width="7.140625" style="7" bestFit="1" customWidth="1"/>
    <col min="269" max="269" width="6.85546875" style="7" bestFit="1" customWidth="1"/>
    <col min="270" max="511" width="8.85546875" style="7"/>
    <col min="512" max="512" width="4.7109375" style="7" bestFit="1" customWidth="1"/>
    <col min="513" max="513" width="2.28515625" style="7" customWidth="1"/>
    <col min="514" max="514" width="3.140625" style="7" bestFit="1" customWidth="1"/>
    <col min="515" max="515" width="13.42578125" style="7" bestFit="1" customWidth="1"/>
    <col min="516" max="516" width="41.85546875" style="7" bestFit="1" customWidth="1"/>
    <col min="517" max="517" width="4.42578125" style="7" customWidth="1"/>
    <col min="518" max="518" width="7" style="7" bestFit="1" customWidth="1"/>
    <col min="519" max="519" width="6.85546875" style="7" bestFit="1" customWidth="1"/>
    <col min="520" max="520" width="6.7109375" style="7" bestFit="1" customWidth="1"/>
    <col min="521" max="521" width="4.140625" style="7" bestFit="1" customWidth="1"/>
    <col min="522" max="522" width="4.42578125" style="7" bestFit="1" customWidth="1"/>
    <col min="523" max="523" width="5" style="7" bestFit="1" customWidth="1"/>
    <col min="524" max="524" width="7.140625" style="7" bestFit="1" customWidth="1"/>
    <col min="525" max="525" width="6.85546875" style="7" bestFit="1" customWidth="1"/>
    <col min="526" max="767" width="8.85546875" style="7"/>
    <col min="768" max="768" width="4.7109375" style="7" bestFit="1" customWidth="1"/>
    <col min="769" max="769" width="2.28515625" style="7" customWidth="1"/>
    <col min="770" max="770" width="3.140625" style="7" bestFit="1" customWidth="1"/>
    <col min="771" max="771" width="13.42578125" style="7" bestFit="1" customWidth="1"/>
    <col min="772" max="772" width="41.85546875" style="7" bestFit="1" customWidth="1"/>
    <col min="773" max="773" width="4.42578125" style="7" customWidth="1"/>
    <col min="774" max="774" width="7" style="7" bestFit="1" customWidth="1"/>
    <col min="775" max="775" width="6.85546875" style="7" bestFit="1" customWidth="1"/>
    <col min="776" max="776" width="6.7109375" style="7" bestFit="1" customWidth="1"/>
    <col min="777" max="777" width="4.140625" style="7" bestFit="1" customWidth="1"/>
    <col min="778" max="778" width="4.42578125" style="7" bestFit="1" customWidth="1"/>
    <col min="779" max="779" width="5" style="7" bestFit="1" customWidth="1"/>
    <col min="780" max="780" width="7.140625" style="7" bestFit="1" customWidth="1"/>
    <col min="781" max="781" width="6.85546875" style="7" bestFit="1" customWidth="1"/>
    <col min="782" max="1023" width="8.85546875" style="7"/>
    <col min="1024" max="1024" width="4.7109375" style="7" bestFit="1" customWidth="1"/>
    <col min="1025" max="1025" width="2.28515625" style="7" customWidth="1"/>
    <col min="1026" max="1026" width="3.140625" style="7" bestFit="1" customWidth="1"/>
    <col min="1027" max="1027" width="13.42578125" style="7" bestFit="1" customWidth="1"/>
    <col min="1028" max="1028" width="41.85546875" style="7" bestFit="1" customWidth="1"/>
    <col min="1029" max="1029" width="4.42578125" style="7" customWidth="1"/>
    <col min="1030" max="1030" width="7" style="7" bestFit="1" customWidth="1"/>
    <col min="1031" max="1031" width="6.85546875" style="7" bestFit="1" customWidth="1"/>
    <col min="1032" max="1032" width="6.7109375" style="7" bestFit="1" customWidth="1"/>
    <col min="1033" max="1033" width="4.140625" style="7" bestFit="1" customWidth="1"/>
    <col min="1034" max="1034" width="4.42578125" style="7" bestFit="1" customWidth="1"/>
    <col min="1035" max="1035" width="5" style="7" bestFit="1" customWidth="1"/>
    <col min="1036" max="1036" width="7.140625" style="7" bestFit="1" customWidth="1"/>
    <col min="1037" max="1037" width="6.85546875" style="7" bestFit="1" customWidth="1"/>
    <col min="1038" max="1279" width="8.85546875" style="7"/>
    <col min="1280" max="1280" width="4.7109375" style="7" bestFit="1" customWidth="1"/>
    <col min="1281" max="1281" width="2.28515625" style="7" customWidth="1"/>
    <col min="1282" max="1282" width="3.140625" style="7" bestFit="1" customWidth="1"/>
    <col min="1283" max="1283" width="13.42578125" style="7" bestFit="1" customWidth="1"/>
    <col min="1284" max="1284" width="41.85546875" style="7" bestFit="1" customWidth="1"/>
    <col min="1285" max="1285" width="4.42578125" style="7" customWidth="1"/>
    <col min="1286" max="1286" width="7" style="7" bestFit="1" customWidth="1"/>
    <col min="1287" max="1287" width="6.85546875" style="7" bestFit="1" customWidth="1"/>
    <col min="1288" max="1288" width="6.7109375" style="7" bestFit="1" customWidth="1"/>
    <col min="1289" max="1289" width="4.140625" style="7" bestFit="1" customWidth="1"/>
    <col min="1290" max="1290" width="4.42578125" style="7" bestFit="1" customWidth="1"/>
    <col min="1291" max="1291" width="5" style="7" bestFit="1" customWidth="1"/>
    <col min="1292" max="1292" width="7.140625" style="7" bestFit="1" customWidth="1"/>
    <col min="1293" max="1293" width="6.85546875" style="7" bestFit="1" customWidth="1"/>
    <col min="1294" max="1535" width="8.85546875" style="7"/>
    <col min="1536" max="1536" width="4.7109375" style="7" bestFit="1" customWidth="1"/>
    <col min="1537" max="1537" width="2.28515625" style="7" customWidth="1"/>
    <col min="1538" max="1538" width="3.140625" style="7" bestFit="1" customWidth="1"/>
    <col min="1539" max="1539" width="13.42578125" style="7" bestFit="1" customWidth="1"/>
    <col min="1540" max="1540" width="41.85546875" style="7" bestFit="1" customWidth="1"/>
    <col min="1541" max="1541" width="4.42578125" style="7" customWidth="1"/>
    <col min="1542" max="1542" width="7" style="7" bestFit="1" customWidth="1"/>
    <col min="1543" max="1543" width="6.85546875" style="7" bestFit="1" customWidth="1"/>
    <col min="1544" max="1544" width="6.7109375" style="7" bestFit="1" customWidth="1"/>
    <col min="1545" max="1545" width="4.140625" style="7" bestFit="1" customWidth="1"/>
    <col min="1546" max="1546" width="4.42578125" style="7" bestFit="1" customWidth="1"/>
    <col min="1547" max="1547" width="5" style="7" bestFit="1" customWidth="1"/>
    <col min="1548" max="1548" width="7.140625" style="7" bestFit="1" customWidth="1"/>
    <col min="1549" max="1549" width="6.85546875" style="7" bestFit="1" customWidth="1"/>
    <col min="1550" max="1791" width="8.85546875" style="7"/>
    <col min="1792" max="1792" width="4.7109375" style="7" bestFit="1" customWidth="1"/>
    <col min="1793" max="1793" width="2.28515625" style="7" customWidth="1"/>
    <col min="1794" max="1794" width="3.140625" style="7" bestFit="1" customWidth="1"/>
    <col min="1795" max="1795" width="13.42578125" style="7" bestFit="1" customWidth="1"/>
    <col min="1796" max="1796" width="41.85546875" style="7" bestFit="1" customWidth="1"/>
    <col min="1797" max="1797" width="4.42578125" style="7" customWidth="1"/>
    <col min="1798" max="1798" width="7" style="7" bestFit="1" customWidth="1"/>
    <col min="1799" max="1799" width="6.85546875" style="7" bestFit="1" customWidth="1"/>
    <col min="1800" max="1800" width="6.7109375" style="7" bestFit="1" customWidth="1"/>
    <col min="1801" max="1801" width="4.140625" style="7" bestFit="1" customWidth="1"/>
    <col min="1802" max="1802" width="4.42578125" style="7" bestFit="1" customWidth="1"/>
    <col min="1803" max="1803" width="5" style="7" bestFit="1" customWidth="1"/>
    <col min="1804" max="1804" width="7.140625" style="7" bestFit="1" customWidth="1"/>
    <col min="1805" max="1805" width="6.85546875" style="7" bestFit="1" customWidth="1"/>
    <col min="1806" max="2047" width="8.85546875" style="7"/>
    <col min="2048" max="2048" width="4.7109375" style="7" bestFit="1" customWidth="1"/>
    <col min="2049" max="2049" width="2.28515625" style="7" customWidth="1"/>
    <col min="2050" max="2050" width="3.140625" style="7" bestFit="1" customWidth="1"/>
    <col min="2051" max="2051" width="13.42578125" style="7" bestFit="1" customWidth="1"/>
    <col min="2052" max="2052" width="41.85546875" style="7" bestFit="1" customWidth="1"/>
    <col min="2053" max="2053" width="4.42578125" style="7" customWidth="1"/>
    <col min="2054" max="2054" width="7" style="7" bestFit="1" customWidth="1"/>
    <col min="2055" max="2055" width="6.85546875" style="7" bestFit="1" customWidth="1"/>
    <col min="2056" max="2056" width="6.7109375" style="7" bestFit="1" customWidth="1"/>
    <col min="2057" max="2057" width="4.140625" style="7" bestFit="1" customWidth="1"/>
    <col min="2058" max="2058" width="4.42578125" style="7" bestFit="1" customWidth="1"/>
    <col min="2059" max="2059" width="5" style="7" bestFit="1" customWidth="1"/>
    <col min="2060" max="2060" width="7.140625" style="7" bestFit="1" customWidth="1"/>
    <col min="2061" max="2061" width="6.85546875" style="7" bestFit="1" customWidth="1"/>
    <col min="2062" max="2303" width="8.85546875" style="7"/>
    <col min="2304" max="2304" width="4.7109375" style="7" bestFit="1" customWidth="1"/>
    <col min="2305" max="2305" width="2.28515625" style="7" customWidth="1"/>
    <col min="2306" max="2306" width="3.140625" style="7" bestFit="1" customWidth="1"/>
    <col min="2307" max="2307" width="13.42578125" style="7" bestFit="1" customWidth="1"/>
    <col min="2308" max="2308" width="41.85546875" style="7" bestFit="1" customWidth="1"/>
    <col min="2309" max="2309" width="4.42578125" style="7" customWidth="1"/>
    <col min="2310" max="2310" width="7" style="7" bestFit="1" customWidth="1"/>
    <col min="2311" max="2311" width="6.85546875" style="7" bestFit="1" customWidth="1"/>
    <col min="2312" max="2312" width="6.7109375" style="7" bestFit="1" customWidth="1"/>
    <col min="2313" max="2313" width="4.140625" style="7" bestFit="1" customWidth="1"/>
    <col min="2314" max="2314" width="4.42578125" style="7" bestFit="1" customWidth="1"/>
    <col min="2315" max="2315" width="5" style="7" bestFit="1" customWidth="1"/>
    <col min="2316" max="2316" width="7.140625" style="7" bestFit="1" customWidth="1"/>
    <col min="2317" max="2317" width="6.85546875" style="7" bestFit="1" customWidth="1"/>
    <col min="2318" max="2559" width="8.85546875" style="7"/>
    <col min="2560" max="2560" width="4.7109375" style="7" bestFit="1" customWidth="1"/>
    <col min="2561" max="2561" width="2.28515625" style="7" customWidth="1"/>
    <col min="2562" max="2562" width="3.140625" style="7" bestFit="1" customWidth="1"/>
    <col min="2563" max="2563" width="13.42578125" style="7" bestFit="1" customWidth="1"/>
    <col min="2564" max="2564" width="41.85546875" style="7" bestFit="1" customWidth="1"/>
    <col min="2565" max="2565" width="4.42578125" style="7" customWidth="1"/>
    <col min="2566" max="2566" width="7" style="7" bestFit="1" customWidth="1"/>
    <col min="2567" max="2567" width="6.85546875" style="7" bestFit="1" customWidth="1"/>
    <col min="2568" max="2568" width="6.7109375" style="7" bestFit="1" customWidth="1"/>
    <col min="2569" max="2569" width="4.140625" style="7" bestFit="1" customWidth="1"/>
    <col min="2570" max="2570" width="4.42578125" style="7" bestFit="1" customWidth="1"/>
    <col min="2571" max="2571" width="5" style="7" bestFit="1" customWidth="1"/>
    <col min="2572" max="2572" width="7.140625" style="7" bestFit="1" customWidth="1"/>
    <col min="2573" max="2573" width="6.85546875" style="7" bestFit="1" customWidth="1"/>
    <col min="2574" max="2815" width="8.85546875" style="7"/>
    <col min="2816" max="2816" width="4.7109375" style="7" bestFit="1" customWidth="1"/>
    <col min="2817" max="2817" width="2.28515625" style="7" customWidth="1"/>
    <col min="2818" max="2818" width="3.140625" style="7" bestFit="1" customWidth="1"/>
    <col min="2819" max="2819" width="13.42578125" style="7" bestFit="1" customWidth="1"/>
    <col min="2820" max="2820" width="41.85546875" style="7" bestFit="1" customWidth="1"/>
    <col min="2821" max="2821" width="4.42578125" style="7" customWidth="1"/>
    <col min="2822" max="2822" width="7" style="7" bestFit="1" customWidth="1"/>
    <col min="2823" max="2823" width="6.85546875" style="7" bestFit="1" customWidth="1"/>
    <col min="2824" max="2824" width="6.7109375" style="7" bestFit="1" customWidth="1"/>
    <col min="2825" max="2825" width="4.140625" style="7" bestFit="1" customWidth="1"/>
    <col min="2826" max="2826" width="4.42578125" style="7" bestFit="1" customWidth="1"/>
    <col min="2827" max="2827" width="5" style="7" bestFit="1" customWidth="1"/>
    <col min="2828" max="2828" width="7.140625" style="7" bestFit="1" customWidth="1"/>
    <col min="2829" max="2829" width="6.85546875" style="7" bestFit="1" customWidth="1"/>
    <col min="2830" max="3071" width="8.85546875" style="7"/>
    <col min="3072" max="3072" width="4.7109375" style="7" bestFit="1" customWidth="1"/>
    <col min="3073" max="3073" width="2.28515625" style="7" customWidth="1"/>
    <col min="3074" max="3074" width="3.140625" style="7" bestFit="1" customWidth="1"/>
    <col min="3075" max="3075" width="13.42578125" style="7" bestFit="1" customWidth="1"/>
    <col min="3076" max="3076" width="41.85546875" style="7" bestFit="1" customWidth="1"/>
    <col min="3077" max="3077" width="4.42578125" style="7" customWidth="1"/>
    <col min="3078" max="3078" width="7" style="7" bestFit="1" customWidth="1"/>
    <col min="3079" max="3079" width="6.85546875" style="7" bestFit="1" customWidth="1"/>
    <col min="3080" max="3080" width="6.7109375" style="7" bestFit="1" customWidth="1"/>
    <col min="3081" max="3081" width="4.140625" style="7" bestFit="1" customWidth="1"/>
    <col min="3082" max="3082" width="4.42578125" style="7" bestFit="1" customWidth="1"/>
    <col min="3083" max="3083" width="5" style="7" bestFit="1" customWidth="1"/>
    <col min="3084" max="3084" width="7.140625" style="7" bestFit="1" customWidth="1"/>
    <col min="3085" max="3085" width="6.85546875" style="7" bestFit="1" customWidth="1"/>
    <col min="3086" max="3327" width="8.85546875" style="7"/>
    <col min="3328" max="3328" width="4.7109375" style="7" bestFit="1" customWidth="1"/>
    <col min="3329" max="3329" width="2.28515625" style="7" customWidth="1"/>
    <col min="3330" max="3330" width="3.140625" style="7" bestFit="1" customWidth="1"/>
    <col min="3331" max="3331" width="13.42578125" style="7" bestFit="1" customWidth="1"/>
    <col min="3332" max="3332" width="41.85546875" style="7" bestFit="1" customWidth="1"/>
    <col min="3333" max="3333" width="4.42578125" style="7" customWidth="1"/>
    <col min="3334" max="3334" width="7" style="7" bestFit="1" customWidth="1"/>
    <col min="3335" max="3335" width="6.85546875" style="7" bestFit="1" customWidth="1"/>
    <col min="3336" max="3336" width="6.7109375" style="7" bestFit="1" customWidth="1"/>
    <col min="3337" max="3337" width="4.140625" style="7" bestFit="1" customWidth="1"/>
    <col min="3338" max="3338" width="4.42578125" style="7" bestFit="1" customWidth="1"/>
    <col min="3339" max="3339" width="5" style="7" bestFit="1" customWidth="1"/>
    <col min="3340" max="3340" width="7.140625" style="7" bestFit="1" customWidth="1"/>
    <col min="3341" max="3341" width="6.85546875" style="7" bestFit="1" customWidth="1"/>
    <col min="3342" max="3583" width="8.85546875" style="7"/>
    <col min="3584" max="3584" width="4.7109375" style="7" bestFit="1" customWidth="1"/>
    <col min="3585" max="3585" width="2.28515625" style="7" customWidth="1"/>
    <col min="3586" max="3586" width="3.140625" style="7" bestFit="1" customWidth="1"/>
    <col min="3587" max="3587" width="13.42578125" style="7" bestFit="1" customWidth="1"/>
    <col min="3588" max="3588" width="41.85546875" style="7" bestFit="1" customWidth="1"/>
    <col min="3589" max="3589" width="4.42578125" style="7" customWidth="1"/>
    <col min="3590" max="3590" width="7" style="7" bestFit="1" customWidth="1"/>
    <col min="3591" max="3591" width="6.85546875" style="7" bestFit="1" customWidth="1"/>
    <col min="3592" max="3592" width="6.7109375" style="7" bestFit="1" customWidth="1"/>
    <col min="3593" max="3593" width="4.140625" style="7" bestFit="1" customWidth="1"/>
    <col min="3594" max="3594" width="4.42578125" style="7" bestFit="1" customWidth="1"/>
    <col min="3595" max="3595" width="5" style="7" bestFit="1" customWidth="1"/>
    <col min="3596" max="3596" width="7.140625" style="7" bestFit="1" customWidth="1"/>
    <col min="3597" max="3597" width="6.85546875" style="7" bestFit="1" customWidth="1"/>
    <col min="3598" max="3839" width="8.85546875" style="7"/>
    <col min="3840" max="3840" width="4.7109375" style="7" bestFit="1" customWidth="1"/>
    <col min="3841" max="3841" width="2.28515625" style="7" customWidth="1"/>
    <col min="3842" max="3842" width="3.140625" style="7" bestFit="1" customWidth="1"/>
    <col min="3843" max="3843" width="13.42578125" style="7" bestFit="1" customWidth="1"/>
    <col min="3844" max="3844" width="41.85546875" style="7" bestFit="1" customWidth="1"/>
    <col min="3845" max="3845" width="4.42578125" style="7" customWidth="1"/>
    <col min="3846" max="3846" width="7" style="7" bestFit="1" customWidth="1"/>
    <col min="3847" max="3847" width="6.85546875" style="7" bestFit="1" customWidth="1"/>
    <col min="3848" max="3848" width="6.7109375" style="7" bestFit="1" customWidth="1"/>
    <col min="3849" max="3849" width="4.140625" style="7" bestFit="1" customWidth="1"/>
    <col min="3850" max="3850" width="4.42578125" style="7" bestFit="1" customWidth="1"/>
    <col min="3851" max="3851" width="5" style="7" bestFit="1" customWidth="1"/>
    <col min="3852" max="3852" width="7.140625" style="7" bestFit="1" customWidth="1"/>
    <col min="3853" max="3853" width="6.85546875" style="7" bestFit="1" customWidth="1"/>
    <col min="3854" max="4095" width="8.85546875" style="7"/>
    <col min="4096" max="4096" width="4.7109375" style="7" bestFit="1" customWidth="1"/>
    <col min="4097" max="4097" width="2.28515625" style="7" customWidth="1"/>
    <col min="4098" max="4098" width="3.140625" style="7" bestFit="1" customWidth="1"/>
    <col min="4099" max="4099" width="13.42578125" style="7" bestFit="1" customWidth="1"/>
    <col min="4100" max="4100" width="41.85546875" style="7" bestFit="1" customWidth="1"/>
    <col min="4101" max="4101" width="4.42578125" style="7" customWidth="1"/>
    <col min="4102" max="4102" width="7" style="7" bestFit="1" customWidth="1"/>
    <col min="4103" max="4103" width="6.85546875" style="7" bestFit="1" customWidth="1"/>
    <col min="4104" max="4104" width="6.7109375" style="7" bestFit="1" customWidth="1"/>
    <col min="4105" max="4105" width="4.140625" style="7" bestFit="1" customWidth="1"/>
    <col min="4106" max="4106" width="4.42578125" style="7" bestFit="1" customWidth="1"/>
    <col min="4107" max="4107" width="5" style="7" bestFit="1" customWidth="1"/>
    <col min="4108" max="4108" width="7.140625" style="7" bestFit="1" customWidth="1"/>
    <col min="4109" max="4109" width="6.85546875" style="7" bestFit="1" customWidth="1"/>
    <col min="4110" max="4351" width="8.85546875" style="7"/>
    <col min="4352" max="4352" width="4.7109375" style="7" bestFit="1" customWidth="1"/>
    <col min="4353" max="4353" width="2.28515625" style="7" customWidth="1"/>
    <col min="4354" max="4354" width="3.140625" style="7" bestFit="1" customWidth="1"/>
    <col min="4355" max="4355" width="13.42578125" style="7" bestFit="1" customWidth="1"/>
    <col min="4356" max="4356" width="41.85546875" style="7" bestFit="1" customWidth="1"/>
    <col min="4357" max="4357" width="4.42578125" style="7" customWidth="1"/>
    <col min="4358" max="4358" width="7" style="7" bestFit="1" customWidth="1"/>
    <col min="4359" max="4359" width="6.85546875" style="7" bestFit="1" customWidth="1"/>
    <col min="4360" max="4360" width="6.7109375" style="7" bestFit="1" customWidth="1"/>
    <col min="4361" max="4361" width="4.140625" style="7" bestFit="1" customWidth="1"/>
    <col min="4362" max="4362" width="4.42578125" style="7" bestFit="1" customWidth="1"/>
    <col min="4363" max="4363" width="5" style="7" bestFit="1" customWidth="1"/>
    <col min="4364" max="4364" width="7.140625" style="7" bestFit="1" customWidth="1"/>
    <col min="4365" max="4365" width="6.85546875" style="7" bestFit="1" customWidth="1"/>
    <col min="4366" max="4607" width="8.85546875" style="7"/>
    <col min="4608" max="4608" width="4.7109375" style="7" bestFit="1" customWidth="1"/>
    <col min="4609" max="4609" width="2.28515625" style="7" customWidth="1"/>
    <col min="4610" max="4610" width="3.140625" style="7" bestFit="1" customWidth="1"/>
    <col min="4611" max="4611" width="13.42578125" style="7" bestFit="1" customWidth="1"/>
    <col min="4612" max="4612" width="41.85546875" style="7" bestFit="1" customWidth="1"/>
    <col min="4613" max="4613" width="4.42578125" style="7" customWidth="1"/>
    <col min="4614" max="4614" width="7" style="7" bestFit="1" customWidth="1"/>
    <col min="4615" max="4615" width="6.85546875" style="7" bestFit="1" customWidth="1"/>
    <col min="4616" max="4616" width="6.7109375" style="7" bestFit="1" customWidth="1"/>
    <col min="4617" max="4617" width="4.140625" style="7" bestFit="1" customWidth="1"/>
    <col min="4618" max="4618" width="4.42578125" style="7" bestFit="1" customWidth="1"/>
    <col min="4619" max="4619" width="5" style="7" bestFit="1" customWidth="1"/>
    <col min="4620" max="4620" width="7.140625" style="7" bestFit="1" customWidth="1"/>
    <col min="4621" max="4621" width="6.85546875" style="7" bestFit="1" customWidth="1"/>
    <col min="4622" max="4863" width="8.85546875" style="7"/>
    <col min="4864" max="4864" width="4.7109375" style="7" bestFit="1" customWidth="1"/>
    <col min="4865" max="4865" width="2.28515625" style="7" customWidth="1"/>
    <col min="4866" max="4866" width="3.140625" style="7" bestFit="1" customWidth="1"/>
    <col min="4867" max="4867" width="13.42578125" style="7" bestFit="1" customWidth="1"/>
    <col min="4868" max="4868" width="41.85546875" style="7" bestFit="1" customWidth="1"/>
    <col min="4869" max="4869" width="4.42578125" style="7" customWidth="1"/>
    <col min="4870" max="4870" width="7" style="7" bestFit="1" customWidth="1"/>
    <col min="4871" max="4871" width="6.85546875" style="7" bestFit="1" customWidth="1"/>
    <col min="4872" max="4872" width="6.7109375" style="7" bestFit="1" customWidth="1"/>
    <col min="4873" max="4873" width="4.140625" style="7" bestFit="1" customWidth="1"/>
    <col min="4874" max="4874" width="4.42578125" style="7" bestFit="1" customWidth="1"/>
    <col min="4875" max="4875" width="5" style="7" bestFit="1" customWidth="1"/>
    <col min="4876" max="4876" width="7.140625" style="7" bestFit="1" customWidth="1"/>
    <col min="4877" max="4877" width="6.85546875" style="7" bestFit="1" customWidth="1"/>
    <col min="4878" max="5119" width="8.85546875" style="7"/>
    <col min="5120" max="5120" width="4.7109375" style="7" bestFit="1" customWidth="1"/>
    <col min="5121" max="5121" width="2.28515625" style="7" customWidth="1"/>
    <col min="5122" max="5122" width="3.140625" style="7" bestFit="1" customWidth="1"/>
    <col min="5123" max="5123" width="13.42578125" style="7" bestFit="1" customWidth="1"/>
    <col min="5124" max="5124" width="41.85546875" style="7" bestFit="1" customWidth="1"/>
    <col min="5125" max="5125" width="4.42578125" style="7" customWidth="1"/>
    <col min="5126" max="5126" width="7" style="7" bestFit="1" customWidth="1"/>
    <col min="5127" max="5127" width="6.85546875" style="7" bestFit="1" customWidth="1"/>
    <col min="5128" max="5128" width="6.7109375" style="7" bestFit="1" customWidth="1"/>
    <col min="5129" max="5129" width="4.140625" style="7" bestFit="1" customWidth="1"/>
    <col min="5130" max="5130" width="4.42578125" style="7" bestFit="1" customWidth="1"/>
    <col min="5131" max="5131" width="5" style="7" bestFit="1" customWidth="1"/>
    <col min="5132" max="5132" width="7.140625" style="7" bestFit="1" customWidth="1"/>
    <col min="5133" max="5133" width="6.85546875" style="7" bestFit="1" customWidth="1"/>
    <col min="5134" max="5375" width="8.85546875" style="7"/>
    <col min="5376" max="5376" width="4.7109375" style="7" bestFit="1" customWidth="1"/>
    <col min="5377" max="5377" width="2.28515625" style="7" customWidth="1"/>
    <col min="5378" max="5378" width="3.140625" style="7" bestFit="1" customWidth="1"/>
    <col min="5379" max="5379" width="13.42578125" style="7" bestFit="1" customWidth="1"/>
    <col min="5380" max="5380" width="41.85546875" style="7" bestFit="1" customWidth="1"/>
    <col min="5381" max="5381" width="4.42578125" style="7" customWidth="1"/>
    <col min="5382" max="5382" width="7" style="7" bestFit="1" customWidth="1"/>
    <col min="5383" max="5383" width="6.85546875" style="7" bestFit="1" customWidth="1"/>
    <col min="5384" max="5384" width="6.7109375" style="7" bestFit="1" customWidth="1"/>
    <col min="5385" max="5385" width="4.140625" style="7" bestFit="1" customWidth="1"/>
    <col min="5386" max="5386" width="4.42578125" style="7" bestFit="1" customWidth="1"/>
    <col min="5387" max="5387" width="5" style="7" bestFit="1" customWidth="1"/>
    <col min="5388" max="5388" width="7.140625" style="7" bestFit="1" customWidth="1"/>
    <col min="5389" max="5389" width="6.85546875" style="7" bestFit="1" customWidth="1"/>
    <col min="5390" max="5631" width="8.85546875" style="7"/>
    <col min="5632" max="5632" width="4.7109375" style="7" bestFit="1" customWidth="1"/>
    <col min="5633" max="5633" width="2.28515625" style="7" customWidth="1"/>
    <col min="5634" max="5634" width="3.140625" style="7" bestFit="1" customWidth="1"/>
    <col min="5635" max="5635" width="13.42578125" style="7" bestFit="1" customWidth="1"/>
    <col min="5636" max="5636" width="41.85546875" style="7" bestFit="1" customWidth="1"/>
    <col min="5637" max="5637" width="4.42578125" style="7" customWidth="1"/>
    <col min="5638" max="5638" width="7" style="7" bestFit="1" customWidth="1"/>
    <col min="5639" max="5639" width="6.85546875" style="7" bestFit="1" customWidth="1"/>
    <col min="5640" max="5640" width="6.7109375" style="7" bestFit="1" customWidth="1"/>
    <col min="5641" max="5641" width="4.140625" style="7" bestFit="1" customWidth="1"/>
    <col min="5642" max="5642" width="4.42578125" style="7" bestFit="1" customWidth="1"/>
    <col min="5643" max="5643" width="5" style="7" bestFit="1" customWidth="1"/>
    <col min="5644" max="5644" width="7.140625" style="7" bestFit="1" customWidth="1"/>
    <col min="5645" max="5645" width="6.85546875" style="7" bestFit="1" customWidth="1"/>
    <col min="5646" max="5887" width="8.85546875" style="7"/>
    <col min="5888" max="5888" width="4.7109375" style="7" bestFit="1" customWidth="1"/>
    <col min="5889" max="5889" width="2.28515625" style="7" customWidth="1"/>
    <col min="5890" max="5890" width="3.140625" style="7" bestFit="1" customWidth="1"/>
    <col min="5891" max="5891" width="13.42578125" style="7" bestFit="1" customWidth="1"/>
    <col min="5892" max="5892" width="41.85546875" style="7" bestFit="1" customWidth="1"/>
    <col min="5893" max="5893" width="4.42578125" style="7" customWidth="1"/>
    <col min="5894" max="5894" width="7" style="7" bestFit="1" customWidth="1"/>
    <col min="5895" max="5895" width="6.85546875" style="7" bestFit="1" customWidth="1"/>
    <col min="5896" max="5896" width="6.7109375" style="7" bestFit="1" customWidth="1"/>
    <col min="5897" max="5897" width="4.140625" style="7" bestFit="1" customWidth="1"/>
    <col min="5898" max="5898" width="4.42578125" style="7" bestFit="1" customWidth="1"/>
    <col min="5899" max="5899" width="5" style="7" bestFit="1" customWidth="1"/>
    <col min="5900" max="5900" width="7.140625" style="7" bestFit="1" customWidth="1"/>
    <col min="5901" max="5901" width="6.85546875" style="7" bestFit="1" customWidth="1"/>
    <col min="5902" max="6143" width="8.85546875" style="7"/>
    <col min="6144" max="6144" width="4.7109375" style="7" bestFit="1" customWidth="1"/>
    <col min="6145" max="6145" width="2.28515625" style="7" customWidth="1"/>
    <col min="6146" max="6146" width="3.140625" style="7" bestFit="1" customWidth="1"/>
    <col min="6147" max="6147" width="13.42578125" style="7" bestFit="1" customWidth="1"/>
    <col min="6148" max="6148" width="41.85546875" style="7" bestFit="1" customWidth="1"/>
    <col min="6149" max="6149" width="4.42578125" style="7" customWidth="1"/>
    <col min="6150" max="6150" width="7" style="7" bestFit="1" customWidth="1"/>
    <col min="6151" max="6151" width="6.85546875" style="7" bestFit="1" customWidth="1"/>
    <col min="6152" max="6152" width="6.7109375" style="7" bestFit="1" customWidth="1"/>
    <col min="6153" max="6153" width="4.140625" style="7" bestFit="1" customWidth="1"/>
    <col min="6154" max="6154" width="4.42578125" style="7" bestFit="1" customWidth="1"/>
    <col min="6155" max="6155" width="5" style="7" bestFit="1" customWidth="1"/>
    <col min="6156" max="6156" width="7.140625" style="7" bestFit="1" customWidth="1"/>
    <col min="6157" max="6157" width="6.85546875" style="7" bestFit="1" customWidth="1"/>
    <col min="6158" max="6399" width="8.85546875" style="7"/>
    <col min="6400" max="6400" width="4.7109375" style="7" bestFit="1" customWidth="1"/>
    <col min="6401" max="6401" width="2.28515625" style="7" customWidth="1"/>
    <col min="6402" max="6402" width="3.140625" style="7" bestFit="1" customWidth="1"/>
    <col min="6403" max="6403" width="13.42578125" style="7" bestFit="1" customWidth="1"/>
    <col min="6404" max="6404" width="41.85546875" style="7" bestFit="1" customWidth="1"/>
    <col min="6405" max="6405" width="4.42578125" style="7" customWidth="1"/>
    <col min="6406" max="6406" width="7" style="7" bestFit="1" customWidth="1"/>
    <col min="6407" max="6407" width="6.85546875" style="7" bestFit="1" customWidth="1"/>
    <col min="6408" max="6408" width="6.7109375" style="7" bestFit="1" customWidth="1"/>
    <col min="6409" max="6409" width="4.140625" style="7" bestFit="1" customWidth="1"/>
    <col min="6410" max="6410" width="4.42578125" style="7" bestFit="1" customWidth="1"/>
    <col min="6411" max="6411" width="5" style="7" bestFit="1" customWidth="1"/>
    <col min="6412" max="6412" width="7.140625" style="7" bestFit="1" customWidth="1"/>
    <col min="6413" max="6413" width="6.85546875" style="7" bestFit="1" customWidth="1"/>
    <col min="6414" max="6655" width="8.85546875" style="7"/>
    <col min="6656" max="6656" width="4.7109375" style="7" bestFit="1" customWidth="1"/>
    <col min="6657" max="6657" width="2.28515625" style="7" customWidth="1"/>
    <col min="6658" max="6658" width="3.140625" style="7" bestFit="1" customWidth="1"/>
    <col min="6659" max="6659" width="13.42578125" style="7" bestFit="1" customWidth="1"/>
    <col min="6660" max="6660" width="41.85546875" style="7" bestFit="1" customWidth="1"/>
    <col min="6661" max="6661" width="4.42578125" style="7" customWidth="1"/>
    <col min="6662" max="6662" width="7" style="7" bestFit="1" customWidth="1"/>
    <col min="6663" max="6663" width="6.85546875" style="7" bestFit="1" customWidth="1"/>
    <col min="6664" max="6664" width="6.7109375" style="7" bestFit="1" customWidth="1"/>
    <col min="6665" max="6665" width="4.140625" style="7" bestFit="1" customWidth="1"/>
    <col min="6666" max="6666" width="4.42578125" style="7" bestFit="1" customWidth="1"/>
    <col min="6667" max="6667" width="5" style="7" bestFit="1" customWidth="1"/>
    <col min="6668" max="6668" width="7.140625" style="7" bestFit="1" customWidth="1"/>
    <col min="6669" max="6669" width="6.85546875" style="7" bestFit="1" customWidth="1"/>
    <col min="6670" max="6911" width="8.85546875" style="7"/>
    <col min="6912" max="6912" width="4.7109375" style="7" bestFit="1" customWidth="1"/>
    <col min="6913" max="6913" width="2.28515625" style="7" customWidth="1"/>
    <col min="6914" max="6914" width="3.140625" style="7" bestFit="1" customWidth="1"/>
    <col min="6915" max="6915" width="13.42578125" style="7" bestFit="1" customWidth="1"/>
    <col min="6916" max="6916" width="41.85546875" style="7" bestFit="1" customWidth="1"/>
    <col min="6917" max="6917" width="4.42578125" style="7" customWidth="1"/>
    <col min="6918" max="6918" width="7" style="7" bestFit="1" customWidth="1"/>
    <col min="6919" max="6919" width="6.85546875" style="7" bestFit="1" customWidth="1"/>
    <col min="6920" max="6920" width="6.7109375" style="7" bestFit="1" customWidth="1"/>
    <col min="6921" max="6921" width="4.140625" style="7" bestFit="1" customWidth="1"/>
    <col min="6922" max="6922" width="4.42578125" style="7" bestFit="1" customWidth="1"/>
    <col min="6923" max="6923" width="5" style="7" bestFit="1" customWidth="1"/>
    <col min="6924" max="6924" width="7.140625" style="7" bestFit="1" customWidth="1"/>
    <col min="6925" max="6925" width="6.85546875" style="7" bestFit="1" customWidth="1"/>
    <col min="6926" max="7167" width="8.85546875" style="7"/>
    <col min="7168" max="7168" width="4.7109375" style="7" bestFit="1" customWidth="1"/>
    <col min="7169" max="7169" width="2.28515625" style="7" customWidth="1"/>
    <col min="7170" max="7170" width="3.140625" style="7" bestFit="1" customWidth="1"/>
    <col min="7171" max="7171" width="13.42578125" style="7" bestFit="1" customWidth="1"/>
    <col min="7172" max="7172" width="41.85546875" style="7" bestFit="1" customWidth="1"/>
    <col min="7173" max="7173" width="4.42578125" style="7" customWidth="1"/>
    <col min="7174" max="7174" width="7" style="7" bestFit="1" customWidth="1"/>
    <col min="7175" max="7175" width="6.85546875" style="7" bestFit="1" customWidth="1"/>
    <col min="7176" max="7176" width="6.7109375" style="7" bestFit="1" customWidth="1"/>
    <col min="7177" max="7177" width="4.140625" style="7" bestFit="1" customWidth="1"/>
    <col min="7178" max="7178" width="4.42578125" style="7" bestFit="1" customWidth="1"/>
    <col min="7179" max="7179" width="5" style="7" bestFit="1" customWidth="1"/>
    <col min="7180" max="7180" width="7.140625" style="7" bestFit="1" customWidth="1"/>
    <col min="7181" max="7181" width="6.85546875" style="7" bestFit="1" customWidth="1"/>
    <col min="7182" max="7423" width="8.85546875" style="7"/>
    <col min="7424" max="7424" width="4.7109375" style="7" bestFit="1" customWidth="1"/>
    <col min="7425" max="7425" width="2.28515625" style="7" customWidth="1"/>
    <col min="7426" max="7426" width="3.140625" style="7" bestFit="1" customWidth="1"/>
    <col min="7427" max="7427" width="13.42578125" style="7" bestFit="1" customWidth="1"/>
    <col min="7428" max="7428" width="41.85546875" style="7" bestFit="1" customWidth="1"/>
    <col min="7429" max="7429" width="4.42578125" style="7" customWidth="1"/>
    <col min="7430" max="7430" width="7" style="7" bestFit="1" customWidth="1"/>
    <col min="7431" max="7431" width="6.85546875" style="7" bestFit="1" customWidth="1"/>
    <col min="7432" max="7432" width="6.7109375" style="7" bestFit="1" customWidth="1"/>
    <col min="7433" max="7433" width="4.140625" style="7" bestFit="1" customWidth="1"/>
    <col min="7434" max="7434" width="4.42578125" style="7" bestFit="1" customWidth="1"/>
    <col min="7435" max="7435" width="5" style="7" bestFit="1" customWidth="1"/>
    <col min="7436" max="7436" width="7.140625" style="7" bestFit="1" customWidth="1"/>
    <col min="7437" max="7437" width="6.85546875" style="7" bestFit="1" customWidth="1"/>
    <col min="7438" max="7679" width="8.85546875" style="7"/>
    <col min="7680" max="7680" width="4.7109375" style="7" bestFit="1" customWidth="1"/>
    <col min="7681" max="7681" width="2.28515625" style="7" customWidth="1"/>
    <col min="7682" max="7682" width="3.140625" style="7" bestFit="1" customWidth="1"/>
    <col min="7683" max="7683" width="13.42578125" style="7" bestFit="1" customWidth="1"/>
    <col min="7684" max="7684" width="41.85546875" style="7" bestFit="1" customWidth="1"/>
    <col min="7685" max="7685" width="4.42578125" style="7" customWidth="1"/>
    <col min="7686" max="7686" width="7" style="7" bestFit="1" customWidth="1"/>
    <col min="7687" max="7687" width="6.85546875" style="7" bestFit="1" customWidth="1"/>
    <col min="7688" max="7688" width="6.7109375" style="7" bestFit="1" customWidth="1"/>
    <col min="7689" max="7689" width="4.140625" style="7" bestFit="1" customWidth="1"/>
    <col min="7690" max="7690" width="4.42578125" style="7" bestFit="1" customWidth="1"/>
    <col min="7691" max="7691" width="5" style="7" bestFit="1" customWidth="1"/>
    <col min="7692" max="7692" width="7.140625" style="7" bestFit="1" customWidth="1"/>
    <col min="7693" max="7693" width="6.85546875" style="7" bestFit="1" customWidth="1"/>
    <col min="7694" max="7935" width="8.85546875" style="7"/>
    <col min="7936" max="7936" width="4.7109375" style="7" bestFit="1" customWidth="1"/>
    <col min="7937" max="7937" width="2.28515625" style="7" customWidth="1"/>
    <col min="7938" max="7938" width="3.140625" style="7" bestFit="1" customWidth="1"/>
    <col min="7939" max="7939" width="13.42578125" style="7" bestFit="1" customWidth="1"/>
    <col min="7940" max="7940" width="41.85546875" style="7" bestFit="1" customWidth="1"/>
    <col min="7941" max="7941" width="4.42578125" style="7" customWidth="1"/>
    <col min="7942" max="7942" width="7" style="7" bestFit="1" customWidth="1"/>
    <col min="7943" max="7943" width="6.85546875" style="7" bestFit="1" customWidth="1"/>
    <col min="7944" max="7944" width="6.7109375" style="7" bestFit="1" customWidth="1"/>
    <col min="7945" max="7945" width="4.140625" style="7" bestFit="1" customWidth="1"/>
    <col min="7946" max="7946" width="4.42578125" style="7" bestFit="1" customWidth="1"/>
    <col min="7947" max="7947" width="5" style="7" bestFit="1" customWidth="1"/>
    <col min="7948" max="7948" width="7.140625" style="7" bestFit="1" customWidth="1"/>
    <col min="7949" max="7949" width="6.85546875" style="7" bestFit="1" customWidth="1"/>
    <col min="7950" max="8191" width="8.85546875" style="7"/>
    <col min="8192" max="8192" width="4.7109375" style="7" bestFit="1" customWidth="1"/>
    <col min="8193" max="8193" width="2.28515625" style="7" customWidth="1"/>
    <col min="8194" max="8194" width="3.140625" style="7" bestFit="1" customWidth="1"/>
    <col min="8195" max="8195" width="13.42578125" style="7" bestFit="1" customWidth="1"/>
    <col min="8196" max="8196" width="41.85546875" style="7" bestFit="1" customWidth="1"/>
    <col min="8197" max="8197" width="4.42578125" style="7" customWidth="1"/>
    <col min="8198" max="8198" width="7" style="7" bestFit="1" customWidth="1"/>
    <col min="8199" max="8199" width="6.85546875" style="7" bestFit="1" customWidth="1"/>
    <col min="8200" max="8200" width="6.7109375" style="7" bestFit="1" customWidth="1"/>
    <col min="8201" max="8201" width="4.140625" style="7" bestFit="1" customWidth="1"/>
    <col min="8202" max="8202" width="4.42578125" style="7" bestFit="1" customWidth="1"/>
    <col min="8203" max="8203" width="5" style="7" bestFit="1" customWidth="1"/>
    <col min="8204" max="8204" width="7.140625" style="7" bestFit="1" customWidth="1"/>
    <col min="8205" max="8205" width="6.85546875" style="7" bestFit="1" customWidth="1"/>
    <col min="8206" max="8447" width="8.85546875" style="7"/>
    <col min="8448" max="8448" width="4.7109375" style="7" bestFit="1" customWidth="1"/>
    <col min="8449" max="8449" width="2.28515625" style="7" customWidth="1"/>
    <col min="8450" max="8450" width="3.140625" style="7" bestFit="1" customWidth="1"/>
    <col min="8451" max="8451" width="13.42578125" style="7" bestFit="1" customWidth="1"/>
    <col min="8452" max="8452" width="41.85546875" style="7" bestFit="1" customWidth="1"/>
    <col min="8453" max="8453" width="4.42578125" style="7" customWidth="1"/>
    <col min="8454" max="8454" width="7" style="7" bestFit="1" customWidth="1"/>
    <col min="8455" max="8455" width="6.85546875" style="7" bestFit="1" customWidth="1"/>
    <col min="8456" max="8456" width="6.7109375" style="7" bestFit="1" customWidth="1"/>
    <col min="8457" max="8457" width="4.140625" style="7" bestFit="1" customWidth="1"/>
    <col min="8458" max="8458" width="4.42578125" style="7" bestFit="1" customWidth="1"/>
    <col min="8459" max="8459" width="5" style="7" bestFit="1" customWidth="1"/>
    <col min="8460" max="8460" width="7.140625" style="7" bestFit="1" customWidth="1"/>
    <col min="8461" max="8461" width="6.85546875" style="7" bestFit="1" customWidth="1"/>
    <col min="8462" max="8703" width="8.85546875" style="7"/>
    <col min="8704" max="8704" width="4.7109375" style="7" bestFit="1" customWidth="1"/>
    <col min="8705" max="8705" width="2.28515625" style="7" customWidth="1"/>
    <col min="8706" max="8706" width="3.140625" style="7" bestFit="1" customWidth="1"/>
    <col min="8707" max="8707" width="13.42578125" style="7" bestFit="1" customWidth="1"/>
    <col min="8708" max="8708" width="41.85546875" style="7" bestFit="1" customWidth="1"/>
    <col min="8709" max="8709" width="4.42578125" style="7" customWidth="1"/>
    <col min="8710" max="8710" width="7" style="7" bestFit="1" customWidth="1"/>
    <col min="8711" max="8711" width="6.85546875" style="7" bestFit="1" customWidth="1"/>
    <col min="8712" max="8712" width="6.7109375" style="7" bestFit="1" customWidth="1"/>
    <col min="8713" max="8713" width="4.140625" style="7" bestFit="1" customWidth="1"/>
    <col min="8714" max="8714" width="4.42578125" style="7" bestFit="1" customWidth="1"/>
    <col min="8715" max="8715" width="5" style="7" bestFit="1" customWidth="1"/>
    <col min="8716" max="8716" width="7.140625" style="7" bestFit="1" customWidth="1"/>
    <col min="8717" max="8717" width="6.85546875" style="7" bestFit="1" customWidth="1"/>
    <col min="8718" max="8959" width="8.85546875" style="7"/>
    <col min="8960" max="8960" width="4.7109375" style="7" bestFit="1" customWidth="1"/>
    <col min="8961" max="8961" width="2.28515625" style="7" customWidth="1"/>
    <col min="8962" max="8962" width="3.140625" style="7" bestFit="1" customWidth="1"/>
    <col min="8963" max="8963" width="13.42578125" style="7" bestFit="1" customWidth="1"/>
    <col min="8964" max="8964" width="41.85546875" style="7" bestFit="1" customWidth="1"/>
    <col min="8965" max="8965" width="4.42578125" style="7" customWidth="1"/>
    <col min="8966" max="8966" width="7" style="7" bestFit="1" customWidth="1"/>
    <col min="8967" max="8967" width="6.85546875" style="7" bestFit="1" customWidth="1"/>
    <col min="8968" max="8968" width="6.7109375" style="7" bestFit="1" customWidth="1"/>
    <col min="8969" max="8969" width="4.140625" style="7" bestFit="1" customWidth="1"/>
    <col min="8970" max="8970" width="4.42578125" style="7" bestFit="1" customWidth="1"/>
    <col min="8971" max="8971" width="5" style="7" bestFit="1" customWidth="1"/>
    <col min="8972" max="8972" width="7.140625" style="7" bestFit="1" customWidth="1"/>
    <col min="8973" max="8973" width="6.85546875" style="7" bestFit="1" customWidth="1"/>
    <col min="8974" max="9215" width="8.85546875" style="7"/>
    <col min="9216" max="9216" width="4.7109375" style="7" bestFit="1" customWidth="1"/>
    <col min="9217" max="9217" width="2.28515625" style="7" customWidth="1"/>
    <col min="9218" max="9218" width="3.140625" style="7" bestFit="1" customWidth="1"/>
    <col min="9219" max="9219" width="13.42578125" style="7" bestFit="1" customWidth="1"/>
    <col min="9220" max="9220" width="41.85546875" style="7" bestFit="1" customWidth="1"/>
    <col min="9221" max="9221" width="4.42578125" style="7" customWidth="1"/>
    <col min="9222" max="9222" width="7" style="7" bestFit="1" customWidth="1"/>
    <col min="9223" max="9223" width="6.85546875" style="7" bestFit="1" customWidth="1"/>
    <col min="9224" max="9224" width="6.7109375" style="7" bestFit="1" customWidth="1"/>
    <col min="9225" max="9225" width="4.140625" style="7" bestFit="1" customWidth="1"/>
    <col min="9226" max="9226" width="4.42578125" style="7" bestFit="1" customWidth="1"/>
    <col min="9227" max="9227" width="5" style="7" bestFit="1" customWidth="1"/>
    <col min="9228" max="9228" width="7.140625" style="7" bestFit="1" customWidth="1"/>
    <col min="9229" max="9229" width="6.85546875" style="7" bestFit="1" customWidth="1"/>
    <col min="9230" max="9471" width="8.85546875" style="7"/>
    <col min="9472" max="9472" width="4.7109375" style="7" bestFit="1" customWidth="1"/>
    <col min="9473" max="9473" width="2.28515625" style="7" customWidth="1"/>
    <col min="9474" max="9474" width="3.140625" style="7" bestFit="1" customWidth="1"/>
    <col min="9475" max="9475" width="13.42578125" style="7" bestFit="1" customWidth="1"/>
    <col min="9476" max="9476" width="41.85546875" style="7" bestFit="1" customWidth="1"/>
    <col min="9477" max="9477" width="4.42578125" style="7" customWidth="1"/>
    <col min="9478" max="9478" width="7" style="7" bestFit="1" customWidth="1"/>
    <col min="9479" max="9479" width="6.85546875" style="7" bestFit="1" customWidth="1"/>
    <col min="9480" max="9480" width="6.7109375" style="7" bestFit="1" customWidth="1"/>
    <col min="9481" max="9481" width="4.140625" style="7" bestFit="1" customWidth="1"/>
    <col min="9482" max="9482" width="4.42578125" style="7" bestFit="1" customWidth="1"/>
    <col min="9483" max="9483" width="5" style="7" bestFit="1" customWidth="1"/>
    <col min="9484" max="9484" width="7.140625" style="7" bestFit="1" customWidth="1"/>
    <col min="9485" max="9485" width="6.85546875" style="7" bestFit="1" customWidth="1"/>
    <col min="9486" max="9727" width="8.85546875" style="7"/>
    <col min="9728" max="9728" width="4.7109375" style="7" bestFit="1" customWidth="1"/>
    <col min="9729" max="9729" width="2.28515625" style="7" customWidth="1"/>
    <col min="9730" max="9730" width="3.140625" style="7" bestFit="1" customWidth="1"/>
    <col min="9731" max="9731" width="13.42578125" style="7" bestFit="1" customWidth="1"/>
    <col min="9732" max="9732" width="41.85546875" style="7" bestFit="1" customWidth="1"/>
    <col min="9733" max="9733" width="4.42578125" style="7" customWidth="1"/>
    <col min="9734" max="9734" width="7" style="7" bestFit="1" customWidth="1"/>
    <col min="9735" max="9735" width="6.85546875" style="7" bestFit="1" customWidth="1"/>
    <col min="9736" max="9736" width="6.7109375" style="7" bestFit="1" customWidth="1"/>
    <col min="9737" max="9737" width="4.140625" style="7" bestFit="1" customWidth="1"/>
    <col min="9738" max="9738" width="4.42578125" style="7" bestFit="1" customWidth="1"/>
    <col min="9739" max="9739" width="5" style="7" bestFit="1" customWidth="1"/>
    <col min="9740" max="9740" width="7.140625" style="7" bestFit="1" customWidth="1"/>
    <col min="9741" max="9741" width="6.85546875" style="7" bestFit="1" customWidth="1"/>
    <col min="9742" max="9983" width="8.85546875" style="7"/>
    <col min="9984" max="9984" width="4.7109375" style="7" bestFit="1" customWidth="1"/>
    <col min="9985" max="9985" width="2.28515625" style="7" customWidth="1"/>
    <col min="9986" max="9986" width="3.140625" style="7" bestFit="1" customWidth="1"/>
    <col min="9987" max="9987" width="13.42578125" style="7" bestFit="1" customWidth="1"/>
    <col min="9988" max="9988" width="41.85546875" style="7" bestFit="1" customWidth="1"/>
    <col min="9989" max="9989" width="4.42578125" style="7" customWidth="1"/>
    <col min="9990" max="9990" width="7" style="7" bestFit="1" customWidth="1"/>
    <col min="9991" max="9991" width="6.85546875" style="7" bestFit="1" customWidth="1"/>
    <col min="9992" max="9992" width="6.7109375" style="7" bestFit="1" customWidth="1"/>
    <col min="9993" max="9993" width="4.140625" style="7" bestFit="1" customWidth="1"/>
    <col min="9994" max="9994" width="4.42578125" style="7" bestFit="1" customWidth="1"/>
    <col min="9995" max="9995" width="5" style="7" bestFit="1" customWidth="1"/>
    <col min="9996" max="9996" width="7.140625" style="7" bestFit="1" customWidth="1"/>
    <col min="9997" max="9997" width="6.85546875" style="7" bestFit="1" customWidth="1"/>
    <col min="9998" max="10239" width="8.85546875" style="7"/>
    <col min="10240" max="10240" width="4.7109375" style="7" bestFit="1" customWidth="1"/>
    <col min="10241" max="10241" width="2.28515625" style="7" customWidth="1"/>
    <col min="10242" max="10242" width="3.140625" style="7" bestFit="1" customWidth="1"/>
    <col min="10243" max="10243" width="13.42578125" style="7" bestFit="1" customWidth="1"/>
    <col min="10244" max="10244" width="41.85546875" style="7" bestFit="1" customWidth="1"/>
    <col min="10245" max="10245" width="4.42578125" style="7" customWidth="1"/>
    <col min="10246" max="10246" width="7" style="7" bestFit="1" customWidth="1"/>
    <col min="10247" max="10247" width="6.85546875" style="7" bestFit="1" customWidth="1"/>
    <col min="10248" max="10248" width="6.7109375" style="7" bestFit="1" customWidth="1"/>
    <col min="10249" max="10249" width="4.140625" style="7" bestFit="1" customWidth="1"/>
    <col min="10250" max="10250" width="4.42578125" style="7" bestFit="1" customWidth="1"/>
    <col min="10251" max="10251" width="5" style="7" bestFit="1" customWidth="1"/>
    <col min="10252" max="10252" width="7.140625" style="7" bestFit="1" customWidth="1"/>
    <col min="10253" max="10253" width="6.85546875" style="7" bestFit="1" customWidth="1"/>
    <col min="10254" max="10495" width="8.85546875" style="7"/>
    <col min="10496" max="10496" width="4.7109375" style="7" bestFit="1" customWidth="1"/>
    <col min="10497" max="10497" width="2.28515625" style="7" customWidth="1"/>
    <col min="10498" max="10498" width="3.140625" style="7" bestFit="1" customWidth="1"/>
    <col min="10499" max="10499" width="13.42578125" style="7" bestFit="1" customWidth="1"/>
    <col min="10500" max="10500" width="41.85546875" style="7" bestFit="1" customWidth="1"/>
    <col min="10501" max="10501" width="4.42578125" style="7" customWidth="1"/>
    <col min="10502" max="10502" width="7" style="7" bestFit="1" customWidth="1"/>
    <col min="10503" max="10503" width="6.85546875" style="7" bestFit="1" customWidth="1"/>
    <col min="10504" max="10504" width="6.7109375" style="7" bestFit="1" customWidth="1"/>
    <col min="10505" max="10505" width="4.140625" style="7" bestFit="1" customWidth="1"/>
    <col min="10506" max="10506" width="4.42578125" style="7" bestFit="1" customWidth="1"/>
    <col min="10507" max="10507" width="5" style="7" bestFit="1" customWidth="1"/>
    <col min="10508" max="10508" width="7.140625" style="7" bestFit="1" customWidth="1"/>
    <col min="10509" max="10509" width="6.85546875" style="7" bestFit="1" customWidth="1"/>
    <col min="10510" max="10751" width="8.85546875" style="7"/>
    <col min="10752" max="10752" width="4.7109375" style="7" bestFit="1" customWidth="1"/>
    <col min="10753" max="10753" width="2.28515625" style="7" customWidth="1"/>
    <col min="10754" max="10754" width="3.140625" style="7" bestFit="1" customWidth="1"/>
    <col min="10755" max="10755" width="13.42578125" style="7" bestFit="1" customWidth="1"/>
    <col min="10756" max="10756" width="41.85546875" style="7" bestFit="1" customWidth="1"/>
    <col min="10757" max="10757" width="4.42578125" style="7" customWidth="1"/>
    <col min="10758" max="10758" width="7" style="7" bestFit="1" customWidth="1"/>
    <col min="10759" max="10759" width="6.85546875" style="7" bestFit="1" customWidth="1"/>
    <col min="10760" max="10760" width="6.7109375" style="7" bestFit="1" customWidth="1"/>
    <col min="10761" max="10761" width="4.140625" style="7" bestFit="1" customWidth="1"/>
    <col min="10762" max="10762" width="4.42578125" style="7" bestFit="1" customWidth="1"/>
    <col min="10763" max="10763" width="5" style="7" bestFit="1" customWidth="1"/>
    <col min="10764" max="10764" width="7.140625" style="7" bestFit="1" customWidth="1"/>
    <col min="10765" max="10765" width="6.85546875" style="7" bestFit="1" customWidth="1"/>
    <col min="10766" max="11007" width="8.85546875" style="7"/>
    <col min="11008" max="11008" width="4.7109375" style="7" bestFit="1" customWidth="1"/>
    <col min="11009" max="11009" width="2.28515625" style="7" customWidth="1"/>
    <col min="11010" max="11010" width="3.140625" style="7" bestFit="1" customWidth="1"/>
    <col min="11011" max="11011" width="13.42578125" style="7" bestFit="1" customWidth="1"/>
    <col min="11012" max="11012" width="41.85546875" style="7" bestFit="1" customWidth="1"/>
    <col min="11013" max="11013" width="4.42578125" style="7" customWidth="1"/>
    <col min="11014" max="11014" width="7" style="7" bestFit="1" customWidth="1"/>
    <col min="11015" max="11015" width="6.85546875" style="7" bestFit="1" customWidth="1"/>
    <col min="11016" max="11016" width="6.7109375" style="7" bestFit="1" customWidth="1"/>
    <col min="11017" max="11017" width="4.140625" style="7" bestFit="1" customWidth="1"/>
    <col min="11018" max="11018" width="4.42578125" style="7" bestFit="1" customWidth="1"/>
    <col min="11019" max="11019" width="5" style="7" bestFit="1" customWidth="1"/>
    <col min="11020" max="11020" width="7.140625" style="7" bestFit="1" customWidth="1"/>
    <col min="11021" max="11021" width="6.85546875" style="7" bestFit="1" customWidth="1"/>
    <col min="11022" max="11263" width="8.85546875" style="7"/>
    <col min="11264" max="11264" width="4.7109375" style="7" bestFit="1" customWidth="1"/>
    <col min="11265" max="11265" width="2.28515625" style="7" customWidth="1"/>
    <col min="11266" max="11266" width="3.140625" style="7" bestFit="1" customWidth="1"/>
    <col min="11267" max="11267" width="13.42578125" style="7" bestFit="1" customWidth="1"/>
    <col min="11268" max="11268" width="41.85546875" style="7" bestFit="1" customWidth="1"/>
    <col min="11269" max="11269" width="4.42578125" style="7" customWidth="1"/>
    <col min="11270" max="11270" width="7" style="7" bestFit="1" customWidth="1"/>
    <col min="11271" max="11271" width="6.85546875" style="7" bestFit="1" customWidth="1"/>
    <col min="11272" max="11272" width="6.7109375" style="7" bestFit="1" customWidth="1"/>
    <col min="11273" max="11273" width="4.140625" style="7" bestFit="1" customWidth="1"/>
    <col min="11274" max="11274" width="4.42578125" style="7" bestFit="1" customWidth="1"/>
    <col min="11275" max="11275" width="5" style="7" bestFit="1" customWidth="1"/>
    <col min="11276" max="11276" width="7.140625" style="7" bestFit="1" customWidth="1"/>
    <col min="11277" max="11277" width="6.85546875" style="7" bestFit="1" customWidth="1"/>
    <col min="11278" max="11519" width="8.85546875" style="7"/>
    <col min="11520" max="11520" width="4.7109375" style="7" bestFit="1" customWidth="1"/>
    <col min="11521" max="11521" width="2.28515625" style="7" customWidth="1"/>
    <col min="11522" max="11522" width="3.140625" style="7" bestFit="1" customWidth="1"/>
    <col min="11523" max="11523" width="13.42578125" style="7" bestFit="1" customWidth="1"/>
    <col min="11524" max="11524" width="41.85546875" style="7" bestFit="1" customWidth="1"/>
    <col min="11525" max="11525" width="4.42578125" style="7" customWidth="1"/>
    <col min="11526" max="11526" width="7" style="7" bestFit="1" customWidth="1"/>
    <col min="11527" max="11527" width="6.85546875" style="7" bestFit="1" customWidth="1"/>
    <col min="11528" max="11528" width="6.7109375" style="7" bestFit="1" customWidth="1"/>
    <col min="11529" max="11529" width="4.140625" style="7" bestFit="1" customWidth="1"/>
    <col min="11530" max="11530" width="4.42578125" style="7" bestFit="1" customWidth="1"/>
    <col min="11531" max="11531" width="5" style="7" bestFit="1" customWidth="1"/>
    <col min="11532" max="11532" width="7.140625" style="7" bestFit="1" customWidth="1"/>
    <col min="11533" max="11533" width="6.85546875" style="7" bestFit="1" customWidth="1"/>
    <col min="11534" max="11775" width="8.85546875" style="7"/>
    <col min="11776" max="11776" width="4.7109375" style="7" bestFit="1" customWidth="1"/>
    <col min="11777" max="11777" width="2.28515625" style="7" customWidth="1"/>
    <col min="11778" max="11778" width="3.140625" style="7" bestFit="1" customWidth="1"/>
    <col min="11779" max="11779" width="13.42578125" style="7" bestFit="1" customWidth="1"/>
    <col min="11780" max="11780" width="41.85546875" style="7" bestFit="1" customWidth="1"/>
    <col min="11781" max="11781" width="4.42578125" style="7" customWidth="1"/>
    <col min="11782" max="11782" width="7" style="7" bestFit="1" customWidth="1"/>
    <col min="11783" max="11783" width="6.85546875" style="7" bestFit="1" customWidth="1"/>
    <col min="11784" max="11784" width="6.7109375" style="7" bestFit="1" customWidth="1"/>
    <col min="11785" max="11785" width="4.140625" style="7" bestFit="1" customWidth="1"/>
    <col min="11786" max="11786" width="4.42578125" style="7" bestFit="1" customWidth="1"/>
    <col min="11787" max="11787" width="5" style="7" bestFit="1" customWidth="1"/>
    <col min="11788" max="11788" width="7.140625" style="7" bestFit="1" customWidth="1"/>
    <col min="11789" max="11789" width="6.85546875" style="7" bestFit="1" customWidth="1"/>
    <col min="11790" max="12031" width="8.85546875" style="7"/>
    <col min="12032" max="12032" width="4.7109375" style="7" bestFit="1" customWidth="1"/>
    <col min="12033" max="12033" width="2.28515625" style="7" customWidth="1"/>
    <col min="12034" max="12034" width="3.140625" style="7" bestFit="1" customWidth="1"/>
    <col min="12035" max="12035" width="13.42578125" style="7" bestFit="1" customWidth="1"/>
    <col min="12036" max="12036" width="41.85546875" style="7" bestFit="1" customWidth="1"/>
    <col min="12037" max="12037" width="4.42578125" style="7" customWidth="1"/>
    <col min="12038" max="12038" width="7" style="7" bestFit="1" customWidth="1"/>
    <col min="12039" max="12039" width="6.85546875" style="7" bestFit="1" customWidth="1"/>
    <col min="12040" max="12040" width="6.7109375" style="7" bestFit="1" customWidth="1"/>
    <col min="12041" max="12041" width="4.140625" style="7" bestFit="1" customWidth="1"/>
    <col min="12042" max="12042" width="4.42578125" style="7" bestFit="1" customWidth="1"/>
    <col min="12043" max="12043" width="5" style="7" bestFit="1" customWidth="1"/>
    <col min="12044" max="12044" width="7.140625" style="7" bestFit="1" customWidth="1"/>
    <col min="12045" max="12045" width="6.85546875" style="7" bestFit="1" customWidth="1"/>
    <col min="12046" max="12287" width="8.85546875" style="7"/>
    <col min="12288" max="12288" width="4.7109375" style="7" bestFit="1" customWidth="1"/>
    <col min="12289" max="12289" width="2.28515625" style="7" customWidth="1"/>
    <col min="12290" max="12290" width="3.140625" style="7" bestFit="1" customWidth="1"/>
    <col min="12291" max="12291" width="13.42578125" style="7" bestFit="1" customWidth="1"/>
    <col min="12292" max="12292" width="41.85546875" style="7" bestFit="1" customWidth="1"/>
    <col min="12293" max="12293" width="4.42578125" style="7" customWidth="1"/>
    <col min="12294" max="12294" width="7" style="7" bestFit="1" customWidth="1"/>
    <col min="12295" max="12295" width="6.85546875" style="7" bestFit="1" customWidth="1"/>
    <col min="12296" max="12296" width="6.7109375" style="7" bestFit="1" customWidth="1"/>
    <col min="12297" max="12297" width="4.140625" style="7" bestFit="1" customWidth="1"/>
    <col min="12298" max="12298" width="4.42578125" style="7" bestFit="1" customWidth="1"/>
    <col min="12299" max="12299" width="5" style="7" bestFit="1" customWidth="1"/>
    <col min="12300" max="12300" width="7.140625" style="7" bestFit="1" customWidth="1"/>
    <col min="12301" max="12301" width="6.85546875" style="7" bestFit="1" customWidth="1"/>
    <col min="12302" max="12543" width="8.85546875" style="7"/>
    <col min="12544" max="12544" width="4.7109375" style="7" bestFit="1" customWidth="1"/>
    <col min="12545" max="12545" width="2.28515625" style="7" customWidth="1"/>
    <col min="12546" max="12546" width="3.140625" style="7" bestFit="1" customWidth="1"/>
    <col min="12547" max="12547" width="13.42578125" style="7" bestFit="1" customWidth="1"/>
    <col min="12548" max="12548" width="41.85546875" style="7" bestFit="1" customWidth="1"/>
    <col min="12549" max="12549" width="4.42578125" style="7" customWidth="1"/>
    <col min="12550" max="12550" width="7" style="7" bestFit="1" customWidth="1"/>
    <col min="12551" max="12551" width="6.85546875" style="7" bestFit="1" customWidth="1"/>
    <col min="12552" max="12552" width="6.7109375" style="7" bestFit="1" customWidth="1"/>
    <col min="12553" max="12553" width="4.140625" style="7" bestFit="1" customWidth="1"/>
    <col min="12554" max="12554" width="4.42578125" style="7" bestFit="1" customWidth="1"/>
    <col min="12555" max="12555" width="5" style="7" bestFit="1" customWidth="1"/>
    <col min="12556" max="12556" width="7.140625" style="7" bestFit="1" customWidth="1"/>
    <col min="12557" max="12557" width="6.85546875" style="7" bestFit="1" customWidth="1"/>
    <col min="12558" max="12799" width="8.85546875" style="7"/>
    <col min="12800" max="12800" width="4.7109375" style="7" bestFit="1" customWidth="1"/>
    <col min="12801" max="12801" width="2.28515625" style="7" customWidth="1"/>
    <col min="12802" max="12802" width="3.140625" style="7" bestFit="1" customWidth="1"/>
    <col min="12803" max="12803" width="13.42578125" style="7" bestFit="1" customWidth="1"/>
    <col min="12804" max="12804" width="41.85546875" style="7" bestFit="1" customWidth="1"/>
    <col min="12805" max="12805" width="4.42578125" style="7" customWidth="1"/>
    <col min="12806" max="12806" width="7" style="7" bestFit="1" customWidth="1"/>
    <col min="12807" max="12807" width="6.85546875" style="7" bestFit="1" customWidth="1"/>
    <col min="12808" max="12808" width="6.7109375" style="7" bestFit="1" customWidth="1"/>
    <col min="12809" max="12809" width="4.140625" style="7" bestFit="1" customWidth="1"/>
    <col min="12810" max="12810" width="4.42578125" style="7" bestFit="1" customWidth="1"/>
    <col min="12811" max="12811" width="5" style="7" bestFit="1" customWidth="1"/>
    <col min="12812" max="12812" width="7.140625" style="7" bestFit="1" customWidth="1"/>
    <col min="12813" max="12813" width="6.85546875" style="7" bestFit="1" customWidth="1"/>
    <col min="12814" max="13055" width="8.85546875" style="7"/>
    <col min="13056" max="13056" width="4.7109375" style="7" bestFit="1" customWidth="1"/>
    <col min="13057" max="13057" width="2.28515625" style="7" customWidth="1"/>
    <col min="13058" max="13058" width="3.140625" style="7" bestFit="1" customWidth="1"/>
    <col min="13059" max="13059" width="13.42578125" style="7" bestFit="1" customWidth="1"/>
    <col min="13060" max="13060" width="41.85546875" style="7" bestFit="1" customWidth="1"/>
    <col min="13061" max="13061" width="4.42578125" style="7" customWidth="1"/>
    <col min="13062" max="13062" width="7" style="7" bestFit="1" customWidth="1"/>
    <col min="13063" max="13063" width="6.85546875" style="7" bestFit="1" customWidth="1"/>
    <col min="13064" max="13064" width="6.7109375" style="7" bestFit="1" customWidth="1"/>
    <col min="13065" max="13065" width="4.140625" style="7" bestFit="1" customWidth="1"/>
    <col min="13066" max="13066" width="4.42578125" style="7" bestFit="1" customWidth="1"/>
    <col min="13067" max="13067" width="5" style="7" bestFit="1" customWidth="1"/>
    <col min="13068" max="13068" width="7.140625" style="7" bestFit="1" customWidth="1"/>
    <col min="13069" max="13069" width="6.85546875" style="7" bestFit="1" customWidth="1"/>
    <col min="13070" max="13311" width="8.85546875" style="7"/>
    <col min="13312" max="13312" width="4.7109375" style="7" bestFit="1" customWidth="1"/>
    <col min="13313" max="13313" width="2.28515625" style="7" customWidth="1"/>
    <col min="13314" max="13314" width="3.140625" style="7" bestFit="1" customWidth="1"/>
    <col min="13315" max="13315" width="13.42578125" style="7" bestFit="1" customWidth="1"/>
    <col min="13316" max="13316" width="41.85546875" style="7" bestFit="1" customWidth="1"/>
    <col min="13317" max="13317" width="4.42578125" style="7" customWidth="1"/>
    <col min="13318" max="13318" width="7" style="7" bestFit="1" customWidth="1"/>
    <col min="13319" max="13319" width="6.85546875" style="7" bestFit="1" customWidth="1"/>
    <col min="13320" max="13320" width="6.7109375" style="7" bestFit="1" customWidth="1"/>
    <col min="13321" max="13321" width="4.140625" style="7" bestFit="1" customWidth="1"/>
    <col min="13322" max="13322" width="4.42578125" style="7" bestFit="1" customWidth="1"/>
    <col min="13323" max="13323" width="5" style="7" bestFit="1" customWidth="1"/>
    <col min="13324" max="13324" width="7.140625" style="7" bestFit="1" customWidth="1"/>
    <col min="13325" max="13325" width="6.85546875" style="7" bestFit="1" customWidth="1"/>
    <col min="13326" max="13567" width="8.85546875" style="7"/>
    <col min="13568" max="13568" width="4.7109375" style="7" bestFit="1" customWidth="1"/>
    <col min="13569" max="13569" width="2.28515625" style="7" customWidth="1"/>
    <col min="13570" max="13570" width="3.140625" style="7" bestFit="1" customWidth="1"/>
    <col min="13571" max="13571" width="13.42578125" style="7" bestFit="1" customWidth="1"/>
    <col min="13572" max="13572" width="41.85546875" style="7" bestFit="1" customWidth="1"/>
    <col min="13573" max="13573" width="4.42578125" style="7" customWidth="1"/>
    <col min="13574" max="13574" width="7" style="7" bestFit="1" customWidth="1"/>
    <col min="13575" max="13575" width="6.85546875" style="7" bestFit="1" customWidth="1"/>
    <col min="13576" max="13576" width="6.7109375" style="7" bestFit="1" customWidth="1"/>
    <col min="13577" max="13577" width="4.140625" style="7" bestFit="1" customWidth="1"/>
    <col min="13578" max="13578" width="4.42578125" style="7" bestFit="1" customWidth="1"/>
    <col min="13579" max="13579" width="5" style="7" bestFit="1" customWidth="1"/>
    <col min="13580" max="13580" width="7.140625" style="7" bestFit="1" customWidth="1"/>
    <col min="13581" max="13581" width="6.85546875" style="7" bestFit="1" customWidth="1"/>
    <col min="13582" max="13823" width="8.85546875" style="7"/>
    <col min="13824" max="13824" width="4.7109375" style="7" bestFit="1" customWidth="1"/>
    <col min="13825" max="13825" width="2.28515625" style="7" customWidth="1"/>
    <col min="13826" max="13826" width="3.140625" style="7" bestFit="1" customWidth="1"/>
    <col min="13827" max="13827" width="13.42578125" style="7" bestFit="1" customWidth="1"/>
    <col min="13828" max="13828" width="41.85546875" style="7" bestFit="1" customWidth="1"/>
    <col min="13829" max="13829" width="4.42578125" style="7" customWidth="1"/>
    <col min="13830" max="13830" width="7" style="7" bestFit="1" customWidth="1"/>
    <col min="13831" max="13831" width="6.85546875" style="7" bestFit="1" customWidth="1"/>
    <col min="13832" max="13832" width="6.7109375" style="7" bestFit="1" customWidth="1"/>
    <col min="13833" max="13833" width="4.140625" style="7" bestFit="1" customWidth="1"/>
    <col min="13834" max="13834" width="4.42578125" style="7" bestFit="1" customWidth="1"/>
    <col min="13835" max="13835" width="5" style="7" bestFit="1" customWidth="1"/>
    <col min="13836" max="13836" width="7.140625" style="7" bestFit="1" customWidth="1"/>
    <col min="13837" max="13837" width="6.85546875" style="7" bestFit="1" customWidth="1"/>
    <col min="13838" max="14079" width="8.85546875" style="7"/>
    <col min="14080" max="14080" width="4.7109375" style="7" bestFit="1" customWidth="1"/>
    <col min="14081" max="14081" width="2.28515625" style="7" customWidth="1"/>
    <col min="14082" max="14082" width="3.140625" style="7" bestFit="1" customWidth="1"/>
    <col min="14083" max="14083" width="13.42578125" style="7" bestFit="1" customWidth="1"/>
    <col min="14084" max="14084" width="41.85546875" style="7" bestFit="1" customWidth="1"/>
    <col min="14085" max="14085" width="4.42578125" style="7" customWidth="1"/>
    <col min="14086" max="14086" width="7" style="7" bestFit="1" customWidth="1"/>
    <col min="14087" max="14087" width="6.85546875" style="7" bestFit="1" customWidth="1"/>
    <col min="14088" max="14088" width="6.7109375" style="7" bestFit="1" customWidth="1"/>
    <col min="14089" max="14089" width="4.140625" style="7" bestFit="1" customWidth="1"/>
    <col min="14090" max="14090" width="4.42578125" style="7" bestFit="1" customWidth="1"/>
    <col min="14091" max="14091" width="5" style="7" bestFit="1" customWidth="1"/>
    <col min="14092" max="14092" width="7.140625" style="7" bestFit="1" customWidth="1"/>
    <col min="14093" max="14093" width="6.85546875" style="7" bestFit="1" customWidth="1"/>
    <col min="14094" max="14335" width="8.85546875" style="7"/>
    <col min="14336" max="14336" width="4.7109375" style="7" bestFit="1" customWidth="1"/>
    <col min="14337" max="14337" width="2.28515625" style="7" customWidth="1"/>
    <col min="14338" max="14338" width="3.140625" style="7" bestFit="1" customWidth="1"/>
    <col min="14339" max="14339" width="13.42578125" style="7" bestFit="1" customWidth="1"/>
    <col min="14340" max="14340" width="41.85546875" style="7" bestFit="1" customWidth="1"/>
    <col min="14341" max="14341" width="4.42578125" style="7" customWidth="1"/>
    <col min="14342" max="14342" width="7" style="7" bestFit="1" customWidth="1"/>
    <col min="14343" max="14343" width="6.85546875" style="7" bestFit="1" customWidth="1"/>
    <col min="14344" max="14344" width="6.7109375" style="7" bestFit="1" customWidth="1"/>
    <col min="14345" max="14345" width="4.140625" style="7" bestFit="1" customWidth="1"/>
    <col min="14346" max="14346" width="4.42578125" style="7" bestFit="1" customWidth="1"/>
    <col min="14347" max="14347" width="5" style="7" bestFit="1" customWidth="1"/>
    <col min="14348" max="14348" width="7.140625" style="7" bestFit="1" customWidth="1"/>
    <col min="14349" max="14349" width="6.85546875" style="7" bestFit="1" customWidth="1"/>
    <col min="14350" max="14591" width="8.85546875" style="7"/>
    <col min="14592" max="14592" width="4.7109375" style="7" bestFit="1" customWidth="1"/>
    <col min="14593" max="14593" width="2.28515625" style="7" customWidth="1"/>
    <col min="14594" max="14594" width="3.140625" style="7" bestFit="1" customWidth="1"/>
    <col min="14595" max="14595" width="13.42578125" style="7" bestFit="1" customWidth="1"/>
    <col min="14596" max="14596" width="41.85546875" style="7" bestFit="1" customWidth="1"/>
    <col min="14597" max="14597" width="4.42578125" style="7" customWidth="1"/>
    <col min="14598" max="14598" width="7" style="7" bestFit="1" customWidth="1"/>
    <col min="14599" max="14599" width="6.85546875" style="7" bestFit="1" customWidth="1"/>
    <col min="14600" max="14600" width="6.7109375" style="7" bestFit="1" customWidth="1"/>
    <col min="14601" max="14601" width="4.140625" style="7" bestFit="1" customWidth="1"/>
    <col min="14602" max="14602" width="4.42578125" style="7" bestFit="1" customWidth="1"/>
    <col min="14603" max="14603" width="5" style="7" bestFit="1" customWidth="1"/>
    <col min="14604" max="14604" width="7.140625" style="7" bestFit="1" customWidth="1"/>
    <col min="14605" max="14605" width="6.85546875" style="7" bestFit="1" customWidth="1"/>
    <col min="14606" max="14847" width="8.85546875" style="7"/>
    <col min="14848" max="14848" width="4.7109375" style="7" bestFit="1" customWidth="1"/>
    <col min="14849" max="14849" width="2.28515625" style="7" customWidth="1"/>
    <col min="14850" max="14850" width="3.140625" style="7" bestFit="1" customWidth="1"/>
    <col min="14851" max="14851" width="13.42578125" style="7" bestFit="1" customWidth="1"/>
    <col min="14852" max="14852" width="41.85546875" style="7" bestFit="1" customWidth="1"/>
    <col min="14853" max="14853" width="4.42578125" style="7" customWidth="1"/>
    <col min="14854" max="14854" width="7" style="7" bestFit="1" customWidth="1"/>
    <col min="14855" max="14855" width="6.85546875" style="7" bestFit="1" customWidth="1"/>
    <col min="14856" max="14856" width="6.7109375" style="7" bestFit="1" customWidth="1"/>
    <col min="14857" max="14857" width="4.140625" style="7" bestFit="1" customWidth="1"/>
    <col min="14858" max="14858" width="4.42578125" style="7" bestFit="1" customWidth="1"/>
    <col min="14859" max="14859" width="5" style="7" bestFit="1" customWidth="1"/>
    <col min="14860" max="14860" width="7.140625" style="7" bestFit="1" customWidth="1"/>
    <col min="14861" max="14861" width="6.85546875" style="7" bestFit="1" customWidth="1"/>
    <col min="14862" max="15103" width="8.85546875" style="7"/>
    <col min="15104" max="15104" width="4.7109375" style="7" bestFit="1" customWidth="1"/>
    <col min="15105" max="15105" width="2.28515625" style="7" customWidth="1"/>
    <col min="15106" max="15106" width="3.140625" style="7" bestFit="1" customWidth="1"/>
    <col min="15107" max="15107" width="13.42578125" style="7" bestFit="1" customWidth="1"/>
    <col min="15108" max="15108" width="41.85546875" style="7" bestFit="1" customWidth="1"/>
    <col min="15109" max="15109" width="4.42578125" style="7" customWidth="1"/>
    <col min="15110" max="15110" width="7" style="7" bestFit="1" customWidth="1"/>
    <col min="15111" max="15111" width="6.85546875" style="7" bestFit="1" customWidth="1"/>
    <col min="15112" max="15112" width="6.7109375" style="7" bestFit="1" customWidth="1"/>
    <col min="15113" max="15113" width="4.140625" style="7" bestFit="1" customWidth="1"/>
    <col min="15114" max="15114" width="4.42578125" style="7" bestFit="1" customWidth="1"/>
    <col min="15115" max="15115" width="5" style="7" bestFit="1" customWidth="1"/>
    <col min="15116" max="15116" width="7.140625" style="7" bestFit="1" customWidth="1"/>
    <col min="15117" max="15117" width="6.85546875" style="7" bestFit="1" customWidth="1"/>
    <col min="15118" max="15359" width="8.85546875" style="7"/>
    <col min="15360" max="15360" width="4.7109375" style="7" bestFit="1" customWidth="1"/>
    <col min="15361" max="15361" width="2.28515625" style="7" customWidth="1"/>
    <col min="15362" max="15362" width="3.140625" style="7" bestFit="1" customWidth="1"/>
    <col min="15363" max="15363" width="13.42578125" style="7" bestFit="1" customWidth="1"/>
    <col min="15364" max="15364" width="41.85546875" style="7" bestFit="1" customWidth="1"/>
    <col min="15365" max="15365" width="4.42578125" style="7" customWidth="1"/>
    <col min="15366" max="15366" width="7" style="7" bestFit="1" customWidth="1"/>
    <col min="15367" max="15367" width="6.85546875" style="7" bestFit="1" customWidth="1"/>
    <col min="15368" max="15368" width="6.7109375" style="7" bestFit="1" customWidth="1"/>
    <col min="15369" max="15369" width="4.140625" style="7" bestFit="1" customWidth="1"/>
    <col min="15370" max="15370" width="4.42578125" style="7" bestFit="1" customWidth="1"/>
    <col min="15371" max="15371" width="5" style="7" bestFit="1" customWidth="1"/>
    <col min="15372" max="15372" width="7.140625" style="7" bestFit="1" customWidth="1"/>
    <col min="15373" max="15373" width="6.85546875" style="7" bestFit="1" customWidth="1"/>
    <col min="15374" max="15615" width="8.85546875" style="7"/>
    <col min="15616" max="15616" width="4.7109375" style="7" bestFit="1" customWidth="1"/>
    <col min="15617" max="15617" width="2.28515625" style="7" customWidth="1"/>
    <col min="15618" max="15618" width="3.140625" style="7" bestFit="1" customWidth="1"/>
    <col min="15619" max="15619" width="13.42578125" style="7" bestFit="1" customWidth="1"/>
    <col min="15620" max="15620" width="41.85546875" style="7" bestFit="1" customWidth="1"/>
    <col min="15621" max="15621" width="4.42578125" style="7" customWidth="1"/>
    <col min="15622" max="15622" width="7" style="7" bestFit="1" customWidth="1"/>
    <col min="15623" max="15623" width="6.85546875" style="7" bestFit="1" customWidth="1"/>
    <col min="15624" max="15624" width="6.7109375" style="7" bestFit="1" customWidth="1"/>
    <col min="15625" max="15625" width="4.140625" style="7" bestFit="1" customWidth="1"/>
    <col min="15626" max="15626" width="4.42578125" style="7" bestFit="1" customWidth="1"/>
    <col min="15627" max="15627" width="5" style="7" bestFit="1" customWidth="1"/>
    <col min="15628" max="15628" width="7.140625" style="7" bestFit="1" customWidth="1"/>
    <col min="15629" max="15629" width="6.85546875" style="7" bestFit="1" customWidth="1"/>
    <col min="15630" max="15871" width="8.85546875" style="7"/>
    <col min="15872" max="15872" width="4.7109375" style="7" bestFit="1" customWidth="1"/>
    <col min="15873" max="15873" width="2.28515625" style="7" customWidth="1"/>
    <col min="15874" max="15874" width="3.140625" style="7" bestFit="1" customWidth="1"/>
    <col min="15875" max="15875" width="13.42578125" style="7" bestFit="1" customWidth="1"/>
    <col min="15876" max="15876" width="41.85546875" style="7" bestFit="1" customWidth="1"/>
    <col min="15877" max="15877" width="4.42578125" style="7" customWidth="1"/>
    <col min="15878" max="15878" width="7" style="7" bestFit="1" customWidth="1"/>
    <col min="15879" max="15879" width="6.85546875" style="7" bestFit="1" customWidth="1"/>
    <col min="15880" max="15880" width="6.7109375" style="7" bestFit="1" customWidth="1"/>
    <col min="15881" max="15881" width="4.140625" style="7" bestFit="1" customWidth="1"/>
    <col min="15882" max="15882" width="4.42578125" style="7" bestFit="1" customWidth="1"/>
    <col min="15883" max="15883" width="5" style="7" bestFit="1" customWidth="1"/>
    <col min="15884" max="15884" width="7.140625" style="7" bestFit="1" customWidth="1"/>
    <col min="15885" max="15885" width="6.85546875" style="7" bestFit="1" customWidth="1"/>
    <col min="15886" max="16127" width="8.85546875" style="7"/>
    <col min="16128" max="16128" width="4.7109375" style="7" bestFit="1" customWidth="1"/>
    <col min="16129" max="16129" width="2.28515625" style="7" customWidth="1"/>
    <col min="16130" max="16130" width="3.140625" style="7" bestFit="1" customWidth="1"/>
    <col min="16131" max="16131" width="13.42578125" style="7" bestFit="1" customWidth="1"/>
    <col min="16132" max="16132" width="41.85546875" style="7" bestFit="1" customWidth="1"/>
    <col min="16133" max="16133" width="4.42578125" style="7" customWidth="1"/>
    <col min="16134" max="16134" width="7" style="7" bestFit="1" customWidth="1"/>
    <col min="16135" max="16135" width="6.85546875" style="7" bestFit="1" customWidth="1"/>
    <col min="16136" max="16136" width="6.7109375" style="7" bestFit="1" customWidth="1"/>
    <col min="16137" max="16137" width="4.140625" style="7" bestFit="1" customWidth="1"/>
    <col min="16138" max="16138" width="4.42578125" style="7" bestFit="1" customWidth="1"/>
    <col min="16139" max="16139" width="5" style="7" bestFit="1" customWidth="1"/>
    <col min="16140" max="16140" width="7.140625" style="7" bestFit="1" customWidth="1"/>
    <col min="16141" max="16141" width="6.85546875" style="7" bestFit="1" customWidth="1"/>
    <col min="16142" max="16384" width="8.85546875" style="7"/>
  </cols>
  <sheetData>
    <row r="1" spans="1:13" ht="18.75" x14ac:dyDescent="0.3">
      <c r="A1" s="3"/>
      <c r="B1" s="4"/>
      <c r="C1" s="5" t="s">
        <v>2</v>
      </c>
      <c r="D1" s="156" t="s">
        <v>25</v>
      </c>
      <c r="E1" s="156"/>
      <c r="F1" s="7"/>
      <c r="H1" s="5" t="s">
        <v>20</v>
      </c>
      <c r="I1" s="40">
        <v>1</v>
      </c>
      <c r="J1" s="6"/>
      <c r="K1" s="6"/>
      <c r="L1" s="4"/>
      <c r="M1" s="4"/>
    </row>
    <row r="2" spans="1:13" ht="18.75" x14ac:dyDescent="0.3">
      <c r="A2" s="3"/>
      <c r="B2" s="4"/>
      <c r="C2" s="5" t="s">
        <v>3</v>
      </c>
      <c r="D2" s="157" t="s">
        <v>34</v>
      </c>
      <c r="E2" s="157"/>
      <c r="F2" s="7"/>
      <c r="H2" s="5" t="s">
        <v>15</v>
      </c>
      <c r="I2" s="41" t="s">
        <v>55</v>
      </c>
      <c r="J2" s="8"/>
      <c r="K2" s="8"/>
      <c r="L2" s="4"/>
      <c r="M2" s="4"/>
    </row>
    <row r="3" spans="1:13" ht="18.75" customHeight="1" x14ac:dyDescent="0.3">
      <c r="A3" s="3"/>
      <c r="B3" s="4"/>
      <c r="C3" s="5" t="s">
        <v>51</v>
      </c>
      <c r="D3" s="160" t="s">
        <v>48</v>
      </c>
      <c r="E3" s="160"/>
      <c r="F3" s="160"/>
      <c r="H3" s="5" t="s">
        <v>22</v>
      </c>
      <c r="I3" s="41" t="s">
        <v>26</v>
      </c>
      <c r="J3" s="8"/>
      <c r="K3" s="8"/>
      <c r="L3" s="4"/>
      <c r="M3" s="4"/>
    </row>
    <row r="4" spans="1:13" ht="18.75" x14ac:dyDescent="0.3">
      <c r="A4" s="3"/>
      <c r="B4" s="4"/>
      <c r="C4" s="5"/>
      <c r="D4" s="51"/>
      <c r="E4" s="51"/>
      <c r="F4" s="51"/>
      <c r="G4" s="3"/>
      <c r="H4" s="4"/>
      <c r="I4" s="4"/>
      <c r="J4" s="9"/>
      <c r="K4" s="9"/>
      <c r="L4" s="4"/>
      <c r="M4" s="4"/>
    </row>
    <row r="5" spans="1:13" ht="18.75" x14ac:dyDescent="0.3">
      <c r="A5" s="3"/>
      <c r="B5" s="4"/>
      <c r="C5" s="5" t="s">
        <v>52</v>
      </c>
      <c r="D5" s="156" t="s">
        <v>27</v>
      </c>
      <c r="E5" s="156"/>
      <c r="F5" s="156"/>
      <c r="G5" s="156"/>
      <c r="H5" s="156"/>
      <c r="I5" s="156"/>
      <c r="J5" s="156"/>
      <c r="K5" s="4"/>
      <c r="L5" s="4"/>
      <c r="M5" s="4"/>
    </row>
    <row r="6" spans="1:13" ht="18.75" x14ac:dyDescent="0.3">
      <c r="B6" s="10"/>
      <c r="C6" s="5" t="s">
        <v>53</v>
      </c>
      <c r="D6" s="158" t="s">
        <v>56</v>
      </c>
      <c r="E6" s="158"/>
      <c r="F6" s="158"/>
      <c r="G6" s="158"/>
      <c r="H6" s="158"/>
      <c r="I6" s="158"/>
      <c r="J6" s="158"/>
      <c r="K6" s="11"/>
      <c r="L6" s="11"/>
      <c r="M6" s="11"/>
    </row>
    <row r="7" spans="1:13" ht="18.75" x14ac:dyDescent="0.2">
      <c r="B7" s="10"/>
      <c r="C7" s="12" t="s">
        <v>54</v>
      </c>
      <c r="D7" s="159" t="s">
        <v>28</v>
      </c>
      <c r="E7" s="159"/>
      <c r="F7" s="159"/>
      <c r="G7" s="159"/>
      <c r="H7" s="159"/>
      <c r="I7" s="159"/>
      <c r="J7" s="159"/>
      <c r="K7" s="11"/>
      <c r="L7" s="11"/>
      <c r="M7" s="11"/>
    </row>
    <row r="8" spans="1:13" ht="18.75" x14ac:dyDescent="0.2">
      <c r="B8" s="10"/>
      <c r="C8" s="12"/>
      <c r="D8" s="159"/>
      <c r="E8" s="159"/>
      <c r="F8" s="159"/>
      <c r="G8" s="159"/>
      <c r="H8" s="159"/>
      <c r="I8" s="159"/>
      <c r="J8" s="159"/>
      <c r="K8" s="11"/>
      <c r="L8" s="11"/>
      <c r="M8" s="11"/>
    </row>
    <row r="9" spans="1:13" ht="18.75" x14ac:dyDescent="0.2">
      <c r="B9" s="10"/>
      <c r="C9" s="12"/>
      <c r="D9" s="159"/>
      <c r="E9" s="159"/>
      <c r="F9" s="159"/>
      <c r="G9" s="159"/>
      <c r="H9" s="159"/>
      <c r="I9" s="159"/>
      <c r="J9" s="159"/>
      <c r="K9" s="13"/>
      <c r="L9" s="11"/>
      <c r="M9" s="11"/>
    </row>
    <row r="10" spans="1:13" ht="18.75" x14ac:dyDescent="0.2">
      <c r="B10" s="10"/>
      <c r="C10" s="12"/>
      <c r="D10" s="14"/>
      <c r="E10" s="14"/>
      <c r="F10" s="13"/>
      <c r="G10" s="13"/>
      <c r="H10" s="13"/>
      <c r="I10" s="13"/>
      <c r="J10" s="13"/>
      <c r="K10" s="13"/>
      <c r="L10" s="11"/>
      <c r="M10" s="11"/>
    </row>
    <row r="11" spans="1:13" ht="15.75" x14ac:dyDescent="0.25">
      <c r="A11" s="46"/>
      <c r="B11" s="48" t="s">
        <v>4</v>
      </c>
      <c r="C11" s="47" t="s">
        <v>5</v>
      </c>
      <c r="D11" s="48" t="s">
        <v>0</v>
      </c>
      <c r="E11" s="48" t="s">
        <v>1</v>
      </c>
      <c r="F11" s="50" t="s">
        <v>11</v>
      </c>
      <c r="G11" s="49" t="s">
        <v>6</v>
      </c>
      <c r="H11" s="15"/>
      <c r="I11" s="15"/>
      <c r="J11" s="15"/>
      <c r="K11" s="15"/>
      <c r="L11" s="15"/>
      <c r="M11" s="15"/>
    </row>
    <row r="12" spans="1:13" ht="20.100000000000001" customHeight="1" x14ac:dyDescent="0.25">
      <c r="A12" s="171" t="s">
        <v>16</v>
      </c>
      <c r="B12" s="21">
        <v>1</v>
      </c>
      <c r="C12" s="43"/>
      <c r="D12" s="44"/>
      <c r="E12" s="52"/>
      <c r="F12" s="53"/>
      <c r="G12" s="54">
        <f t="shared" ref="G12:G26" si="0">E12*(D12)</f>
        <v>0</v>
      </c>
      <c r="H12" s="18"/>
      <c r="I12" s="18"/>
      <c r="J12" s="15"/>
      <c r="K12" s="15"/>
      <c r="L12" s="15"/>
      <c r="M12" s="15"/>
    </row>
    <row r="13" spans="1:13" ht="20.100000000000001" customHeight="1" x14ac:dyDescent="0.25">
      <c r="A13" s="172"/>
      <c r="B13" s="22">
        <f>B12+1</f>
        <v>2</v>
      </c>
      <c r="C13" s="55"/>
      <c r="D13" s="56"/>
      <c r="E13" s="57"/>
      <c r="F13" s="56"/>
      <c r="G13" s="58">
        <f t="shared" si="0"/>
        <v>0</v>
      </c>
      <c r="H13" s="18"/>
      <c r="I13" s="18"/>
      <c r="J13" s="15"/>
      <c r="K13" s="15"/>
      <c r="L13" s="15"/>
      <c r="M13" s="15"/>
    </row>
    <row r="14" spans="1:13" ht="20.100000000000001" customHeight="1" x14ac:dyDescent="0.25">
      <c r="A14" s="172"/>
      <c r="B14" s="22">
        <f t="shared" ref="B14:B26" si="1">B13+1</f>
        <v>3</v>
      </c>
      <c r="C14" s="45"/>
      <c r="D14" s="56"/>
      <c r="E14" s="57"/>
      <c r="F14" s="56"/>
      <c r="G14" s="58">
        <f t="shared" si="0"/>
        <v>0</v>
      </c>
      <c r="H14" s="18"/>
      <c r="I14" s="18"/>
      <c r="J14" s="15"/>
      <c r="K14" s="15"/>
      <c r="L14" s="15"/>
      <c r="M14" s="15"/>
    </row>
    <row r="15" spans="1:13" ht="20.100000000000001" customHeight="1" x14ac:dyDescent="0.25">
      <c r="A15" s="172"/>
      <c r="B15" s="22">
        <f t="shared" si="1"/>
        <v>4</v>
      </c>
      <c r="C15" s="45"/>
      <c r="D15" s="56"/>
      <c r="E15" s="57"/>
      <c r="F15" s="56"/>
      <c r="G15" s="58">
        <f t="shared" si="0"/>
        <v>0</v>
      </c>
      <c r="H15" s="18"/>
      <c r="I15" s="18"/>
      <c r="J15" s="15"/>
      <c r="K15" s="15"/>
      <c r="L15" s="15"/>
      <c r="M15" s="15"/>
    </row>
    <row r="16" spans="1:13" ht="20.100000000000001" customHeight="1" x14ac:dyDescent="0.25">
      <c r="A16" s="172"/>
      <c r="B16" s="22">
        <f t="shared" si="1"/>
        <v>5</v>
      </c>
      <c r="C16" s="45"/>
      <c r="D16" s="56"/>
      <c r="E16" s="57"/>
      <c r="F16" s="56"/>
      <c r="G16" s="58">
        <f t="shared" si="0"/>
        <v>0</v>
      </c>
      <c r="H16" s="18"/>
      <c r="I16" s="18"/>
      <c r="J16" s="15"/>
      <c r="K16" s="15"/>
      <c r="L16" s="15"/>
      <c r="M16" s="15"/>
    </row>
    <row r="17" spans="1:13" ht="20.100000000000001" customHeight="1" x14ac:dyDescent="0.25">
      <c r="A17" s="172"/>
      <c r="B17" s="22">
        <f t="shared" si="1"/>
        <v>6</v>
      </c>
      <c r="C17" s="45"/>
      <c r="D17" s="56"/>
      <c r="E17" s="57"/>
      <c r="F17" s="56"/>
      <c r="G17" s="58">
        <f t="shared" si="0"/>
        <v>0</v>
      </c>
      <c r="H17" s="18"/>
      <c r="I17" s="18"/>
      <c r="J17" s="15"/>
      <c r="K17" s="15"/>
      <c r="L17" s="15"/>
      <c r="M17" s="15"/>
    </row>
    <row r="18" spans="1:13" ht="20.100000000000001" customHeight="1" x14ac:dyDescent="0.25">
      <c r="A18" s="172"/>
      <c r="B18" s="22">
        <f t="shared" si="1"/>
        <v>7</v>
      </c>
      <c r="C18" s="45"/>
      <c r="D18" s="56"/>
      <c r="E18" s="57"/>
      <c r="F18" s="56"/>
      <c r="G18" s="58">
        <f t="shared" si="0"/>
        <v>0</v>
      </c>
      <c r="H18" s="18"/>
      <c r="I18" s="18"/>
      <c r="J18" s="15"/>
      <c r="K18" s="15"/>
      <c r="L18" s="15"/>
      <c r="M18" s="15"/>
    </row>
    <row r="19" spans="1:13" ht="20.100000000000001" customHeight="1" x14ac:dyDescent="0.25">
      <c r="A19" s="172"/>
      <c r="B19" s="22">
        <f t="shared" si="1"/>
        <v>8</v>
      </c>
      <c r="C19" s="45"/>
      <c r="D19" s="56"/>
      <c r="E19" s="57"/>
      <c r="F19" s="56"/>
      <c r="G19" s="58">
        <f t="shared" si="0"/>
        <v>0</v>
      </c>
      <c r="H19" s="18"/>
      <c r="I19" s="18"/>
      <c r="J19" s="15"/>
      <c r="K19" s="15"/>
      <c r="L19" s="15"/>
      <c r="M19" s="15"/>
    </row>
    <row r="20" spans="1:13" ht="20.100000000000001" customHeight="1" x14ac:dyDescent="0.25">
      <c r="A20" s="172"/>
      <c r="B20" s="22">
        <f t="shared" si="1"/>
        <v>9</v>
      </c>
      <c r="C20" s="45"/>
      <c r="D20" s="56"/>
      <c r="E20" s="57"/>
      <c r="F20" s="56"/>
      <c r="G20" s="58">
        <f t="shared" si="0"/>
        <v>0</v>
      </c>
      <c r="H20" s="18"/>
      <c r="I20" s="18"/>
      <c r="J20" s="15"/>
      <c r="K20" s="15"/>
      <c r="L20" s="15"/>
      <c r="M20" s="15"/>
    </row>
    <row r="21" spans="1:13" ht="20.100000000000001" customHeight="1" x14ac:dyDescent="0.25">
      <c r="A21" s="172"/>
      <c r="B21" s="22">
        <f t="shared" si="1"/>
        <v>10</v>
      </c>
      <c r="C21" s="45"/>
      <c r="D21" s="56"/>
      <c r="E21" s="57"/>
      <c r="F21" s="56"/>
      <c r="G21" s="58">
        <f t="shared" si="0"/>
        <v>0</v>
      </c>
      <c r="H21" s="18"/>
      <c r="I21" s="18"/>
      <c r="J21" s="15"/>
      <c r="K21" s="15"/>
      <c r="L21" s="15"/>
      <c r="M21" s="15"/>
    </row>
    <row r="22" spans="1:13" ht="20.100000000000001" customHeight="1" x14ac:dyDescent="0.25">
      <c r="A22" s="172"/>
      <c r="B22" s="22">
        <f t="shared" si="1"/>
        <v>11</v>
      </c>
      <c r="C22" s="45"/>
      <c r="D22" s="56"/>
      <c r="E22" s="57"/>
      <c r="F22" s="56"/>
      <c r="G22" s="58">
        <f t="shared" si="0"/>
        <v>0</v>
      </c>
      <c r="H22" s="18"/>
      <c r="I22" s="18"/>
      <c r="J22" s="15"/>
      <c r="K22" s="15"/>
      <c r="L22" s="15"/>
      <c r="M22" s="15"/>
    </row>
    <row r="23" spans="1:13" ht="20.100000000000001" customHeight="1" x14ac:dyDescent="0.25">
      <c r="A23" s="172"/>
      <c r="B23" s="22">
        <f t="shared" si="1"/>
        <v>12</v>
      </c>
      <c r="C23" s="45"/>
      <c r="D23" s="56"/>
      <c r="E23" s="57"/>
      <c r="F23" s="56"/>
      <c r="G23" s="58">
        <f t="shared" si="0"/>
        <v>0</v>
      </c>
      <c r="H23" s="18"/>
      <c r="I23" s="18"/>
      <c r="J23" s="15"/>
      <c r="K23" s="15"/>
      <c r="L23" s="15"/>
      <c r="M23" s="15"/>
    </row>
    <row r="24" spans="1:13" ht="20.100000000000001" customHeight="1" x14ac:dyDescent="0.25">
      <c r="A24" s="172"/>
      <c r="B24" s="22">
        <f t="shared" si="1"/>
        <v>13</v>
      </c>
      <c r="C24" s="45"/>
      <c r="D24" s="56"/>
      <c r="E24" s="57"/>
      <c r="F24" s="56"/>
      <c r="G24" s="58">
        <f t="shared" si="0"/>
        <v>0</v>
      </c>
      <c r="H24" s="18"/>
      <c r="I24" s="18"/>
      <c r="J24" s="15"/>
      <c r="K24" s="15"/>
      <c r="L24" s="15"/>
      <c r="M24" s="15"/>
    </row>
    <row r="25" spans="1:13" ht="20.100000000000001" customHeight="1" x14ac:dyDescent="0.25">
      <c r="A25" s="172"/>
      <c r="B25" s="22">
        <f t="shared" si="1"/>
        <v>14</v>
      </c>
      <c r="C25" s="45"/>
      <c r="D25" s="56"/>
      <c r="E25" s="57"/>
      <c r="F25" s="56"/>
      <c r="G25" s="58">
        <f t="shared" si="0"/>
        <v>0</v>
      </c>
      <c r="H25" s="18"/>
      <c r="I25" s="18"/>
      <c r="J25" s="15"/>
      <c r="K25" s="15"/>
      <c r="L25" s="15"/>
      <c r="M25" s="15"/>
    </row>
    <row r="26" spans="1:13" ht="20.100000000000001" customHeight="1" x14ac:dyDescent="0.25">
      <c r="A26" s="173"/>
      <c r="B26" s="59">
        <f t="shared" si="1"/>
        <v>15</v>
      </c>
      <c r="C26" s="60"/>
      <c r="D26" s="61"/>
      <c r="E26" s="62"/>
      <c r="F26" s="61"/>
      <c r="G26" s="63">
        <f t="shared" si="0"/>
        <v>0</v>
      </c>
      <c r="H26" s="18"/>
      <c r="I26" s="18"/>
      <c r="J26" s="15"/>
      <c r="K26" s="15"/>
      <c r="L26" s="15"/>
      <c r="M26" s="15"/>
    </row>
    <row r="27" spans="1:13" ht="20.100000000000001" customHeight="1" x14ac:dyDescent="0.25">
      <c r="A27" s="174" t="s">
        <v>35</v>
      </c>
      <c r="B27" s="64">
        <v>1</v>
      </c>
      <c r="C27" s="65"/>
      <c r="D27" s="66"/>
      <c r="E27" s="67"/>
      <c r="F27" s="66"/>
      <c r="G27" s="68">
        <f>E27*(D27)</f>
        <v>0</v>
      </c>
      <c r="H27" s="18"/>
      <c r="I27" s="18"/>
      <c r="J27" s="15"/>
      <c r="K27" s="15"/>
      <c r="L27" s="15"/>
      <c r="M27" s="15"/>
    </row>
    <row r="28" spans="1:13" ht="20.100000000000001" customHeight="1" x14ac:dyDescent="0.25">
      <c r="A28" s="175"/>
      <c r="B28" s="29">
        <v>2</v>
      </c>
      <c r="C28" s="69"/>
      <c r="D28" s="70"/>
      <c r="E28" s="71"/>
      <c r="F28" s="70"/>
      <c r="G28" s="30">
        <f>E28*(D28)</f>
        <v>0</v>
      </c>
      <c r="H28" s="18"/>
      <c r="I28" s="18"/>
      <c r="J28" s="15"/>
      <c r="K28" s="15"/>
      <c r="L28" s="15"/>
      <c r="M28" s="15"/>
    </row>
    <row r="29" spans="1:13" ht="20.100000000000001" customHeight="1" x14ac:dyDescent="0.25">
      <c r="A29" s="175"/>
      <c r="B29" s="29">
        <v>3</v>
      </c>
      <c r="C29" s="69"/>
      <c r="D29" s="70"/>
      <c r="E29" s="71"/>
      <c r="F29" s="70"/>
      <c r="G29" s="30">
        <f>E29*(D29)</f>
        <v>0</v>
      </c>
      <c r="H29" s="18"/>
      <c r="I29" s="18"/>
      <c r="J29" s="15"/>
      <c r="K29" s="15"/>
      <c r="L29" s="15"/>
      <c r="M29" s="15"/>
    </row>
    <row r="30" spans="1:13" ht="20.100000000000001" customHeight="1" x14ac:dyDescent="0.25">
      <c r="A30" s="176" t="s">
        <v>36</v>
      </c>
      <c r="B30" s="72">
        <v>1</v>
      </c>
      <c r="C30" s="73"/>
      <c r="D30" s="74"/>
      <c r="E30" s="154"/>
      <c r="F30" s="74"/>
      <c r="G30" s="75">
        <f t="shared" ref="G30:G35" si="2">E30*(D30)</f>
        <v>0</v>
      </c>
      <c r="H30" s="15"/>
      <c r="I30" s="15"/>
      <c r="J30" s="15"/>
      <c r="K30" s="15"/>
      <c r="L30" s="15"/>
      <c r="M30" s="15"/>
    </row>
    <row r="31" spans="1:13" ht="20.100000000000001" customHeight="1" x14ac:dyDescent="0.25">
      <c r="A31" s="177"/>
      <c r="B31" s="76">
        <v>2</v>
      </c>
      <c r="C31" s="77"/>
      <c r="D31" s="78"/>
      <c r="E31" s="81"/>
      <c r="F31" s="78"/>
      <c r="G31" s="79">
        <f t="shared" si="2"/>
        <v>0</v>
      </c>
      <c r="H31" s="15"/>
      <c r="I31" s="15"/>
      <c r="J31" s="15"/>
      <c r="K31" s="15"/>
      <c r="L31" s="15"/>
      <c r="M31" s="15"/>
    </row>
    <row r="32" spans="1:13" ht="20.100000000000001" customHeight="1" x14ac:dyDescent="0.25">
      <c r="A32" s="177"/>
      <c r="B32" s="76">
        <v>3</v>
      </c>
      <c r="C32" s="80"/>
      <c r="D32" s="78"/>
      <c r="E32" s="81"/>
      <c r="F32" s="78"/>
      <c r="G32" s="79">
        <f t="shared" si="2"/>
        <v>0</v>
      </c>
      <c r="H32" s="15"/>
      <c r="I32" s="15"/>
      <c r="J32" s="15"/>
      <c r="K32" s="15"/>
      <c r="L32" s="15"/>
      <c r="M32" s="15"/>
    </row>
    <row r="33" spans="1:13" ht="20.100000000000001" customHeight="1" x14ac:dyDescent="0.25">
      <c r="A33" s="178" t="s">
        <v>37</v>
      </c>
      <c r="B33" s="82">
        <v>1</v>
      </c>
      <c r="C33" s="83"/>
      <c r="D33" s="84"/>
      <c r="E33" s="85"/>
      <c r="F33" s="84"/>
      <c r="G33" s="86">
        <f t="shared" si="2"/>
        <v>0</v>
      </c>
      <c r="H33" s="15"/>
      <c r="I33" s="15"/>
      <c r="J33" s="15"/>
      <c r="K33" s="15"/>
      <c r="L33" s="15"/>
      <c r="M33" s="15"/>
    </row>
    <row r="34" spans="1:13" ht="20.100000000000001" customHeight="1" x14ac:dyDescent="0.25">
      <c r="A34" s="179"/>
      <c r="B34" s="87">
        <v>2</v>
      </c>
      <c r="C34" s="88"/>
      <c r="D34" s="89"/>
      <c r="E34" s="90"/>
      <c r="F34" s="89"/>
      <c r="G34" s="91">
        <f t="shared" si="2"/>
        <v>0</v>
      </c>
      <c r="H34" s="15"/>
      <c r="I34" s="15"/>
      <c r="J34" s="15"/>
      <c r="K34" s="15"/>
      <c r="L34" s="15"/>
      <c r="M34" s="15"/>
    </row>
    <row r="35" spans="1:13" ht="20.100000000000001" customHeight="1" x14ac:dyDescent="0.25">
      <c r="A35" s="179"/>
      <c r="B35" s="87">
        <v>3</v>
      </c>
      <c r="C35" s="88"/>
      <c r="D35" s="89"/>
      <c r="E35" s="90"/>
      <c r="F35" s="89"/>
      <c r="G35" s="91">
        <f t="shared" si="2"/>
        <v>0</v>
      </c>
      <c r="H35" s="15"/>
      <c r="I35" s="15"/>
      <c r="J35" s="15"/>
      <c r="K35" s="15"/>
      <c r="L35" s="15"/>
      <c r="M35" s="15"/>
    </row>
    <row r="36" spans="1:13" ht="20.100000000000001" customHeight="1" x14ac:dyDescent="0.25">
      <c r="A36" s="180"/>
      <c r="B36" s="92"/>
      <c r="C36" s="93" t="s">
        <v>38</v>
      </c>
      <c r="D36" s="94">
        <f>SUM(D12:D35)</f>
        <v>0</v>
      </c>
      <c r="E36" s="95"/>
      <c r="F36" s="95"/>
      <c r="G36" s="96"/>
      <c r="H36" s="15"/>
      <c r="I36" s="15"/>
      <c r="J36" s="15"/>
      <c r="K36" s="15"/>
      <c r="L36" s="15"/>
      <c r="M36" s="15"/>
    </row>
    <row r="37" spans="1:13" ht="15.75" x14ac:dyDescent="0.25">
      <c r="A37" s="144"/>
      <c r="B37" s="145" t="s">
        <v>44</v>
      </c>
      <c r="C37" s="146"/>
      <c r="D37" s="147" t="s">
        <v>0</v>
      </c>
      <c r="E37" s="147" t="s">
        <v>1</v>
      </c>
      <c r="F37" s="148"/>
      <c r="G37" s="149"/>
      <c r="H37" s="15"/>
      <c r="I37" s="15"/>
      <c r="J37" s="15"/>
      <c r="K37" s="15"/>
      <c r="L37" s="15"/>
      <c r="M37" s="15"/>
    </row>
    <row r="38" spans="1:13" ht="15.75" x14ac:dyDescent="0.25">
      <c r="A38" s="150"/>
      <c r="B38" s="151">
        <v>1</v>
      </c>
      <c r="C38" s="152" t="e">
        <f>_xlfn.XLOOKUP(E38,E12:E35,C12:C35)</f>
        <v>#N/A</v>
      </c>
      <c r="D38" s="151" t="e">
        <f>MIN(6,_xlfn.XLOOKUP(E38,E12:E35,D12:D35))</f>
        <v>#N/A</v>
      </c>
      <c r="E38" s="155">
        <f>MIN(E12:E35)</f>
        <v>0</v>
      </c>
      <c r="F38" s="151"/>
      <c r="G38" s="153" t="e">
        <f t="shared" ref="G38" si="3">E38*(D38)</f>
        <v>#N/A</v>
      </c>
      <c r="H38" s="15"/>
      <c r="I38" s="15"/>
      <c r="J38" s="15"/>
      <c r="K38" s="15"/>
      <c r="L38" s="15"/>
      <c r="M38" s="15"/>
    </row>
    <row r="39" spans="1:13" ht="20.100000000000001" customHeight="1" x14ac:dyDescent="0.25">
      <c r="A39" s="23"/>
      <c r="B39" s="24"/>
      <c r="C39" s="25"/>
      <c r="D39" s="26"/>
      <c r="E39" s="27"/>
      <c r="F39" s="28"/>
      <c r="G39" s="16"/>
      <c r="H39" s="15"/>
      <c r="I39" s="15"/>
      <c r="J39" s="15"/>
      <c r="K39" s="15"/>
      <c r="L39" s="15"/>
      <c r="M39" s="15"/>
    </row>
    <row r="40" spans="1:13" ht="20.100000000000001" customHeight="1" x14ac:dyDescent="0.25">
      <c r="A40" s="181" t="s">
        <v>17</v>
      </c>
      <c r="B40" s="117"/>
      <c r="C40" s="118" t="s">
        <v>5</v>
      </c>
      <c r="D40" s="119" t="s">
        <v>0</v>
      </c>
      <c r="E40" s="120" t="s">
        <v>1</v>
      </c>
      <c r="F40" s="15"/>
      <c r="G40" s="15"/>
      <c r="H40" s="15"/>
      <c r="I40" s="15"/>
      <c r="J40" s="15"/>
      <c r="K40" s="15"/>
      <c r="L40" s="15"/>
      <c r="M40" s="15"/>
    </row>
    <row r="41" spans="1:13" ht="20.100000000000001" customHeight="1" x14ac:dyDescent="0.25">
      <c r="A41" s="182"/>
      <c r="B41" s="19">
        <v>1</v>
      </c>
      <c r="C41" s="121"/>
      <c r="D41" s="1"/>
      <c r="E41" s="122"/>
      <c r="F41" s="15"/>
      <c r="G41" s="15"/>
      <c r="H41" s="15"/>
      <c r="I41" s="15"/>
      <c r="J41" s="15"/>
      <c r="K41" s="15"/>
      <c r="L41" s="15"/>
      <c r="M41" s="15"/>
    </row>
    <row r="42" spans="1:13" ht="20.100000000000001" customHeight="1" x14ac:dyDescent="0.25">
      <c r="A42" s="182"/>
      <c r="B42" s="19">
        <v>2</v>
      </c>
      <c r="C42" s="121"/>
      <c r="D42" s="1"/>
      <c r="E42" s="122"/>
      <c r="F42" s="15"/>
      <c r="G42" s="15"/>
      <c r="H42" s="15"/>
      <c r="I42" s="15"/>
      <c r="J42" s="15"/>
      <c r="K42" s="15"/>
      <c r="L42" s="15"/>
      <c r="M42" s="15"/>
    </row>
    <row r="43" spans="1:13" ht="20.100000000000001" customHeight="1" x14ac:dyDescent="0.25">
      <c r="A43" s="182"/>
      <c r="B43" s="19">
        <v>3</v>
      </c>
      <c r="C43" s="2"/>
      <c r="D43" s="123"/>
      <c r="E43" s="122"/>
      <c r="F43" s="15"/>
      <c r="G43" s="15"/>
      <c r="H43" s="15"/>
      <c r="I43" s="15"/>
      <c r="J43" s="15"/>
      <c r="K43" s="15"/>
      <c r="L43" s="15"/>
      <c r="M43" s="15"/>
    </row>
    <row r="44" spans="1:13" ht="20.100000000000001" customHeight="1" x14ac:dyDescent="0.25">
      <c r="A44" s="182"/>
      <c r="B44" s="19">
        <v>4</v>
      </c>
      <c r="C44" s="2"/>
      <c r="D44" s="123"/>
      <c r="E44" s="122"/>
      <c r="F44" s="15"/>
      <c r="G44" s="15"/>
      <c r="H44" s="15"/>
      <c r="I44" s="15"/>
      <c r="J44" s="15"/>
      <c r="K44" s="15"/>
      <c r="L44" s="15"/>
      <c r="M44" s="15"/>
    </row>
    <row r="45" spans="1:13" ht="20.100000000000001" customHeight="1" x14ac:dyDescent="0.25">
      <c r="A45" s="183"/>
      <c r="B45" s="124"/>
      <c r="C45" s="125" t="s">
        <v>24</v>
      </c>
      <c r="D45" s="126">
        <f>SUM(D41:D44)</f>
        <v>0</v>
      </c>
      <c r="E45" s="127"/>
      <c r="F45" s="15"/>
      <c r="G45" s="15"/>
      <c r="H45" s="15"/>
      <c r="I45" s="15"/>
      <c r="J45" s="15"/>
      <c r="K45" s="15"/>
      <c r="L45" s="15"/>
      <c r="M45" s="15"/>
    </row>
    <row r="46" spans="1:13" ht="31.5" x14ac:dyDescent="0.25">
      <c r="A46" s="167"/>
      <c r="B46" s="135" t="s">
        <v>29</v>
      </c>
      <c r="C46" s="136"/>
      <c r="D46" s="137" t="s">
        <v>30</v>
      </c>
      <c r="E46" s="138" t="s">
        <v>49</v>
      </c>
      <c r="F46" s="15"/>
      <c r="G46" s="15"/>
      <c r="H46" s="15"/>
      <c r="I46" s="15"/>
      <c r="J46" s="15"/>
      <c r="K46" s="15"/>
      <c r="L46" s="15"/>
      <c r="M46" s="15"/>
    </row>
    <row r="47" spans="1:13" ht="15.75" x14ac:dyDescent="0.25">
      <c r="A47" s="168"/>
      <c r="B47" s="128"/>
      <c r="C47" s="129" t="s">
        <v>31</v>
      </c>
      <c r="D47" s="42"/>
      <c r="E47" s="130"/>
      <c r="F47" s="15"/>
      <c r="G47" s="15"/>
      <c r="H47" s="15"/>
      <c r="I47" s="15"/>
      <c r="J47" s="15"/>
      <c r="K47" s="15"/>
      <c r="L47" s="15"/>
      <c r="M47" s="15"/>
    </row>
    <row r="48" spans="1:13" ht="15.75" x14ac:dyDescent="0.25">
      <c r="A48" s="169"/>
      <c r="B48" s="131"/>
      <c r="C48" s="132" t="s">
        <v>32</v>
      </c>
      <c r="D48" s="133"/>
      <c r="E48" s="134"/>
      <c r="F48" s="15"/>
      <c r="G48" s="15"/>
      <c r="H48" s="15"/>
      <c r="I48" s="15"/>
      <c r="J48" s="15"/>
      <c r="K48" s="15"/>
      <c r="L48" s="15"/>
      <c r="M48" s="15"/>
    </row>
    <row r="50" spans="1:16" ht="15.75" x14ac:dyDescent="0.25">
      <c r="A50" s="161" t="s">
        <v>43</v>
      </c>
      <c r="B50" s="97"/>
      <c r="C50" s="98" t="s">
        <v>45</v>
      </c>
      <c r="D50" s="99" t="e">
        <f>SUM(E12:E35)/D52*110/30</f>
        <v>#DIV/0!</v>
      </c>
      <c r="E50" s="100" t="e">
        <f>D50/110*30</f>
        <v>#DIV/0!</v>
      </c>
      <c r="F50" s="165" t="s">
        <v>7</v>
      </c>
      <c r="G50" s="165"/>
      <c r="H50" s="165"/>
      <c r="I50" s="101">
        <f>SUM(G12:G35)</f>
        <v>0</v>
      </c>
      <c r="J50" s="102"/>
    </row>
    <row r="51" spans="1:16" ht="15.75" x14ac:dyDescent="0.25">
      <c r="A51" s="162"/>
      <c r="B51" s="103"/>
      <c r="C51" s="103" t="s">
        <v>23</v>
      </c>
      <c r="D51" s="104">
        <f>COUNTA(C41:C44)+COUNTA(C12:C35)</f>
        <v>0</v>
      </c>
      <c r="E51" s="20"/>
      <c r="F51" s="166" t="s">
        <v>39</v>
      </c>
      <c r="G51" s="166"/>
      <c r="H51" s="166"/>
      <c r="I51" s="105" t="e">
        <f>I50-G38</f>
        <v>#N/A</v>
      </c>
      <c r="J51" s="106"/>
    </row>
    <row r="52" spans="1:16" ht="15.75" x14ac:dyDescent="0.25">
      <c r="A52" s="162"/>
      <c r="B52" s="103"/>
      <c r="C52" s="103" t="s">
        <v>41</v>
      </c>
      <c r="D52" s="104">
        <f>COUNTA(C12:C35)</f>
        <v>0</v>
      </c>
      <c r="E52" s="20"/>
      <c r="F52" s="103" t="s">
        <v>8</v>
      </c>
      <c r="G52" s="103"/>
      <c r="H52" s="103"/>
      <c r="I52" s="105" t="e">
        <f>J52/30*110</f>
        <v>#DIV/0!</v>
      </c>
      <c r="J52" s="107" t="e">
        <f>I50/D36</f>
        <v>#DIV/0!</v>
      </c>
    </row>
    <row r="53" spans="1:16" ht="15.75" x14ac:dyDescent="0.25">
      <c r="A53" s="162"/>
      <c r="B53" s="103"/>
      <c r="C53" s="103" t="s">
        <v>46</v>
      </c>
      <c r="D53" s="104">
        <f>D36+D45</f>
        <v>0</v>
      </c>
      <c r="E53" s="20"/>
      <c r="F53" s="108" t="s">
        <v>42</v>
      </c>
      <c r="G53" s="103"/>
      <c r="H53" s="103"/>
      <c r="I53" s="109" t="e">
        <f>J53/30*110</f>
        <v>#N/A</v>
      </c>
      <c r="J53" s="107" t="e">
        <f>I51/D54</f>
        <v>#N/A</v>
      </c>
    </row>
    <row r="54" spans="1:16" ht="15.75" x14ac:dyDescent="0.25">
      <c r="A54" s="162"/>
      <c r="B54" s="103"/>
      <c r="C54" s="103" t="s">
        <v>40</v>
      </c>
      <c r="D54" s="104" t="e">
        <f>D36-D38</f>
        <v>#N/A</v>
      </c>
      <c r="E54" s="20"/>
      <c r="F54" s="103" t="s">
        <v>9</v>
      </c>
      <c r="G54" s="103"/>
      <c r="H54" s="103"/>
      <c r="I54" s="20">
        <f>IF(D57&gt;6,3,D57*0.5)</f>
        <v>0</v>
      </c>
      <c r="J54" s="106"/>
    </row>
    <row r="55" spans="1:16" ht="15.75" x14ac:dyDescent="0.25">
      <c r="A55" s="162"/>
      <c r="B55" s="103"/>
      <c r="C55" s="103" t="s">
        <v>10</v>
      </c>
      <c r="D55" s="139">
        <v>21</v>
      </c>
      <c r="E55" s="20"/>
      <c r="F55" s="103" t="s">
        <v>19</v>
      </c>
      <c r="G55" s="103"/>
      <c r="H55" s="103"/>
      <c r="I55" s="105" t="e">
        <f>SUM(I53:I54)</f>
        <v>#N/A</v>
      </c>
      <c r="J55" s="106"/>
      <c r="K55" s="15"/>
      <c r="L55" s="15"/>
      <c r="M55" s="15"/>
    </row>
    <row r="56" spans="1:16" ht="15.75" x14ac:dyDescent="0.25">
      <c r="A56" s="162"/>
      <c r="B56" s="103"/>
      <c r="C56" s="108" t="s">
        <v>47</v>
      </c>
      <c r="D56" s="110">
        <f>D53+D55</f>
        <v>21</v>
      </c>
      <c r="E56" s="20"/>
      <c r="F56" s="108" t="s">
        <v>18</v>
      </c>
      <c r="G56" s="103"/>
      <c r="H56" s="103"/>
      <c r="I56" s="111" t="e">
        <f>ROUND(I55,0)</f>
        <v>#N/A</v>
      </c>
      <c r="J56" s="106"/>
      <c r="K56" s="15"/>
      <c r="L56" s="15"/>
      <c r="M56" s="15"/>
    </row>
    <row r="57" spans="1:16" ht="15.75" x14ac:dyDescent="0.25">
      <c r="A57" s="163"/>
      <c r="B57" s="112"/>
      <c r="C57" s="113" t="s">
        <v>33</v>
      </c>
      <c r="D57" s="114">
        <f>COUNTIF(F12:F36,"si")</f>
        <v>0</v>
      </c>
      <c r="E57" s="115"/>
      <c r="F57" s="112"/>
      <c r="G57" s="112"/>
      <c r="H57" s="112"/>
      <c r="I57" s="112"/>
      <c r="J57" s="116"/>
      <c r="K57" s="15"/>
      <c r="L57" s="15"/>
      <c r="M57" s="15"/>
    </row>
    <row r="58" spans="1:16" ht="15.75" x14ac:dyDescent="0.25">
      <c r="A58" s="15"/>
      <c r="B58" s="15"/>
      <c r="C58" s="28"/>
      <c r="D58" s="15"/>
      <c r="E58" s="16"/>
      <c r="F58" s="15"/>
      <c r="G58" s="15"/>
      <c r="H58" s="15"/>
      <c r="I58" s="15"/>
      <c r="J58" s="15"/>
      <c r="K58" s="15"/>
      <c r="L58" s="15"/>
      <c r="M58" s="15"/>
    </row>
    <row r="59" spans="1:16" s="32" customFormat="1" ht="15.75" x14ac:dyDescent="0.25">
      <c r="A59" s="17" t="s">
        <v>50</v>
      </c>
      <c r="B59" s="28"/>
      <c r="C59" s="28"/>
      <c r="D59" s="15"/>
      <c r="E59" s="16"/>
      <c r="F59" s="15"/>
      <c r="G59" s="15"/>
      <c r="H59" s="15"/>
      <c r="I59" s="15"/>
      <c r="J59" s="15"/>
      <c r="K59" s="15"/>
      <c r="L59" s="15"/>
      <c r="M59" s="15"/>
      <c r="N59" s="7"/>
      <c r="O59" s="7"/>
      <c r="P59" s="7"/>
    </row>
    <row r="60" spans="1:16" ht="15.75" x14ac:dyDescent="0.25">
      <c r="A60" s="28"/>
      <c r="B60" s="28"/>
      <c r="C60" s="28"/>
      <c r="D60" s="15"/>
      <c r="E60" s="16"/>
      <c r="F60" s="15"/>
      <c r="G60" s="15"/>
      <c r="H60" s="15"/>
      <c r="I60" s="15"/>
      <c r="J60" s="15"/>
      <c r="K60" s="15"/>
      <c r="L60" s="15"/>
      <c r="M60" s="15"/>
    </row>
    <row r="61" spans="1:16" ht="15.75" x14ac:dyDescent="0.25">
      <c r="A61" s="28"/>
      <c r="B61" s="28"/>
      <c r="C61" s="28"/>
      <c r="D61" s="15"/>
      <c r="E61" s="16"/>
      <c r="F61" s="15"/>
      <c r="G61" s="15"/>
      <c r="H61" s="15"/>
      <c r="I61" s="15"/>
      <c r="J61" s="15"/>
      <c r="K61" s="15"/>
      <c r="L61" s="15"/>
      <c r="M61" s="15"/>
    </row>
    <row r="62" spans="1:16" ht="15.75" x14ac:dyDescent="0.25">
      <c r="A62" s="28"/>
      <c r="B62" s="28"/>
      <c r="C62" s="28"/>
      <c r="D62" s="15"/>
      <c r="E62" s="16"/>
      <c r="F62" s="15"/>
      <c r="G62" s="15"/>
      <c r="H62" s="16"/>
      <c r="I62" s="16"/>
      <c r="J62" s="16"/>
      <c r="K62" s="15"/>
      <c r="L62" s="15"/>
      <c r="M62" s="15"/>
    </row>
    <row r="63" spans="1:16" ht="15.75" x14ac:dyDescent="0.25">
      <c r="A63" s="28"/>
      <c r="B63" s="28"/>
      <c r="C63" s="28"/>
      <c r="D63" s="15"/>
      <c r="E63" s="16"/>
      <c r="F63" s="15"/>
      <c r="G63" s="15"/>
      <c r="H63" s="16"/>
      <c r="I63" s="16"/>
      <c r="J63" s="16"/>
      <c r="K63" s="16"/>
      <c r="L63" s="16"/>
      <c r="M63" s="16"/>
      <c r="N63" s="10"/>
    </row>
    <row r="64" spans="1:16" ht="15.75" x14ac:dyDescent="0.25">
      <c r="A64" s="28"/>
      <c r="B64" s="15"/>
      <c r="C64" s="28"/>
      <c r="D64" s="15"/>
      <c r="E64" s="16"/>
      <c r="F64" s="15"/>
      <c r="G64" s="15"/>
      <c r="H64" s="15"/>
      <c r="I64" s="15"/>
      <c r="J64" s="15"/>
      <c r="K64" s="16"/>
      <c r="L64" s="16"/>
      <c r="M64" s="16"/>
      <c r="N64" s="10"/>
    </row>
    <row r="65" spans="1:17" ht="15.75" x14ac:dyDescent="0.25">
      <c r="A65" s="15"/>
      <c r="B65" s="15"/>
      <c r="C65" s="28"/>
      <c r="D65" s="15"/>
      <c r="E65" s="16"/>
      <c r="F65" s="15"/>
      <c r="G65" s="15"/>
      <c r="H65" s="15"/>
      <c r="I65" s="15"/>
      <c r="J65" s="15"/>
      <c r="K65" s="15"/>
      <c r="L65" s="15"/>
      <c r="M65" s="15"/>
    </row>
    <row r="66" spans="1:17" ht="15.75" x14ac:dyDescent="0.25">
      <c r="A66" s="15"/>
      <c r="B66" s="15"/>
      <c r="C66" s="28"/>
      <c r="D66" s="15"/>
      <c r="E66" s="16"/>
      <c r="F66" s="15"/>
      <c r="G66" s="15"/>
      <c r="H66" s="15"/>
      <c r="I66" s="15"/>
      <c r="J66" s="15"/>
      <c r="K66" s="15"/>
      <c r="L66" s="15"/>
      <c r="M66" s="15"/>
    </row>
    <row r="67" spans="1:17" ht="15.75" x14ac:dyDescent="0.25">
      <c r="A67" s="15"/>
      <c r="B67" s="15"/>
      <c r="C67" s="28"/>
      <c r="D67" s="15"/>
      <c r="E67" s="16"/>
      <c r="F67" s="15"/>
      <c r="G67" s="15"/>
      <c r="H67" s="15"/>
      <c r="I67" s="15"/>
      <c r="J67" s="15"/>
      <c r="K67" s="15"/>
      <c r="L67" s="15"/>
      <c r="M67" s="15"/>
    </row>
    <row r="68" spans="1:17" ht="15.75" x14ac:dyDescent="0.25">
      <c r="A68" s="15"/>
      <c r="B68" s="15"/>
      <c r="C68" s="28"/>
      <c r="D68" s="15"/>
      <c r="E68" s="16"/>
      <c r="F68" s="15"/>
      <c r="G68" s="15"/>
      <c r="H68" s="15"/>
      <c r="I68" s="15"/>
      <c r="J68" s="15"/>
      <c r="K68" s="15"/>
      <c r="L68" s="15"/>
      <c r="M68" s="15"/>
    </row>
    <row r="69" spans="1:17" ht="15.75" x14ac:dyDescent="0.25">
      <c r="A69" s="15"/>
      <c r="B69" s="15"/>
      <c r="C69" s="28"/>
      <c r="D69" s="15"/>
      <c r="E69" s="16"/>
      <c r="F69" s="16"/>
      <c r="G69" s="15"/>
      <c r="H69" s="15"/>
      <c r="I69" s="15"/>
      <c r="J69" s="15"/>
      <c r="K69" s="15"/>
      <c r="L69" s="15"/>
      <c r="M69" s="15"/>
    </row>
    <row r="70" spans="1:17" ht="15.75" x14ac:dyDescent="0.25">
      <c r="A70" s="15"/>
      <c r="B70" s="15"/>
      <c r="C70" s="28"/>
      <c r="D70" s="15"/>
      <c r="E70" s="15"/>
      <c r="F70" s="16"/>
      <c r="G70" s="15"/>
      <c r="H70" s="15"/>
      <c r="I70" s="15"/>
      <c r="J70" s="15"/>
      <c r="K70" s="15"/>
      <c r="L70" s="15"/>
      <c r="M70" s="15"/>
    </row>
    <row r="71" spans="1:17" ht="15.75" x14ac:dyDescent="0.25">
      <c r="A71" s="15"/>
      <c r="B71" s="15"/>
      <c r="C71" s="28"/>
      <c r="D71" s="15"/>
      <c r="E71" s="15"/>
      <c r="F71" s="16"/>
      <c r="G71" s="15"/>
      <c r="H71" s="15"/>
      <c r="I71" s="15"/>
      <c r="J71" s="15"/>
      <c r="K71" s="15"/>
      <c r="L71" s="15"/>
      <c r="M71" s="15"/>
    </row>
    <row r="72" spans="1:17" ht="15.75" x14ac:dyDescent="0.25">
      <c r="A72" s="15"/>
      <c r="B72" s="15"/>
      <c r="C72" s="28"/>
      <c r="D72" s="15"/>
      <c r="E72" s="15"/>
      <c r="F72" s="16"/>
      <c r="G72" s="15"/>
      <c r="H72" s="15"/>
      <c r="I72" s="15"/>
      <c r="J72" s="15"/>
      <c r="K72" s="15"/>
      <c r="L72" s="15"/>
      <c r="M72" s="15"/>
    </row>
    <row r="73" spans="1:17" ht="15.75" x14ac:dyDescent="0.25">
      <c r="A73" s="15"/>
      <c r="B73" s="15"/>
      <c r="C73" s="28"/>
      <c r="D73" s="15"/>
      <c r="E73" s="15"/>
      <c r="F73" s="16"/>
      <c r="G73" s="15"/>
      <c r="H73" s="15"/>
      <c r="I73" s="15"/>
      <c r="J73" s="15"/>
      <c r="K73" s="15"/>
      <c r="L73" s="15"/>
      <c r="M73" s="15"/>
    </row>
    <row r="74" spans="1:17" ht="15.75" x14ac:dyDescent="0.25">
      <c r="A74" s="15"/>
      <c r="B74" s="15"/>
      <c r="C74" s="28"/>
      <c r="D74" s="15"/>
      <c r="E74" s="15"/>
      <c r="F74" s="33"/>
      <c r="G74" s="34"/>
      <c r="H74" s="34"/>
      <c r="I74" s="34"/>
      <c r="J74" s="34"/>
      <c r="K74" s="15"/>
      <c r="L74" s="15"/>
      <c r="M74" s="15"/>
    </row>
    <row r="75" spans="1:17" ht="15.75" x14ac:dyDescent="0.25">
      <c r="A75" s="170" t="s">
        <v>12</v>
      </c>
      <c r="B75" s="170"/>
      <c r="C75" s="170"/>
      <c r="D75" s="170"/>
      <c r="E75" s="35"/>
      <c r="F75" s="36"/>
      <c r="G75" s="33"/>
      <c r="H75" s="33"/>
      <c r="I75" s="33"/>
      <c r="J75" s="33"/>
      <c r="K75" s="34"/>
      <c r="L75" s="34"/>
      <c r="M75" s="34"/>
      <c r="N75" s="37"/>
      <c r="O75" s="37"/>
      <c r="P75" s="37"/>
      <c r="Q75" s="37"/>
    </row>
    <row r="76" spans="1:17" ht="15.75" x14ac:dyDescent="0.2">
      <c r="A76" s="33"/>
      <c r="B76" s="33"/>
      <c r="C76" s="36"/>
      <c r="D76" s="36"/>
      <c r="E76" s="36"/>
      <c r="F76" s="36"/>
      <c r="G76" s="36"/>
      <c r="H76" s="36"/>
      <c r="I76" s="36"/>
      <c r="J76" s="36"/>
      <c r="K76" s="33"/>
      <c r="L76" s="33"/>
      <c r="M76" s="33"/>
      <c r="N76" s="38"/>
      <c r="O76" s="38"/>
      <c r="P76" s="38"/>
      <c r="Q76" s="38"/>
    </row>
    <row r="77" spans="1:17" ht="31.9" customHeight="1" x14ac:dyDescent="0.2">
      <c r="A77" s="164" t="e">
        <f>"Il sottoscritto "&amp;D1&amp;" presa visione del conteggio di dettaglio del voto di base, secondo le modalità del vigente Regolamento della prova finale di Laurea Magistrale del CdLM in "&amp;D3&amp; ", dichiara di accettare il voto base di "&amp;I56&amp;"/110 così determinato. 
In fede"</f>
        <v>#N/A</v>
      </c>
      <c r="B77" s="164"/>
      <c r="C77" s="164"/>
      <c r="D77" s="164"/>
      <c r="E77" s="164"/>
      <c r="F77" s="164"/>
      <c r="G77" s="164"/>
      <c r="H77" s="164"/>
      <c r="I77" s="164"/>
      <c r="J77" s="164"/>
      <c r="K77" s="33"/>
      <c r="L77" s="33"/>
      <c r="M77" s="33"/>
      <c r="N77" s="38"/>
      <c r="O77" s="38"/>
      <c r="P77" s="38"/>
      <c r="Q77" s="38"/>
    </row>
    <row r="78" spans="1:17" ht="15.6" customHeight="1" x14ac:dyDescent="0.25">
      <c r="B78" s="33"/>
      <c r="C78" s="33"/>
      <c r="D78" s="33"/>
      <c r="E78" s="33"/>
      <c r="F78" s="15"/>
      <c r="G78" s="33"/>
      <c r="H78" s="33"/>
      <c r="I78" s="33"/>
      <c r="J78" s="33"/>
      <c r="K78" s="33"/>
      <c r="L78" s="33"/>
      <c r="M78" s="33"/>
      <c r="N78" s="38"/>
      <c r="O78" s="38"/>
      <c r="P78" s="38"/>
      <c r="Q78" s="38"/>
    </row>
    <row r="79" spans="1:17" ht="15.75" x14ac:dyDescent="0.25">
      <c r="A79" s="15"/>
      <c r="B79" s="15"/>
      <c r="C79" s="7"/>
      <c r="D79" s="15"/>
      <c r="E79" s="15"/>
      <c r="F79" s="15"/>
      <c r="G79" s="15"/>
      <c r="H79" s="15"/>
      <c r="I79" s="15"/>
      <c r="J79" s="15"/>
      <c r="L79" s="33"/>
      <c r="M79" s="33"/>
      <c r="N79" s="38"/>
      <c r="O79" s="38"/>
      <c r="P79" s="38"/>
      <c r="Q79" s="38"/>
    </row>
    <row r="80" spans="1:17" ht="15.75" x14ac:dyDescent="0.25">
      <c r="A80" s="15"/>
      <c r="B80" s="15"/>
      <c r="C80" s="140" t="s">
        <v>21</v>
      </c>
      <c r="D80" s="15"/>
      <c r="E80" s="15"/>
      <c r="F80" s="15"/>
      <c r="G80" s="15"/>
      <c r="H80" s="15"/>
      <c r="I80" s="15"/>
      <c r="J80" s="15"/>
      <c r="K80" s="15"/>
      <c r="L80" s="15"/>
      <c r="M80" s="15"/>
      <c r="N80" s="39"/>
      <c r="O80" s="39"/>
      <c r="P80" s="39"/>
      <c r="Q80" s="39"/>
    </row>
    <row r="81" spans="1:17" ht="15.75" x14ac:dyDescent="0.25">
      <c r="A81" s="15"/>
      <c r="B81" s="15"/>
      <c r="C81" s="15"/>
      <c r="D81" s="15"/>
      <c r="E81" s="15"/>
      <c r="F81" s="7"/>
      <c r="I81" s="39"/>
      <c r="J81" s="39"/>
      <c r="K81" s="15"/>
      <c r="L81" s="15"/>
      <c r="M81" s="15"/>
      <c r="N81" s="39"/>
      <c r="O81" s="39"/>
      <c r="P81" s="39"/>
      <c r="Q81" s="39"/>
    </row>
    <row r="82" spans="1:17" ht="15.75" x14ac:dyDescent="0.25">
      <c r="A82" s="39"/>
      <c r="C82" s="16" t="s">
        <v>14</v>
      </c>
      <c r="G82" s="15" t="s">
        <v>13</v>
      </c>
      <c r="H82" s="39"/>
      <c r="K82" s="39"/>
      <c r="L82" s="39"/>
      <c r="M82" s="39"/>
      <c r="N82" s="39"/>
      <c r="O82" s="39"/>
      <c r="P82" s="39"/>
      <c r="Q82" s="39"/>
    </row>
    <row r="84" spans="1:17" ht="48" customHeight="1" x14ac:dyDescent="0.2">
      <c r="C84" s="141"/>
      <c r="F84" s="142"/>
      <c r="G84" s="143"/>
      <c r="H84" s="143"/>
    </row>
  </sheetData>
  <sheetProtection algorithmName="SHA-512" hashValue="uTHt4q5FUn6Qx/hEufYGX8qIOB+gSfGN1dNsN7Ya+2EuAQfPxNvIjg2Tf3X0gb8T97AKhYRnEdlrXUz03LfeUA==" saltValue="0a+gnlnwwkr/NmJcW8yRRQ==" spinCount="100000" sheet="1" selectLockedCells="1"/>
  <protectedRanges>
    <protectedRange sqref="C38:F38 C30:F35" name="Intervallo9"/>
    <protectedRange sqref="C41:E44" name="Intervallo7"/>
    <protectedRange sqref="I3 J3:K4" name="Intervallo5"/>
    <protectedRange sqref="I1" name="Intervallo3"/>
    <protectedRange sqref="D1:E6" name="Intervallo1"/>
    <protectedRange sqref="D7:K10" name="Intervallo2"/>
    <protectedRange sqref="I2:K2" name="Intervallo4"/>
    <protectedRange sqref="F12:F22 C23:F26" name="Intervallo6"/>
    <protectedRange sqref="F27:F28 C29:F29" name="Intervallo8"/>
    <protectedRange sqref="D37:E37 D47:E48" name="Intervallo10"/>
    <protectedRange sqref="C12:E22" name="Intervallo6_1"/>
    <protectedRange sqref="C27:E28" name="Intervallo8_1"/>
  </protectedRanges>
  <mergeCells count="17">
    <mergeCell ref="A12:A26"/>
    <mergeCell ref="A27:A29"/>
    <mergeCell ref="A30:A32"/>
    <mergeCell ref="A33:A36"/>
    <mergeCell ref="A40:A45"/>
    <mergeCell ref="A50:A57"/>
    <mergeCell ref="A77:J77"/>
    <mergeCell ref="F50:H50"/>
    <mergeCell ref="F51:H51"/>
    <mergeCell ref="A46:A48"/>
    <mergeCell ref="A75:D75"/>
    <mergeCell ref="D1:E1"/>
    <mergeCell ref="D2:E2"/>
    <mergeCell ref="D7:J9"/>
    <mergeCell ref="D3:F3"/>
    <mergeCell ref="D5:J5"/>
    <mergeCell ref="D6:J6"/>
  </mergeCells>
  <phoneticPr fontId="6" type="noConversion"/>
  <dataValidations count="2">
    <dataValidation type="whole" allowBlank="1" showInputMessage="1" showErrorMessage="1" sqref="E12:E36" xr:uid="{D9239248-8D8F-44C2-9F97-590B60C0BC3B}">
      <formula1>18</formula1>
      <formula2>30</formula2>
    </dataValidation>
    <dataValidation type="list" allowBlank="1" showInputMessage="1" showErrorMessage="1" sqref="F12:F35 E47:E48" xr:uid="{8CCECEA4-D233-4688-B190-BBE4F85C126A}">
      <formula1>"SI"</formula1>
    </dataValidation>
  </dataValidations>
  <printOptions horizontalCentered="1"/>
  <pageMargins left="0.23622047244094491" right="0.23622047244094491" top="0.19685039370078741" bottom="0.19685039370078741" header="0.31496062992125984" footer="0.31496062992125984"/>
  <pageSetup paperSize="9" scale="50"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Media</vt:lpstr>
      <vt:lpstr>Media!Area_stampa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DISPENZA</dc:creator>
  <cp:lastModifiedBy>DOMENICO CURTO</cp:lastModifiedBy>
  <cp:lastPrinted>2025-05-30T20:42:52Z</cp:lastPrinted>
  <dcterms:created xsi:type="dcterms:W3CDTF">2009-09-28T15:27:06Z</dcterms:created>
  <dcterms:modified xsi:type="dcterms:W3CDTF">2025-06-25T07:19:32Z</dcterms:modified>
</cp:coreProperties>
</file>