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ucleo di Valutazione\2022\RELAZIONE ANNUALE\"/>
    </mc:Choice>
  </mc:AlternateContent>
  <xr:revisionPtr revIDLastSave="0" documentId="8_{8CFAD3F0-171F-430A-BCEB-591A0F6A43AB}" xr6:coauthVersionLast="47" xr6:coauthVersionMax="47" xr10:uidLastSave="{00000000-0000-0000-0000-000000000000}"/>
  <bookViews>
    <workbookView xWindow="-120" yWindow="-120" windowWidth="29040" windowHeight="15720" tabRatio="478" firstSheet="2" activeTab="2" xr2:uid="{00000000-000D-0000-FFFF-FFFF00000000}"/>
  </bookViews>
  <sheets>
    <sheet name="indicatori_sentinella" sheetId="1" state="hidden" r:id="rId1"/>
    <sheet name="Confro AREA ind. sentinella" sheetId="3" state="hidden" r:id="rId2"/>
    <sheet name="ELAB 2022" sheetId="4" r:id="rId3"/>
    <sheet name="ELAB 2021" sheetId="5" state="hidden" r:id="rId4"/>
    <sheet name="estrazione originale X 22" sheetId="7" state="hidden" r:id="rId5"/>
    <sheet name="off form confronto" sheetId="6" state="hidden" r:id="rId6"/>
    <sheet name="casi limite" sheetId="2" state="hidden" r:id="rId7"/>
  </sheets>
  <definedNames>
    <definedName name="_xlnm._FilterDatabase" localSheetId="1" hidden="1">'Confro AREA ind. sentinella'!$A$10:$BE$165</definedName>
    <definedName name="_xlnm._FilterDatabase" localSheetId="3" hidden="1">'ELAB 2021'!$A$10:$BE$165</definedName>
    <definedName name="_xlnm._FilterDatabase" localSheetId="2" hidden="1">'ELAB 2022'!$A$9:$F$179</definedName>
    <definedName name="_xlnm._FilterDatabase" localSheetId="4" hidden="1">'estrazione originale X 22'!$A$1:$AY$171</definedName>
    <definedName name="_xlnm._FilterDatabase" localSheetId="0" hidden="1">indicatori_sentinella!$B$2:$BL$157</definedName>
    <definedName name="_xlnm._FilterDatabase" localSheetId="5" hidden="1">'off form confronto'!$B$1:$H$171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" i="4" l="1"/>
  <c r="AY14" i="4"/>
  <c r="AY15" i="4"/>
  <c r="AY16" i="4"/>
  <c r="AY17" i="4"/>
  <c r="AY20" i="4"/>
  <c r="AY21" i="4"/>
  <c r="AY22" i="4"/>
  <c r="AY23" i="4"/>
  <c r="AY24" i="4"/>
  <c r="AY27" i="4"/>
  <c r="AY30" i="4"/>
  <c r="AY36" i="4"/>
  <c r="AY37" i="4"/>
  <c r="AY38" i="4"/>
  <c r="AY39" i="4"/>
  <c r="AY40" i="4"/>
  <c r="AY42" i="4"/>
  <c r="AY43" i="4"/>
  <c r="AY46" i="4"/>
  <c r="AY47" i="4"/>
  <c r="AY48" i="4"/>
  <c r="AY51" i="4"/>
  <c r="AY52" i="4"/>
  <c r="AY55" i="4"/>
  <c r="AY56" i="4"/>
  <c r="AY58" i="4"/>
  <c r="AY63" i="4"/>
  <c r="AY69" i="4"/>
  <c r="AY91" i="4"/>
  <c r="AY94" i="4"/>
  <c r="AY95" i="4"/>
  <c r="AY96" i="4"/>
  <c r="AY97" i="4"/>
  <c r="AY102" i="4"/>
  <c r="AY103" i="4"/>
  <c r="AY105" i="4"/>
  <c r="AY106" i="4"/>
  <c r="AY108" i="4"/>
  <c r="AY109" i="4"/>
  <c r="AY111" i="4"/>
  <c r="AY112" i="4"/>
  <c r="AY114" i="4"/>
  <c r="AY115" i="4"/>
  <c r="AY116" i="4"/>
  <c r="AY119" i="4"/>
  <c r="AY120" i="4"/>
  <c r="AY123" i="4"/>
  <c r="AY124" i="4"/>
  <c r="AY125" i="4"/>
  <c r="AY126" i="4"/>
  <c r="AY127" i="4"/>
  <c r="AY128" i="4"/>
  <c r="AY129" i="4"/>
  <c r="AY131" i="4"/>
  <c r="AY132" i="4"/>
  <c r="AY134" i="4"/>
  <c r="AY137" i="4"/>
  <c r="AY138" i="4"/>
  <c r="AY139" i="4"/>
  <c r="AY142" i="4"/>
  <c r="AY145" i="4"/>
  <c r="AY146" i="4"/>
  <c r="AY154" i="4"/>
  <c r="AY159" i="4"/>
  <c r="AY160" i="4"/>
  <c r="AY162" i="4"/>
  <c r="AY166" i="4"/>
  <c r="AY168" i="4"/>
  <c r="AY169" i="4"/>
  <c r="AY173" i="4"/>
  <c r="AY175" i="4"/>
  <c r="AY176" i="4"/>
  <c r="AZ11" i="4"/>
  <c r="BA11" i="4"/>
  <c r="BB11" i="4"/>
  <c r="BC11" i="4"/>
  <c r="BD11" i="4"/>
  <c r="BE11" i="4"/>
  <c r="BF11" i="4"/>
  <c r="BG11" i="4"/>
  <c r="BH11" i="4"/>
  <c r="BI11" i="4"/>
  <c r="AZ12" i="4"/>
  <c r="BA12" i="4"/>
  <c r="BB12" i="4"/>
  <c r="BC12" i="4"/>
  <c r="BD12" i="4"/>
  <c r="BE12" i="4"/>
  <c r="BF12" i="4"/>
  <c r="BG12" i="4"/>
  <c r="BH12" i="4"/>
  <c r="BI12" i="4"/>
  <c r="AZ13" i="4"/>
  <c r="BA13" i="4"/>
  <c r="BB13" i="4"/>
  <c r="BD13" i="4"/>
  <c r="BH13" i="4"/>
  <c r="BI13" i="4"/>
  <c r="AZ14" i="4"/>
  <c r="BA14" i="4"/>
  <c r="BB14" i="4"/>
  <c r="BC14" i="4"/>
  <c r="BD14" i="4"/>
  <c r="BE14" i="4"/>
  <c r="BF14" i="4"/>
  <c r="BG14" i="4"/>
  <c r="BH14" i="4"/>
  <c r="BI14" i="4"/>
  <c r="AZ15" i="4"/>
  <c r="BA15" i="4"/>
  <c r="BB15" i="4"/>
  <c r="AZ16" i="4"/>
  <c r="BA16" i="4"/>
  <c r="BB16" i="4"/>
  <c r="BC16" i="4"/>
  <c r="BE16" i="4"/>
  <c r="BF16" i="4"/>
  <c r="BG16" i="4"/>
  <c r="AZ17" i="4"/>
  <c r="BA17" i="4"/>
  <c r="BB17" i="4"/>
  <c r="BC17" i="4"/>
  <c r="BD17" i="4"/>
  <c r="BE17" i="4"/>
  <c r="BF17" i="4"/>
  <c r="BG17" i="4"/>
  <c r="BH17" i="4"/>
  <c r="BI17" i="4"/>
  <c r="BD18" i="4"/>
  <c r="BF18" i="4"/>
  <c r="BG18" i="4"/>
  <c r="BH18" i="4"/>
  <c r="BI18" i="4"/>
  <c r="AZ19" i="4"/>
  <c r="BA19" i="4"/>
  <c r="BB19" i="4"/>
  <c r="BC19" i="4"/>
  <c r="BD19" i="4"/>
  <c r="BE19" i="4"/>
  <c r="BF19" i="4"/>
  <c r="BG19" i="4"/>
  <c r="BH19" i="4"/>
  <c r="BI19" i="4"/>
  <c r="AZ20" i="4"/>
  <c r="BA20" i="4"/>
  <c r="BB20" i="4"/>
  <c r="BC20" i="4"/>
  <c r="BD20" i="4"/>
  <c r="BE20" i="4"/>
  <c r="BF20" i="4"/>
  <c r="BG20" i="4"/>
  <c r="BH20" i="4"/>
  <c r="BI20" i="4"/>
  <c r="AZ21" i="4"/>
  <c r="BA21" i="4"/>
  <c r="BB21" i="4"/>
  <c r="BC21" i="4"/>
  <c r="BD21" i="4"/>
  <c r="BE21" i="4"/>
  <c r="BF21" i="4"/>
  <c r="BG21" i="4"/>
  <c r="BH21" i="4"/>
  <c r="BI21" i="4"/>
  <c r="AZ22" i="4"/>
  <c r="BA22" i="4"/>
  <c r="BB22" i="4"/>
  <c r="BC22" i="4"/>
  <c r="BD22" i="4"/>
  <c r="BE22" i="4"/>
  <c r="BF22" i="4"/>
  <c r="BG22" i="4"/>
  <c r="BH22" i="4"/>
  <c r="BI22" i="4"/>
  <c r="AZ23" i="4"/>
  <c r="BA23" i="4"/>
  <c r="BB23" i="4"/>
  <c r="BD23" i="4"/>
  <c r="BH23" i="4"/>
  <c r="BI23" i="4"/>
  <c r="AZ24" i="4"/>
  <c r="BA24" i="4"/>
  <c r="BB24" i="4"/>
  <c r="BC24" i="4"/>
  <c r="BD24" i="4"/>
  <c r="BE24" i="4"/>
  <c r="BF24" i="4"/>
  <c r="BG24" i="4"/>
  <c r="BH24" i="4"/>
  <c r="BI24" i="4"/>
  <c r="AZ25" i="4"/>
  <c r="BA25" i="4"/>
  <c r="BB25" i="4"/>
  <c r="BD25" i="4"/>
  <c r="BH25" i="4"/>
  <c r="BI25" i="4"/>
  <c r="AZ26" i="4"/>
  <c r="BA26" i="4"/>
  <c r="BB26" i="4"/>
  <c r="BC26" i="4"/>
  <c r="BD26" i="4"/>
  <c r="BE26" i="4"/>
  <c r="BF26" i="4"/>
  <c r="BG26" i="4"/>
  <c r="BH26" i="4"/>
  <c r="BI26" i="4"/>
  <c r="AZ27" i="4"/>
  <c r="BA27" i="4"/>
  <c r="BB27" i="4"/>
  <c r="BC27" i="4"/>
  <c r="BD27" i="4"/>
  <c r="BE27" i="4"/>
  <c r="BF27" i="4"/>
  <c r="BG27" i="4"/>
  <c r="BH27" i="4"/>
  <c r="BI27" i="4"/>
  <c r="AZ28" i="4"/>
  <c r="BA28" i="4"/>
  <c r="BB28" i="4"/>
  <c r="BC28" i="4"/>
  <c r="BD28" i="4"/>
  <c r="BE28" i="4"/>
  <c r="BF28" i="4"/>
  <c r="BG28" i="4"/>
  <c r="BH28" i="4"/>
  <c r="BI28" i="4"/>
  <c r="AZ29" i="4"/>
  <c r="BA29" i="4"/>
  <c r="BB29" i="4"/>
  <c r="BC29" i="4"/>
  <c r="BD29" i="4"/>
  <c r="BE29" i="4"/>
  <c r="BF29" i="4"/>
  <c r="BG29" i="4"/>
  <c r="BH29" i="4"/>
  <c r="BI29" i="4"/>
  <c r="AZ30" i="4"/>
  <c r="BA30" i="4"/>
  <c r="BB30" i="4"/>
  <c r="BC30" i="4"/>
  <c r="BD30" i="4"/>
  <c r="BE30" i="4"/>
  <c r="BF30" i="4"/>
  <c r="BG30" i="4"/>
  <c r="BH30" i="4"/>
  <c r="BI30" i="4"/>
  <c r="BD31" i="4"/>
  <c r="BH31" i="4"/>
  <c r="BI31" i="4"/>
  <c r="AZ32" i="4"/>
  <c r="BA32" i="4"/>
  <c r="BB32" i="4"/>
  <c r="BC32" i="4"/>
  <c r="BD32" i="4"/>
  <c r="BE32" i="4"/>
  <c r="BF32" i="4"/>
  <c r="BG32" i="4"/>
  <c r="BH32" i="4"/>
  <c r="BI32" i="4"/>
  <c r="AZ33" i="4"/>
  <c r="BA33" i="4"/>
  <c r="BB33" i="4"/>
  <c r="BD33" i="4"/>
  <c r="BH33" i="4"/>
  <c r="BI33" i="4"/>
  <c r="AZ34" i="4"/>
  <c r="BA34" i="4"/>
  <c r="BB34" i="4"/>
  <c r="BD34" i="4"/>
  <c r="BH34" i="4"/>
  <c r="BI34" i="4"/>
  <c r="AZ35" i="4"/>
  <c r="BA35" i="4"/>
  <c r="BB35" i="4"/>
  <c r="BC35" i="4"/>
  <c r="BD35" i="4"/>
  <c r="BE35" i="4"/>
  <c r="BF35" i="4"/>
  <c r="BG35" i="4"/>
  <c r="BH35" i="4"/>
  <c r="BI35" i="4"/>
  <c r="AZ36" i="4"/>
  <c r="BA36" i="4"/>
  <c r="BB36" i="4"/>
  <c r="BD36" i="4"/>
  <c r="BH36" i="4"/>
  <c r="BI36" i="4"/>
  <c r="AZ37" i="4"/>
  <c r="BA37" i="4"/>
  <c r="BB37" i="4"/>
  <c r="BC37" i="4"/>
  <c r="BD37" i="4"/>
  <c r="BE37" i="4"/>
  <c r="BF37" i="4"/>
  <c r="BG37" i="4"/>
  <c r="BH37" i="4"/>
  <c r="BI37" i="4"/>
  <c r="AZ38" i="4"/>
  <c r="BA38" i="4"/>
  <c r="BB38" i="4"/>
  <c r="BC38" i="4"/>
  <c r="BD38" i="4"/>
  <c r="BE38" i="4"/>
  <c r="BF38" i="4"/>
  <c r="BG38" i="4"/>
  <c r="BH38" i="4"/>
  <c r="BI38" i="4"/>
  <c r="AZ39" i="4"/>
  <c r="BA39" i="4"/>
  <c r="BB39" i="4"/>
  <c r="BC39" i="4"/>
  <c r="BD39" i="4"/>
  <c r="BE39" i="4"/>
  <c r="BF39" i="4"/>
  <c r="BG39" i="4"/>
  <c r="BH39" i="4"/>
  <c r="BI39" i="4"/>
  <c r="AZ40" i="4"/>
  <c r="BA40" i="4"/>
  <c r="BB40" i="4"/>
  <c r="BC40" i="4"/>
  <c r="BD40" i="4"/>
  <c r="BE40" i="4"/>
  <c r="BF40" i="4"/>
  <c r="BG40" i="4"/>
  <c r="BH40" i="4"/>
  <c r="BI40" i="4"/>
  <c r="AZ41" i="4"/>
  <c r="BA41" i="4"/>
  <c r="BB41" i="4"/>
  <c r="BC41" i="4"/>
  <c r="BD41" i="4"/>
  <c r="BE41" i="4"/>
  <c r="BF41" i="4"/>
  <c r="BG41" i="4"/>
  <c r="BH41" i="4"/>
  <c r="BI41" i="4"/>
  <c r="AZ42" i="4"/>
  <c r="BA42" i="4"/>
  <c r="BB42" i="4"/>
  <c r="BC42" i="4"/>
  <c r="BD42" i="4"/>
  <c r="BE42" i="4"/>
  <c r="BF42" i="4"/>
  <c r="BG42" i="4"/>
  <c r="BH42" i="4"/>
  <c r="BI42" i="4"/>
  <c r="AZ43" i="4"/>
  <c r="BA43" i="4"/>
  <c r="BB43" i="4"/>
  <c r="BC43" i="4"/>
  <c r="BD43" i="4"/>
  <c r="BE43" i="4"/>
  <c r="BF43" i="4"/>
  <c r="BG43" i="4"/>
  <c r="BH43" i="4"/>
  <c r="BI43" i="4"/>
  <c r="AZ44" i="4"/>
  <c r="BA44" i="4"/>
  <c r="BB44" i="4"/>
  <c r="BC44" i="4"/>
  <c r="BD44" i="4"/>
  <c r="BE44" i="4"/>
  <c r="BF44" i="4"/>
  <c r="BG44" i="4"/>
  <c r="BH44" i="4"/>
  <c r="BI44" i="4"/>
  <c r="AZ45" i="4"/>
  <c r="BA45" i="4"/>
  <c r="BB45" i="4"/>
  <c r="BD45" i="4"/>
  <c r="BH45" i="4"/>
  <c r="BI45" i="4"/>
  <c r="AZ46" i="4"/>
  <c r="BA46" i="4"/>
  <c r="BB46" i="4"/>
  <c r="BC46" i="4"/>
  <c r="BD46" i="4"/>
  <c r="BE46" i="4"/>
  <c r="BF46" i="4"/>
  <c r="BG46" i="4"/>
  <c r="BH46" i="4"/>
  <c r="BI46" i="4"/>
  <c r="AZ47" i="4"/>
  <c r="BA47" i="4"/>
  <c r="BB47" i="4"/>
  <c r="BC47" i="4"/>
  <c r="BD47" i="4"/>
  <c r="BE47" i="4"/>
  <c r="BF47" i="4"/>
  <c r="BG47" i="4"/>
  <c r="BH47" i="4"/>
  <c r="BI47" i="4"/>
  <c r="AZ48" i="4"/>
  <c r="BA48" i="4"/>
  <c r="BB48" i="4"/>
  <c r="BC48" i="4"/>
  <c r="BD48" i="4"/>
  <c r="BE48" i="4"/>
  <c r="BF48" i="4"/>
  <c r="BG48" i="4"/>
  <c r="BH48" i="4"/>
  <c r="BI48" i="4"/>
  <c r="AZ49" i="4"/>
  <c r="BA49" i="4"/>
  <c r="BB49" i="4"/>
  <c r="BC49" i="4"/>
  <c r="BD49" i="4"/>
  <c r="BE49" i="4"/>
  <c r="BF49" i="4"/>
  <c r="BG49" i="4"/>
  <c r="BH49" i="4"/>
  <c r="BI49" i="4"/>
  <c r="AZ50" i="4"/>
  <c r="BA50" i="4"/>
  <c r="BB50" i="4"/>
  <c r="BC50" i="4"/>
  <c r="BD50" i="4"/>
  <c r="BE50" i="4"/>
  <c r="BF50" i="4"/>
  <c r="BG50" i="4"/>
  <c r="BH50" i="4"/>
  <c r="BI50" i="4"/>
  <c r="AZ51" i="4"/>
  <c r="BA51" i="4"/>
  <c r="BB51" i="4"/>
  <c r="BC51" i="4"/>
  <c r="BD51" i="4"/>
  <c r="BE51" i="4"/>
  <c r="BF51" i="4"/>
  <c r="BG51" i="4"/>
  <c r="BH51" i="4"/>
  <c r="BI51" i="4"/>
  <c r="AZ52" i="4"/>
  <c r="BA52" i="4"/>
  <c r="BB52" i="4"/>
  <c r="BC52" i="4"/>
  <c r="BD52" i="4"/>
  <c r="BE52" i="4"/>
  <c r="BF52" i="4"/>
  <c r="BG52" i="4"/>
  <c r="BH52" i="4"/>
  <c r="BI52" i="4"/>
  <c r="AZ53" i="4"/>
  <c r="BA53" i="4"/>
  <c r="BB53" i="4"/>
  <c r="BC53" i="4"/>
  <c r="BD53" i="4"/>
  <c r="BE53" i="4"/>
  <c r="BF53" i="4"/>
  <c r="BG53" i="4"/>
  <c r="BH53" i="4"/>
  <c r="BI53" i="4"/>
  <c r="AZ54" i="4"/>
  <c r="BA54" i="4"/>
  <c r="BB54" i="4"/>
  <c r="BC54" i="4"/>
  <c r="BD54" i="4"/>
  <c r="BE54" i="4"/>
  <c r="BF54" i="4"/>
  <c r="BG54" i="4"/>
  <c r="BH54" i="4"/>
  <c r="BI54" i="4"/>
  <c r="AZ55" i="4"/>
  <c r="BA55" i="4"/>
  <c r="BB55" i="4"/>
  <c r="BC55" i="4"/>
  <c r="BD55" i="4"/>
  <c r="BE55" i="4"/>
  <c r="BF55" i="4"/>
  <c r="BG55" i="4"/>
  <c r="BH55" i="4"/>
  <c r="BI55" i="4"/>
  <c r="AZ56" i="4"/>
  <c r="BA56" i="4"/>
  <c r="BB56" i="4"/>
  <c r="BC56" i="4"/>
  <c r="BD56" i="4"/>
  <c r="BE56" i="4"/>
  <c r="BF56" i="4"/>
  <c r="BG56" i="4"/>
  <c r="BH56" i="4"/>
  <c r="BI56" i="4"/>
  <c r="BD57" i="4"/>
  <c r="BH57" i="4"/>
  <c r="BI57" i="4"/>
  <c r="AZ58" i="4"/>
  <c r="BA58" i="4"/>
  <c r="BB58" i="4"/>
  <c r="BC58" i="4"/>
  <c r="BD58" i="4"/>
  <c r="BE58" i="4"/>
  <c r="BF58" i="4"/>
  <c r="BG58" i="4"/>
  <c r="BH58" i="4"/>
  <c r="BI58" i="4"/>
  <c r="AZ59" i="4"/>
  <c r="BA59" i="4"/>
  <c r="BB59" i="4"/>
  <c r="BC59" i="4"/>
  <c r="BD59" i="4"/>
  <c r="BE59" i="4"/>
  <c r="BF59" i="4"/>
  <c r="BG59" i="4"/>
  <c r="BH59" i="4"/>
  <c r="BI59" i="4"/>
  <c r="AZ60" i="4"/>
  <c r="BA60" i="4"/>
  <c r="BB60" i="4"/>
  <c r="BC60" i="4"/>
  <c r="BD60" i="4"/>
  <c r="BE60" i="4"/>
  <c r="BF60" i="4"/>
  <c r="BG60" i="4"/>
  <c r="BH60" i="4"/>
  <c r="BI60" i="4"/>
  <c r="BD61" i="4"/>
  <c r="BF61" i="4"/>
  <c r="BH61" i="4"/>
  <c r="BI61" i="4"/>
  <c r="AZ62" i="4"/>
  <c r="BA62" i="4"/>
  <c r="BB62" i="4"/>
  <c r="BC62" i="4"/>
  <c r="BD62" i="4"/>
  <c r="BE62" i="4"/>
  <c r="BF62" i="4"/>
  <c r="BG62" i="4"/>
  <c r="BH62" i="4"/>
  <c r="BI62" i="4"/>
  <c r="AZ63" i="4"/>
  <c r="BA63" i="4"/>
  <c r="BB63" i="4"/>
  <c r="BC63" i="4"/>
  <c r="BD63" i="4"/>
  <c r="BE63" i="4"/>
  <c r="BF63" i="4"/>
  <c r="BG63" i="4"/>
  <c r="BH63" i="4"/>
  <c r="BI63" i="4"/>
  <c r="AZ64" i="4"/>
  <c r="BA64" i="4"/>
  <c r="BB64" i="4"/>
  <c r="BC64" i="4"/>
  <c r="BD64" i="4"/>
  <c r="BE64" i="4"/>
  <c r="BF64" i="4"/>
  <c r="BG64" i="4"/>
  <c r="BH64" i="4"/>
  <c r="BI64" i="4"/>
  <c r="AZ65" i="4"/>
  <c r="BA65" i="4"/>
  <c r="BB65" i="4"/>
  <c r="BC65" i="4"/>
  <c r="BD65" i="4"/>
  <c r="BE65" i="4"/>
  <c r="BF65" i="4"/>
  <c r="BG65" i="4"/>
  <c r="BH65" i="4"/>
  <c r="BI65" i="4"/>
  <c r="BC66" i="4"/>
  <c r="BD66" i="4"/>
  <c r="BE66" i="4"/>
  <c r="BF66" i="4"/>
  <c r="BG66" i="4"/>
  <c r="BH66" i="4"/>
  <c r="BI66" i="4"/>
  <c r="AZ67" i="4"/>
  <c r="BA67" i="4"/>
  <c r="BB67" i="4"/>
  <c r="BD67" i="4"/>
  <c r="BH67" i="4"/>
  <c r="BI67" i="4"/>
  <c r="AZ68" i="4"/>
  <c r="BA68" i="4"/>
  <c r="BB68" i="4"/>
  <c r="BC68" i="4"/>
  <c r="BD68" i="4"/>
  <c r="BE68" i="4"/>
  <c r="BF68" i="4"/>
  <c r="BG68" i="4"/>
  <c r="BH68" i="4"/>
  <c r="BI68" i="4"/>
  <c r="AZ69" i="4"/>
  <c r="BA69" i="4"/>
  <c r="BB69" i="4"/>
  <c r="BC69" i="4"/>
  <c r="BD69" i="4"/>
  <c r="BE69" i="4"/>
  <c r="BF69" i="4"/>
  <c r="BG69" i="4"/>
  <c r="BH69" i="4"/>
  <c r="BI69" i="4"/>
  <c r="AZ70" i="4"/>
  <c r="BA70" i="4"/>
  <c r="BB70" i="4"/>
  <c r="BC70" i="4"/>
  <c r="BD70" i="4"/>
  <c r="BE70" i="4"/>
  <c r="BF70" i="4"/>
  <c r="BG70" i="4"/>
  <c r="BH70" i="4"/>
  <c r="BI70" i="4"/>
  <c r="AZ71" i="4"/>
  <c r="BA71" i="4"/>
  <c r="BB71" i="4"/>
  <c r="BC71" i="4"/>
  <c r="BD71" i="4"/>
  <c r="BE71" i="4"/>
  <c r="BF71" i="4"/>
  <c r="BG71" i="4"/>
  <c r="BH71" i="4"/>
  <c r="BI71" i="4"/>
  <c r="AZ72" i="4"/>
  <c r="BA72" i="4"/>
  <c r="BB72" i="4"/>
  <c r="BD72" i="4"/>
  <c r="BH72" i="4"/>
  <c r="BI72" i="4"/>
  <c r="AZ73" i="4"/>
  <c r="BA73" i="4"/>
  <c r="BB73" i="4"/>
  <c r="BC73" i="4"/>
  <c r="BD73" i="4"/>
  <c r="BE73" i="4"/>
  <c r="BF73" i="4"/>
  <c r="BG73" i="4"/>
  <c r="BH73" i="4"/>
  <c r="BI73" i="4"/>
  <c r="BD74" i="4"/>
  <c r="BH74" i="4"/>
  <c r="BI74" i="4"/>
  <c r="BH75" i="4"/>
  <c r="BI75" i="4"/>
  <c r="AZ76" i="4"/>
  <c r="BA76" i="4"/>
  <c r="BB76" i="4"/>
  <c r="BC76" i="4"/>
  <c r="BD76" i="4"/>
  <c r="BE76" i="4"/>
  <c r="BF76" i="4"/>
  <c r="BG76" i="4"/>
  <c r="BH76" i="4"/>
  <c r="BI76" i="4"/>
  <c r="AZ77" i="4"/>
  <c r="BA77" i="4"/>
  <c r="BB77" i="4"/>
  <c r="BC77" i="4"/>
  <c r="BD77" i="4"/>
  <c r="BE77" i="4"/>
  <c r="BF77" i="4"/>
  <c r="BG77" i="4"/>
  <c r="BH77" i="4"/>
  <c r="BI77" i="4"/>
  <c r="AZ78" i="4"/>
  <c r="BA78" i="4"/>
  <c r="BB78" i="4"/>
  <c r="BC78" i="4"/>
  <c r="BD78" i="4"/>
  <c r="BE78" i="4"/>
  <c r="BF78" i="4"/>
  <c r="BG78" i="4"/>
  <c r="BH78" i="4"/>
  <c r="BI78" i="4"/>
  <c r="BD79" i="4"/>
  <c r="BH79" i="4"/>
  <c r="BI79" i="4"/>
  <c r="AZ80" i="4"/>
  <c r="BA80" i="4"/>
  <c r="BB80" i="4"/>
  <c r="BC80" i="4"/>
  <c r="BD80" i="4"/>
  <c r="BE80" i="4"/>
  <c r="BF80" i="4"/>
  <c r="BG80" i="4"/>
  <c r="BH80" i="4"/>
  <c r="BI80" i="4"/>
  <c r="AZ81" i="4"/>
  <c r="BA81" i="4"/>
  <c r="BB81" i="4"/>
  <c r="BC81" i="4"/>
  <c r="BD81" i="4"/>
  <c r="BE81" i="4"/>
  <c r="BF81" i="4"/>
  <c r="BG81" i="4"/>
  <c r="BH81" i="4"/>
  <c r="BI81" i="4"/>
  <c r="AZ82" i="4"/>
  <c r="BA82" i="4"/>
  <c r="BB82" i="4"/>
  <c r="BC82" i="4"/>
  <c r="BD82" i="4"/>
  <c r="BE82" i="4"/>
  <c r="BF82" i="4"/>
  <c r="BG82" i="4"/>
  <c r="BH82" i="4"/>
  <c r="BI82" i="4"/>
  <c r="AZ83" i="4"/>
  <c r="BA83" i="4"/>
  <c r="BB83" i="4"/>
  <c r="BC83" i="4"/>
  <c r="BD83" i="4"/>
  <c r="BE83" i="4"/>
  <c r="BF83" i="4"/>
  <c r="BG83" i="4"/>
  <c r="BH83" i="4"/>
  <c r="BI83" i="4"/>
  <c r="AZ84" i="4"/>
  <c r="BA84" i="4"/>
  <c r="BB84" i="4"/>
  <c r="BC84" i="4"/>
  <c r="BD84" i="4"/>
  <c r="BE84" i="4"/>
  <c r="BF84" i="4"/>
  <c r="BG84" i="4"/>
  <c r="BH84" i="4"/>
  <c r="BI84" i="4"/>
  <c r="AZ85" i="4"/>
  <c r="BA85" i="4"/>
  <c r="BB85" i="4"/>
  <c r="BC85" i="4"/>
  <c r="BD85" i="4"/>
  <c r="BE85" i="4"/>
  <c r="BF85" i="4"/>
  <c r="BG85" i="4"/>
  <c r="BH85" i="4"/>
  <c r="BI85" i="4"/>
  <c r="AZ86" i="4"/>
  <c r="BA86" i="4"/>
  <c r="BB86" i="4"/>
  <c r="BC86" i="4"/>
  <c r="BD86" i="4"/>
  <c r="BE86" i="4"/>
  <c r="BF86" i="4"/>
  <c r="BG86" i="4"/>
  <c r="BH86" i="4"/>
  <c r="BI86" i="4"/>
  <c r="AZ87" i="4"/>
  <c r="BA87" i="4"/>
  <c r="BB87" i="4"/>
  <c r="BC87" i="4"/>
  <c r="BD87" i="4"/>
  <c r="BE87" i="4"/>
  <c r="BF87" i="4"/>
  <c r="BG87" i="4"/>
  <c r="BH87" i="4"/>
  <c r="BI87" i="4"/>
  <c r="AZ88" i="4"/>
  <c r="BA88" i="4"/>
  <c r="BB88" i="4"/>
  <c r="BD88" i="4"/>
  <c r="BH88" i="4"/>
  <c r="BI88" i="4"/>
  <c r="AZ89" i="4"/>
  <c r="BA89" i="4"/>
  <c r="BB89" i="4"/>
  <c r="BC89" i="4"/>
  <c r="BD89" i="4"/>
  <c r="BE89" i="4"/>
  <c r="BF89" i="4"/>
  <c r="BG89" i="4"/>
  <c r="BH89" i="4"/>
  <c r="BI89" i="4"/>
  <c r="AZ90" i="4"/>
  <c r="BA90" i="4"/>
  <c r="BB90" i="4"/>
  <c r="BC90" i="4"/>
  <c r="BD90" i="4"/>
  <c r="BE90" i="4"/>
  <c r="BF90" i="4"/>
  <c r="BG90" i="4"/>
  <c r="BH90" i="4"/>
  <c r="BI90" i="4"/>
  <c r="AZ91" i="4"/>
  <c r="BA91" i="4"/>
  <c r="BB91" i="4"/>
  <c r="BC91" i="4"/>
  <c r="BD91" i="4"/>
  <c r="BE91" i="4"/>
  <c r="BF91" i="4"/>
  <c r="BG91" i="4"/>
  <c r="BH91" i="4"/>
  <c r="BI91" i="4"/>
  <c r="AZ92" i="4"/>
  <c r="BA92" i="4"/>
  <c r="BB92" i="4"/>
  <c r="BC92" i="4"/>
  <c r="BD92" i="4"/>
  <c r="BE92" i="4"/>
  <c r="BF92" i="4"/>
  <c r="BG92" i="4"/>
  <c r="BH92" i="4"/>
  <c r="BI92" i="4"/>
  <c r="BC93" i="4"/>
  <c r="BD93" i="4"/>
  <c r="BF93" i="4"/>
  <c r="BG93" i="4"/>
  <c r="BH93" i="4"/>
  <c r="BI93" i="4"/>
  <c r="AZ94" i="4"/>
  <c r="BA94" i="4"/>
  <c r="BB94" i="4"/>
  <c r="BC94" i="4"/>
  <c r="BD94" i="4"/>
  <c r="BE94" i="4"/>
  <c r="BF94" i="4"/>
  <c r="BG94" i="4"/>
  <c r="BH94" i="4"/>
  <c r="BI94" i="4"/>
  <c r="AZ95" i="4"/>
  <c r="BA95" i="4"/>
  <c r="BB95" i="4"/>
  <c r="BC95" i="4"/>
  <c r="BD95" i="4"/>
  <c r="BE95" i="4"/>
  <c r="BF95" i="4"/>
  <c r="BG95" i="4"/>
  <c r="BH95" i="4"/>
  <c r="BI95" i="4"/>
  <c r="AZ96" i="4"/>
  <c r="BA96" i="4"/>
  <c r="BB96" i="4"/>
  <c r="BC96" i="4"/>
  <c r="BD96" i="4"/>
  <c r="BE96" i="4"/>
  <c r="BF96" i="4"/>
  <c r="BG96" i="4"/>
  <c r="BH96" i="4"/>
  <c r="BI96" i="4"/>
  <c r="AZ97" i="4"/>
  <c r="BA97" i="4"/>
  <c r="BB97" i="4"/>
  <c r="BC97" i="4"/>
  <c r="BD97" i="4"/>
  <c r="BE97" i="4"/>
  <c r="BF97" i="4"/>
  <c r="BG97" i="4"/>
  <c r="BH97" i="4"/>
  <c r="BI97" i="4"/>
  <c r="AZ98" i="4"/>
  <c r="BA98" i="4"/>
  <c r="BB98" i="4"/>
  <c r="BC98" i="4"/>
  <c r="BD98" i="4"/>
  <c r="BE98" i="4"/>
  <c r="BF98" i="4"/>
  <c r="BG98" i="4"/>
  <c r="BH98" i="4"/>
  <c r="BI98" i="4"/>
  <c r="BD99" i="4"/>
  <c r="BH99" i="4"/>
  <c r="BI99" i="4"/>
  <c r="AZ100" i="4"/>
  <c r="BA100" i="4"/>
  <c r="BB100" i="4"/>
  <c r="BC100" i="4"/>
  <c r="BD100" i="4"/>
  <c r="BE100" i="4"/>
  <c r="BF100" i="4"/>
  <c r="BG100" i="4"/>
  <c r="BH100" i="4"/>
  <c r="BI100" i="4"/>
  <c r="BC101" i="4"/>
  <c r="BD101" i="4"/>
  <c r="BF101" i="4"/>
  <c r="BG101" i="4"/>
  <c r="BH101" i="4"/>
  <c r="BI101" i="4"/>
  <c r="AZ102" i="4"/>
  <c r="BA102" i="4"/>
  <c r="BB102" i="4"/>
  <c r="BC102" i="4"/>
  <c r="BD102" i="4"/>
  <c r="BE102" i="4"/>
  <c r="BF102" i="4"/>
  <c r="BG102" i="4"/>
  <c r="BH102" i="4"/>
  <c r="BI102" i="4"/>
  <c r="AZ103" i="4"/>
  <c r="BA103" i="4"/>
  <c r="BB103" i="4"/>
  <c r="BC103" i="4"/>
  <c r="BD103" i="4"/>
  <c r="BE103" i="4"/>
  <c r="BF103" i="4"/>
  <c r="BG103" i="4"/>
  <c r="BH103" i="4"/>
  <c r="BI103" i="4"/>
  <c r="AZ104" i="4"/>
  <c r="BA104" i="4"/>
  <c r="BB104" i="4"/>
  <c r="BC104" i="4"/>
  <c r="BD104" i="4"/>
  <c r="BE104" i="4"/>
  <c r="BF104" i="4"/>
  <c r="BG104" i="4"/>
  <c r="BH104" i="4"/>
  <c r="BI104" i="4"/>
  <c r="AZ105" i="4"/>
  <c r="BA105" i="4"/>
  <c r="BB105" i="4"/>
  <c r="BC105" i="4"/>
  <c r="BD105" i="4"/>
  <c r="BE105" i="4"/>
  <c r="BF105" i="4"/>
  <c r="BH105" i="4"/>
  <c r="BI105" i="4"/>
  <c r="AZ106" i="4"/>
  <c r="BA106" i="4"/>
  <c r="BB106" i="4"/>
  <c r="BC106" i="4"/>
  <c r="BD106" i="4"/>
  <c r="BE106" i="4"/>
  <c r="BF106" i="4"/>
  <c r="BG106" i="4"/>
  <c r="BH106" i="4"/>
  <c r="BI106" i="4"/>
  <c r="AZ107" i="4"/>
  <c r="BA107" i="4"/>
  <c r="BB107" i="4"/>
  <c r="BC107" i="4"/>
  <c r="BD107" i="4"/>
  <c r="BE107" i="4"/>
  <c r="BF107" i="4"/>
  <c r="BG107" i="4"/>
  <c r="BH107" i="4"/>
  <c r="BI107" i="4"/>
  <c r="AZ108" i="4"/>
  <c r="BA108" i="4"/>
  <c r="BB108" i="4"/>
  <c r="BC108" i="4"/>
  <c r="BD108" i="4"/>
  <c r="BE108" i="4"/>
  <c r="BF108" i="4"/>
  <c r="BG108" i="4"/>
  <c r="BH108" i="4"/>
  <c r="BI108" i="4"/>
  <c r="AZ109" i="4"/>
  <c r="BA109" i="4"/>
  <c r="BB109" i="4"/>
  <c r="BC109" i="4"/>
  <c r="BD109" i="4"/>
  <c r="BE109" i="4"/>
  <c r="BF109" i="4"/>
  <c r="BG109" i="4"/>
  <c r="BH109" i="4"/>
  <c r="BI109" i="4"/>
  <c r="BD110" i="4"/>
  <c r="BF110" i="4"/>
  <c r="BG110" i="4"/>
  <c r="BH110" i="4"/>
  <c r="BI110" i="4"/>
  <c r="AZ111" i="4"/>
  <c r="BA111" i="4"/>
  <c r="BB111" i="4"/>
  <c r="BC111" i="4"/>
  <c r="BD111" i="4"/>
  <c r="BE111" i="4"/>
  <c r="BF111" i="4"/>
  <c r="BH111" i="4"/>
  <c r="BI111" i="4"/>
  <c r="AZ112" i="4"/>
  <c r="BA112" i="4"/>
  <c r="BB112" i="4"/>
  <c r="BC112" i="4"/>
  <c r="BD112" i="4"/>
  <c r="BE112" i="4"/>
  <c r="BF112" i="4"/>
  <c r="BG112" i="4"/>
  <c r="BH112" i="4"/>
  <c r="BI112" i="4"/>
  <c r="AZ113" i="4"/>
  <c r="BA113" i="4"/>
  <c r="BB113" i="4"/>
  <c r="BD113" i="4"/>
  <c r="BE113" i="4"/>
  <c r="BF113" i="4"/>
  <c r="BH113" i="4"/>
  <c r="BI113" i="4"/>
  <c r="AZ114" i="4"/>
  <c r="BA114" i="4"/>
  <c r="BB114" i="4"/>
  <c r="BC114" i="4"/>
  <c r="BD114" i="4"/>
  <c r="BE114" i="4"/>
  <c r="BF114" i="4"/>
  <c r="BG114" i="4"/>
  <c r="BH114" i="4"/>
  <c r="BI114" i="4"/>
  <c r="AZ115" i="4"/>
  <c r="BA115" i="4"/>
  <c r="BB115" i="4"/>
  <c r="BC115" i="4"/>
  <c r="BD115" i="4"/>
  <c r="BE115" i="4"/>
  <c r="BF115" i="4"/>
  <c r="BG115" i="4"/>
  <c r="BH115" i="4"/>
  <c r="BI115" i="4"/>
  <c r="AZ116" i="4"/>
  <c r="BA116" i="4"/>
  <c r="BB116" i="4"/>
  <c r="BC116" i="4"/>
  <c r="BD116" i="4"/>
  <c r="BE116" i="4"/>
  <c r="BF116" i="4"/>
  <c r="BG116" i="4"/>
  <c r="BH116" i="4"/>
  <c r="BI116" i="4"/>
  <c r="BD117" i="4"/>
  <c r="BH117" i="4"/>
  <c r="BI117" i="4"/>
  <c r="AZ119" i="4"/>
  <c r="BA119" i="4"/>
  <c r="BB119" i="4"/>
  <c r="BC119" i="4"/>
  <c r="BD119" i="4"/>
  <c r="BE119" i="4"/>
  <c r="BF119" i="4"/>
  <c r="BG119" i="4"/>
  <c r="BH119" i="4"/>
  <c r="BI119" i="4"/>
  <c r="AZ120" i="4"/>
  <c r="BA120" i="4"/>
  <c r="BB120" i="4"/>
  <c r="BC120" i="4"/>
  <c r="BD120" i="4"/>
  <c r="BE120" i="4"/>
  <c r="BF120" i="4"/>
  <c r="BG120" i="4"/>
  <c r="BH120" i="4"/>
  <c r="BI120" i="4"/>
  <c r="BD121" i="4"/>
  <c r="BH121" i="4"/>
  <c r="BI121" i="4"/>
  <c r="AZ122" i="4"/>
  <c r="BA122" i="4"/>
  <c r="BB122" i="4"/>
  <c r="BD122" i="4"/>
  <c r="BH122" i="4"/>
  <c r="BI122" i="4"/>
  <c r="AZ123" i="4"/>
  <c r="BA123" i="4"/>
  <c r="BB123" i="4"/>
  <c r="BC123" i="4"/>
  <c r="BD123" i="4"/>
  <c r="BE123" i="4"/>
  <c r="BF123" i="4"/>
  <c r="BG123" i="4"/>
  <c r="BH123" i="4"/>
  <c r="BI123" i="4"/>
  <c r="AZ124" i="4"/>
  <c r="BA124" i="4"/>
  <c r="BB124" i="4"/>
  <c r="BC124" i="4"/>
  <c r="BD124" i="4"/>
  <c r="BE124" i="4"/>
  <c r="BF124" i="4"/>
  <c r="BG124" i="4"/>
  <c r="BH124" i="4"/>
  <c r="BI124" i="4"/>
  <c r="AZ125" i="4"/>
  <c r="BA125" i="4"/>
  <c r="BB125" i="4"/>
  <c r="BC125" i="4"/>
  <c r="BD125" i="4"/>
  <c r="BE125" i="4"/>
  <c r="BF125" i="4"/>
  <c r="BG125" i="4"/>
  <c r="BH125" i="4"/>
  <c r="BI125" i="4"/>
  <c r="AZ126" i="4"/>
  <c r="BA126" i="4"/>
  <c r="BB126" i="4"/>
  <c r="BC126" i="4"/>
  <c r="BD126" i="4"/>
  <c r="BE126" i="4"/>
  <c r="BF126" i="4"/>
  <c r="BG126" i="4"/>
  <c r="BH126" i="4"/>
  <c r="BI126" i="4"/>
  <c r="AZ127" i="4"/>
  <c r="BA127" i="4"/>
  <c r="BB127" i="4"/>
  <c r="BC127" i="4"/>
  <c r="BD127" i="4"/>
  <c r="BE127" i="4"/>
  <c r="BF127" i="4"/>
  <c r="BG127" i="4"/>
  <c r="BH127" i="4"/>
  <c r="BI127" i="4"/>
  <c r="AZ128" i="4"/>
  <c r="BA128" i="4"/>
  <c r="BB128" i="4"/>
  <c r="BC128" i="4"/>
  <c r="BD128" i="4"/>
  <c r="BE128" i="4"/>
  <c r="BF128" i="4"/>
  <c r="BG128" i="4"/>
  <c r="BH128" i="4"/>
  <c r="BI128" i="4"/>
  <c r="AZ129" i="4"/>
  <c r="BA129" i="4"/>
  <c r="BB129" i="4"/>
  <c r="BC129" i="4"/>
  <c r="BD129" i="4"/>
  <c r="BE129" i="4"/>
  <c r="BF129" i="4"/>
  <c r="BG129" i="4"/>
  <c r="BH129" i="4"/>
  <c r="BI129" i="4"/>
  <c r="BD130" i="4"/>
  <c r="BH130" i="4"/>
  <c r="BI130" i="4"/>
  <c r="AZ131" i="4"/>
  <c r="BA131" i="4"/>
  <c r="BB131" i="4"/>
  <c r="BC131" i="4"/>
  <c r="BD131" i="4"/>
  <c r="BE131" i="4"/>
  <c r="BF131" i="4"/>
  <c r="BG131" i="4"/>
  <c r="BH131" i="4"/>
  <c r="BI131" i="4"/>
  <c r="AZ132" i="4"/>
  <c r="BA132" i="4"/>
  <c r="BB132" i="4"/>
  <c r="BC132" i="4"/>
  <c r="BE132" i="4"/>
  <c r="BF132" i="4"/>
  <c r="BG132" i="4"/>
  <c r="BD133" i="4"/>
  <c r="BH133" i="4"/>
  <c r="BI133" i="4"/>
  <c r="AZ134" i="4"/>
  <c r="BA134" i="4"/>
  <c r="BB134" i="4"/>
  <c r="BC134" i="4"/>
  <c r="BD134" i="4"/>
  <c r="BE134" i="4"/>
  <c r="BF134" i="4"/>
  <c r="BG134" i="4"/>
  <c r="BH134" i="4"/>
  <c r="BI134" i="4"/>
  <c r="AZ135" i="4"/>
  <c r="BA135" i="4"/>
  <c r="BB135" i="4"/>
  <c r="BC135" i="4"/>
  <c r="BD135" i="4"/>
  <c r="BE135" i="4"/>
  <c r="BF135" i="4"/>
  <c r="BG135" i="4"/>
  <c r="BH135" i="4"/>
  <c r="BI135" i="4"/>
  <c r="AZ136" i="4"/>
  <c r="BA136" i="4"/>
  <c r="BB136" i="4"/>
  <c r="BC136" i="4"/>
  <c r="BD136" i="4"/>
  <c r="BE136" i="4"/>
  <c r="BF136" i="4"/>
  <c r="BG136" i="4"/>
  <c r="BH136" i="4"/>
  <c r="BI136" i="4"/>
  <c r="AZ137" i="4"/>
  <c r="BA137" i="4"/>
  <c r="BB137" i="4"/>
  <c r="BC137" i="4"/>
  <c r="BD137" i="4"/>
  <c r="BE137" i="4"/>
  <c r="BF137" i="4"/>
  <c r="BG137" i="4"/>
  <c r="BH137" i="4"/>
  <c r="BI137" i="4"/>
  <c r="AZ138" i="4"/>
  <c r="BA138" i="4"/>
  <c r="BB138" i="4"/>
  <c r="BC138" i="4"/>
  <c r="BD138" i="4"/>
  <c r="BE138" i="4"/>
  <c r="BF138" i="4"/>
  <c r="BG138" i="4"/>
  <c r="BH138" i="4"/>
  <c r="BI138" i="4"/>
  <c r="AZ139" i="4"/>
  <c r="BA139" i="4"/>
  <c r="BB139" i="4"/>
  <c r="BC139" i="4"/>
  <c r="BD139" i="4"/>
  <c r="BE139" i="4"/>
  <c r="BF139" i="4"/>
  <c r="BG139" i="4"/>
  <c r="BH139" i="4"/>
  <c r="BI139" i="4"/>
  <c r="AZ140" i="4"/>
  <c r="BA140" i="4"/>
  <c r="BB140" i="4"/>
  <c r="BC140" i="4"/>
  <c r="BD140" i="4"/>
  <c r="BE140" i="4"/>
  <c r="BF140" i="4"/>
  <c r="BG140" i="4"/>
  <c r="BH140" i="4"/>
  <c r="BI140" i="4"/>
  <c r="AZ141" i="4"/>
  <c r="BA141" i="4"/>
  <c r="BB141" i="4"/>
  <c r="BC141" i="4"/>
  <c r="BD141" i="4"/>
  <c r="BE141" i="4"/>
  <c r="BF141" i="4"/>
  <c r="BG141" i="4"/>
  <c r="BH141" i="4"/>
  <c r="BI141" i="4"/>
  <c r="AZ142" i="4"/>
  <c r="BA142" i="4"/>
  <c r="BB142" i="4"/>
  <c r="BC142" i="4"/>
  <c r="BD142" i="4"/>
  <c r="BE142" i="4"/>
  <c r="BF142" i="4"/>
  <c r="BG142" i="4"/>
  <c r="BH142" i="4"/>
  <c r="BI142" i="4"/>
  <c r="BD143" i="4"/>
  <c r="BH143" i="4"/>
  <c r="BI143" i="4"/>
  <c r="AZ144" i="4"/>
  <c r="BA144" i="4"/>
  <c r="BB144" i="4"/>
  <c r="BC144" i="4"/>
  <c r="BD144" i="4"/>
  <c r="BE144" i="4"/>
  <c r="BF144" i="4"/>
  <c r="BG144" i="4"/>
  <c r="BH144" i="4"/>
  <c r="BI144" i="4"/>
  <c r="AZ145" i="4"/>
  <c r="BA145" i="4"/>
  <c r="BB145" i="4"/>
  <c r="BC145" i="4"/>
  <c r="BD145" i="4"/>
  <c r="BE145" i="4"/>
  <c r="BF145" i="4"/>
  <c r="BG145" i="4"/>
  <c r="BH145" i="4"/>
  <c r="BI145" i="4"/>
  <c r="AZ146" i="4"/>
  <c r="BA146" i="4"/>
  <c r="BB146" i="4"/>
  <c r="BC146" i="4"/>
  <c r="BD146" i="4"/>
  <c r="BE146" i="4"/>
  <c r="BF146" i="4"/>
  <c r="BG146" i="4"/>
  <c r="BH146" i="4"/>
  <c r="BI146" i="4"/>
  <c r="AZ147" i="4"/>
  <c r="BA147" i="4"/>
  <c r="BB147" i="4"/>
  <c r="BC147" i="4"/>
  <c r="BD147" i="4"/>
  <c r="BE147" i="4"/>
  <c r="BF147" i="4"/>
  <c r="BG147" i="4"/>
  <c r="BH147" i="4"/>
  <c r="BI147" i="4"/>
  <c r="AZ148" i="4"/>
  <c r="BA148" i="4"/>
  <c r="BB148" i="4"/>
  <c r="BC148" i="4"/>
  <c r="BD148" i="4"/>
  <c r="BE148" i="4"/>
  <c r="BF148" i="4"/>
  <c r="BG148" i="4"/>
  <c r="BH148" i="4"/>
  <c r="BI148" i="4"/>
  <c r="AZ149" i="4"/>
  <c r="BA149" i="4"/>
  <c r="BB149" i="4"/>
  <c r="BC149" i="4"/>
  <c r="BD149" i="4"/>
  <c r="BE149" i="4"/>
  <c r="BF149" i="4"/>
  <c r="BG149" i="4"/>
  <c r="BH149" i="4"/>
  <c r="BI149" i="4"/>
  <c r="AZ150" i="4"/>
  <c r="BA150" i="4"/>
  <c r="BB150" i="4"/>
  <c r="BD150" i="4"/>
  <c r="BH150" i="4"/>
  <c r="BI150" i="4"/>
  <c r="BD151" i="4"/>
  <c r="BH151" i="4"/>
  <c r="BI151" i="4"/>
  <c r="AZ152" i="4"/>
  <c r="BA152" i="4"/>
  <c r="BB152" i="4"/>
  <c r="BC152" i="4"/>
  <c r="BD152" i="4"/>
  <c r="BE152" i="4"/>
  <c r="BF152" i="4"/>
  <c r="BG152" i="4"/>
  <c r="BH152" i="4"/>
  <c r="BI152" i="4"/>
  <c r="AZ153" i="4"/>
  <c r="BA153" i="4"/>
  <c r="BB153" i="4"/>
  <c r="BD153" i="4"/>
  <c r="BH153" i="4"/>
  <c r="BI153" i="4"/>
  <c r="AZ154" i="4"/>
  <c r="BA154" i="4"/>
  <c r="BB154" i="4"/>
  <c r="BC154" i="4"/>
  <c r="BD154" i="4"/>
  <c r="BE154" i="4"/>
  <c r="BF154" i="4"/>
  <c r="BG154" i="4"/>
  <c r="BH154" i="4"/>
  <c r="BI154" i="4"/>
  <c r="BH155" i="4"/>
  <c r="BI155" i="4"/>
  <c r="AZ156" i="4"/>
  <c r="BA156" i="4"/>
  <c r="BB156" i="4"/>
  <c r="BC156" i="4"/>
  <c r="BE156" i="4"/>
  <c r="BF156" i="4"/>
  <c r="AZ157" i="4"/>
  <c r="BA157" i="4"/>
  <c r="BB157" i="4"/>
  <c r="BC157" i="4"/>
  <c r="BD157" i="4"/>
  <c r="BE157" i="4"/>
  <c r="BF157" i="4"/>
  <c r="BG157" i="4"/>
  <c r="BH157" i="4"/>
  <c r="BI157" i="4"/>
  <c r="AZ158" i="4"/>
  <c r="BA158" i="4"/>
  <c r="BB158" i="4"/>
  <c r="BC158" i="4"/>
  <c r="BE158" i="4"/>
  <c r="BF158" i="4"/>
  <c r="BG158" i="4"/>
  <c r="AZ159" i="4"/>
  <c r="BA159" i="4"/>
  <c r="BB159" i="4"/>
  <c r="BC159" i="4"/>
  <c r="BD159" i="4"/>
  <c r="BE159" i="4"/>
  <c r="BF159" i="4"/>
  <c r="BG159" i="4"/>
  <c r="BH159" i="4"/>
  <c r="BI159" i="4"/>
  <c r="AZ160" i="4"/>
  <c r="BA160" i="4"/>
  <c r="BB160" i="4"/>
  <c r="BC160" i="4"/>
  <c r="BD160" i="4"/>
  <c r="BE160" i="4"/>
  <c r="BF160" i="4"/>
  <c r="BG160" i="4"/>
  <c r="BH160" i="4"/>
  <c r="BI160" i="4"/>
  <c r="AZ162" i="4"/>
  <c r="BA162" i="4"/>
  <c r="BB162" i="4"/>
  <c r="BD162" i="4"/>
  <c r="BE162" i="4"/>
  <c r="BF162" i="4"/>
  <c r="BH162" i="4"/>
  <c r="BI162" i="4"/>
  <c r="BD163" i="4"/>
  <c r="BH163" i="4"/>
  <c r="BI163" i="4"/>
  <c r="AZ164" i="4"/>
  <c r="BA164" i="4"/>
  <c r="BB164" i="4"/>
  <c r="BC164" i="4"/>
  <c r="BD164" i="4"/>
  <c r="BE164" i="4"/>
  <c r="BF164" i="4"/>
  <c r="BG164" i="4"/>
  <c r="BH164" i="4"/>
  <c r="BI164" i="4"/>
  <c r="AZ165" i="4"/>
  <c r="BA165" i="4"/>
  <c r="BB165" i="4"/>
  <c r="BC165" i="4"/>
  <c r="BD165" i="4"/>
  <c r="BE165" i="4"/>
  <c r="BF165" i="4"/>
  <c r="BG165" i="4"/>
  <c r="BH165" i="4"/>
  <c r="BI165" i="4"/>
  <c r="AZ166" i="4"/>
  <c r="BA166" i="4"/>
  <c r="BB166" i="4"/>
  <c r="BC166" i="4"/>
  <c r="BD166" i="4"/>
  <c r="BE166" i="4"/>
  <c r="BF166" i="4"/>
  <c r="BG166" i="4"/>
  <c r="BH166" i="4"/>
  <c r="BI166" i="4"/>
  <c r="AZ167" i="4"/>
  <c r="BA167" i="4"/>
  <c r="BB167" i="4"/>
  <c r="BC167" i="4"/>
  <c r="BD167" i="4"/>
  <c r="BE167" i="4"/>
  <c r="BF167" i="4"/>
  <c r="BG167" i="4"/>
  <c r="BH167" i="4"/>
  <c r="BI167" i="4"/>
  <c r="AZ168" i="4"/>
  <c r="BA168" i="4"/>
  <c r="BB168" i="4"/>
  <c r="BC168" i="4"/>
  <c r="BD168" i="4"/>
  <c r="BE168" i="4"/>
  <c r="BF168" i="4"/>
  <c r="BG168" i="4"/>
  <c r="BH168" i="4"/>
  <c r="BI168" i="4"/>
  <c r="AZ169" i="4"/>
  <c r="BA169" i="4"/>
  <c r="BB169" i="4"/>
  <c r="BC169" i="4"/>
  <c r="BD169" i="4"/>
  <c r="BE169" i="4"/>
  <c r="BF169" i="4"/>
  <c r="BG169" i="4"/>
  <c r="BH169" i="4"/>
  <c r="BI169" i="4"/>
  <c r="AZ170" i="4"/>
  <c r="BA170" i="4"/>
  <c r="BB170" i="4"/>
  <c r="BC170" i="4"/>
  <c r="BD170" i="4"/>
  <c r="BE170" i="4"/>
  <c r="BF170" i="4"/>
  <c r="BG170" i="4"/>
  <c r="BH170" i="4"/>
  <c r="BI170" i="4"/>
  <c r="AZ171" i="4"/>
  <c r="BA171" i="4"/>
  <c r="BB171" i="4"/>
  <c r="BC171" i="4"/>
  <c r="BD171" i="4"/>
  <c r="BE171" i="4"/>
  <c r="BF171" i="4"/>
  <c r="BG171" i="4"/>
  <c r="BH171" i="4"/>
  <c r="BI171" i="4"/>
  <c r="AZ172" i="4"/>
  <c r="BA172" i="4"/>
  <c r="BB172" i="4"/>
  <c r="BC172" i="4"/>
  <c r="BD172" i="4"/>
  <c r="BE172" i="4"/>
  <c r="BF172" i="4"/>
  <c r="BG172" i="4"/>
  <c r="BH172" i="4"/>
  <c r="BI172" i="4"/>
  <c r="AZ173" i="4"/>
  <c r="BA173" i="4"/>
  <c r="BB173" i="4"/>
  <c r="BC173" i="4"/>
  <c r="BD173" i="4"/>
  <c r="BE173" i="4"/>
  <c r="BF173" i="4"/>
  <c r="BG173" i="4"/>
  <c r="BH173" i="4"/>
  <c r="BI173" i="4"/>
  <c r="AZ174" i="4"/>
  <c r="BA174" i="4"/>
  <c r="BB174" i="4"/>
  <c r="BC174" i="4"/>
  <c r="BD174" i="4"/>
  <c r="BE174" i="4"/>
  <c r="BF174" i="4"/>
  <c r="BG174" i="4"/>
  <c r="BH174" i="4"/>
  <c r="BI174" i="4"/>
  <c r="AZ175" i="4"/>
  <c r="BA175" i="4"/>
  <c r="BB175" i="4"/>
  <c r="BC175" i="4"/>
  <c r="BD175" i="4"/>
  <c r="BE175" i="4"/>
  <c r="BF175" i="4"/>
  <c r="BG175" i="4"/>
  <c r="BH175" i="4"/>
  <c r="BI175" i="4"/>
  <c r="AZ176" i="4"/>
  <c r="BA176" i="4"/>
  <c r="BB176" i="4"/>
  <c r="BD176" i="4"/>
  <c r="BH176" i="4"/>
  <c r="BI176" i="4"/>
  <c r="AZ177" i="4"/>
  <c r="BA177" i="4"/>
  <c r="BB177" i="4"/>
  <c r="BC177" i="4"/>
  <c r="BD177" i="4"/>
  <c r="BE177" i="4"/>
  <c r="BF177" i="4"/>
  <c r="BG177" i="4"/>
  <c r="BH177" i="4"/>
  <c r="BI177" i="4"/>
  <c r="AZ178" i="4"/>
  <c r="BA178" i="4"/>
  <c r="BB178" i="4"/>
  <c r="BC178" i="4"/>
  <c r="BD178" i="4"/>
  <c r="BE178" i="4"/>
  <c r="BF178" i="4"/>
  <c r="BG178" i="4"/>
  <c r="BH178" i="4"/>
  <c r="BI178" i="4"/>
  <c r="AZ179" i="4"/>
  <c r="BA179" i="4"/>
  <c r="BB179" i="4"/>
  <c r="BC179" i="4"/>
  <c r="BD179" i="4"/>
  <c r="BE179" i="4"/>
  <c r="BF179" i="4"/>
  <c r="BG179" i="4"/>
  <c r="BH179" i="4"/>
  <c r="BI179" i="4"/>
  <c r="BI10" i="4"/>
  <c r="BH10" i="4"/>
  <c r="BG10" i="4"/>
  <c r="BF10" i="4"/>
  <c r="BD10" i="4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1" i="5"/>
  <c r="E171" i="6"/>
  <c r="E170" i="6"/>
  <c r="E169" i="6"/>
  <c r="E168" i="6"/>
  <c r="E167" i="6"/>
  <c r="E166" i="6"/>
  <c r="E164" i="6"/>
  <c r="E163" i="6"/>
  <c r="E162" i="6"/>
  <c r="E161" i="6"/>
  <c r="E160" i="6"/>
  <c r="E159" i="6"/>
  <c r="E158" i="6"/>
  <c r="E157" i="6"/>
  <c r="E156" i="6"/>
  <c r="E154" i="6"/>
  <c r="E152" i="6"/>
  <c r="E151" i="6"/>
  <c r="E150" i="6"/>
  <c r="E149" i="6"/>
  <c r="E148" i="6"/>
  <c r="E146" i="6"/>
  <c r="E145" i="6"/>
  <c r="E144" i="6"/>
  <c r="E142" i="6"/>
  <c r="E141" i="6"/>
  <c r="E140" i="6"/>
  <c r="E139" i="6"/>
  <c r="E138" i="6"/>
  <c r="E137" i="6"/>
  <c r="E136" i="6"/>
  <c r="E134" i="6"/>
  <c r="E133" i="6"/>
  <c r="E132" i="6"/>
  <c r="E131" i="6"/>
  <c r="E130" i="6"/>
  <c r="E129" i="6"/>
  <c r="E128" i="6"/>
  <c r="E127" i="6"/>
  <c r="E126" i="6"/>
  <c r="E124" i="6"/>
  <c r="E123" i="6"/>
  <c r="E122" i="6"/>
  <c r="E121" i="6"/>
  <c r="E120" i="6"/>
  <c r="E119" i="6"/>
  <c r="E118" i="6"/>
  <c r="E117" i="6"/>
  <c r="E116" i="6"/>
  <c r="E115" i="6"/>
  <c r="E114" i="6"/>
  <c r="E112" i="6"/>
  <c r="E111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0" i="6"/>
  <c r="E69" i="6"/>
  <c r="E68" i="6"/>
  <c r="E65" i="6"/>
  <c r="E64" i="6"/>
  <c r="E63" i="6"/>
  <c r="E62" i="6"/>
  <c r="E61" i="6"/>
  <c r="E60" i="6"/>
  <c r="E59" i="6"/>
  <c r="E58" i="6"/>
  <c r="E57" i="6"/>
  <c r="E56" i="6"/>
  <c r="E55" i="6"/>
  <c r="E53" i="6"/>
  <c r="E52" i="6"/>
  <c r="E51" i="6"/>
  <c r="E50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B82" i="6"/>
  <c r="B96" i="6"/>
  <c r="B95" i="6"/>
  <c r="B94" i="6"/>
  <c r="B93" i="6"/>
  <c r="B171" i="6"/>
  <c r="B170" i="6"/>
  <c r="B169" i="6"/>
  <c r="B168" i="6"/>
  <c r="B167" i="6"/>
  <c r="B92" i="6"/>
  <c r="B91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90" i="6"/>
  <c r="B129" i="6"/>
  <c r="B89" i="6"/>
  <c r="B88" i="6"/>
  <c r="B87" i="6"/>
  <c r="B128" i="6"/>
  <c r="B86" i="6"/>
  <c r="B85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84" i="6"/>
  <c r="B83" i="6"/>
  <c r="B99" i="6"/>
  <c r="B98" i="6"/>
  <c r="B97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C98" i="6"/>
  <c r="C97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R169" i="5"/>
  <c r="K8" i="2"/>
  <c r="I8" i="2"/>
  <c r="AP11" i="4" l="1"/>
  <c r="AP19" i="4"/>
  <c r="AP27" i="4"/>
  <c r="AP35" i="4"/>
  <c r="AP43" i="4"/>
  <c r="AP51" i="4"/>
  <c r="AP59" i="4"/>
  <c r="AP67" i="4"/>
  <c r="AP75" i="4"/>
  <c r="AP83" i="4"/>
  <c r="AP91" i="4"/>
  <c r="AP107" i="4"/>
  <c r="AP115" i="4"/>
  <c r="AP123" i="4"/>
  <c r="AP12" i="4"/>
  <c r="AP20" i="4"/>
  <c r="AP28" i="4"/>
  <c r="AP36" i="4"/>
  <c r="AP44" i="4"/>
  <c r="AP52" i="4"/>
  <c r="AP60" i="4"/>
  <c r="AP68" i="4"/>
  <c r="AP76" i="4"/>
  <c r="AP84" i="4"/>
  <c r="AP92" i="4"/>
  <c r="AP100" i="4"/>
  <c r="AP108" i="4"/>
  <c r="AP116" i="4"/>
  <c r="AP124" i="4"/>
  <c r="AP10" i="4"/>
  <c r="AP13" i="4"/>
  <c r="AP21" i="4"/>
  <c r="AP29" i="4"/>
  <c r="AP37" i="4"/>
  <c r="AP45" i="4"/>
  <c r="AP53" i="4"/>
  <c r="AP61" i="4"/>
  <c r="AP69" i="4"/>
  <c r="AP77" i="4"/>
  <c r="AP85" i="4"/>
  <c r="AP93" i="4"/>
  <c r="AP101" i="4"/>
  <c r="AP109" i="4"/>
  <c r="AP117" i="4"/>
  <c r="AP125" i="4"/>
  <c r="AP15" i="4"/>
  <c r="AP23" i="4"/>
  <c r="AP31" i="4"/>
  <c r="AP39" i="4"/>
  <c r="AP47" i="4"/>
  <c r="AP55" i="4"/>
  <c r="AP63" i="4"/>
  <c r="AP71" i="4"/>
  <c r="AP79" i="4"/>
  <c r="AP87" i="4"/>
  <c r="AP95" i="4"/>
  <c r="AP103" i="4"/>
  <c r="AP111" i="4"/>
  <c r="AP119" i="4"/>
  <c r="AP127" i="4"/>
  <c r="AP16" i="4"/>
  <c r="AP24" i="4"/>
  <c r="AP32" i="4"/>
  <c r="AP40" i="4"/>
  <c r="AP48" i="4"/>
  <c r="AP56" i="4"/>
  <c r="AP64" i="4"/>
  <c r="AP72" i="4"/>
  <c r="AP80" i="4"/>
  <c r="AP88" i="4"/>
  <c r="AP96" i="4"/>
  <c r="AP104" i="4"/>
  <c r="AP112" i="4"/>
  <c r="AP120" i="4"/>
  <c r="AP128" i="4"/>
  <c r="AP17" i="4"/>
  <c r="AP25" i="4"/>
  <c r="AP33" i="4"/>
  <c r="AP41" i="4"/>
  <c r="AP49" i="4"/>
  <c r="AP57" i="4"/>
  <c r="AP65" i="4"/>
  <c r="AP73" i="4"/>
  <c r="AP81" i="4"/>
  <c r="AP89" i="4"/>
  <c r="AP97" i="4"/>
  <c r="AP105" i="4"/>
  <c r="AP113" i="4"/>
  <c r="AP121" i="4"/>
  <c r="AP129" i="4"/>
  <c r="AP18" i="4"/>
  <c r="AP26" i="4"/>
  <c r="AP34" i="4"/>
  <c r="AP42" i="4"/>
  <c r="AP50" i="4"/>
  <c r="AP58" i="4"/>
  <c r="AP66" i="4"/>
  <c r="AP74" i="4"/>
  <c r="AP82" i="4"/>
  <c r="AP90" i="4"/>
  <c r="AP98" i="4"/>
  <c r="AP106" i="4"/>
  <c r="AP114" i="4"/>
  <c r="AP122" i="4"/>
  <c r="AP14" i="4"/>
  <c r="AP78" i="4"/>
  <c r="AP62" i="4"/>
  <c r="AP22" i="4"/>
  <c r="AP86" i="4"/>
  <c r="AP70" i="4"/>
  <c r="AP30" i="4"/>
  <c r="AP94" i="4"/>
  <c r="AP102" i="4"/>
  <c r="AP38" i="4"/>
  <c r="AP46" i="4"/>
  <c r="AP110" i="4"/>
  <c r="AP54" i="4"/>
  <c r="AP118" i="4"/>
  <c r="AP126" i="4"/>
</calcChain>
</file>

<file path=xl/sharedStrings.xml><?xml version="1.0" encoding="utf-8"?>
<sst xmlns="http://schemas.openxmlformats.org/spreadsheetml/2006/main" count="10204" uniqueCount="675">
  <si>
    <t>INTERCLASSE</t>
  </si>
  <si>
    <t>CODE_UN</t>
  </si>
  <si>
    <t>CODICIONE</t>
  </si>
  <si>
    <t>NOME_CORSO</t>
  </si>
  <si>
    <t>COD_CLASSE</t>
  </si>
  <si>
    <t>DES_CLASSE</t>
  </si>
  <si>
    <t>ID_COMUNE</t>
  </si>
  <si>
    <t>COMUNE</t>
  </si>
  <si>
    <t>ID_REGIONE_MACRO_ISTAT</t>
  </si>
  <si>
    <t>REGIONE_MACRO_ISTAT</t>
  </si>
  <si>
    <t>ID_CLASSE</t>
  </si>
  <si>
    <t>DURATA</t>
  </si>
  <si>
    <t>TIPO_CDS</t>
  </si>
  <si>
    <t>Sede</t>
  </si>
  <si>
    <t>iC10</t>
  </si>
  <si>
    <t>iC13</t>
  </si>
  <si>
    <t>iC14</t>
  </si>
  <si>
    <t>iC16BIS</t>
  </si>
  <si>
    <t>iC17</t>
  </si>
  <si>
    <t>iC19</t>
  </si>
  <si>
    <t>iC22</t>
  </si>
  <si>
    <t>iC02</t>
  </si>
  <si>
    <t>iC06_26</t>
  </si>
  <si>
    <t>iC27</t>
  </si>
  <si>
    <t>iC28</t>
  </si>
  <si>
    <t>IND_AREA_iC10</t>
  </si>
  <si>
    <t>IND_AREA_iC13</t>
  </si>
  <si>
    <t>IND_AREA_iC14</t>
  </si>
  <si>
    <t>IND_AREA_iC16BIS</t>
  </si>
  <si>
    <t>IND_AREA_iC17</t>
  </si>
  <si>
    <t>IND_AREA_iC19</t>
  </si>
  <si>
    <t>IND_AREA_iC22</t>
  </si>
  <si>
    <t>IND_AREA_iC02</t>
  </si>
  <si>
    <t>IND_AREA_iC06_26</t>
  </si>
  <si>
    <t>IND_AREA_iC27</t>
  </si>
  <si>
    <t>IND_AREA_iC28</t>
  </si>
  <si>
    <t>R_iC10</t>
  </si>
  <si>
    <t>R_iC13</t>
  </si>
  <si>
    <t>R_iC14</t>
  </si>
  <si>
    <t>R_iC16BIS</t>
  </si>
  <si>
    <t>R_iC17</t>
  </si>
  <si>
    <t>R_iC19</t>
  </si>
  <si>
    <t>R_iC22</t>
  </si>
  <si>
    <t>R_iC02</t>
  </si>
  <si>
    <t>R_iC06_26</t>
  </si>
  <si>
    <t>R_iC27</t>
  </si>
  <si>
    <t>R_iC28</t>
  </si>
  <si>
    <t>ICR_iC10</t>
  </si>
  <si>
    <t>ICR_iC13</t>
  </si>
  <si>
    <t>ICR_iC14</t>
  </si>
  <si>
    <t>ICR_iC16BIS</t>
  </si>
  <si>
    <t>ICR_iC17</t>
  </si>
  <si>
    <t>ICR_iC19</t>
  </si>
  <si>
    <t>ICR_iC22</t>
  </si>
  <si>
    <t>ICR_iC02</t>
  </si>
  <si>
    <t>ICR_iC06_26</t>
  </si>
  <si>
    <t>ICR_iC27</t>
  </si>
  <si>
    <t>ICR_iC28</t>
  </si>
  <si>
    <t>n_1</t>
  </si>
  <si>
    <t>n_m1</t>
  </si>
  <si>
    <t>n_0</t>
  </si>
  <si>
    <t>n</t>
  </si>
  <si>
    <t>Beni Culturali: Conoscenza, Gestione, Valorizzazione</t>
  </si>
  <si>
    <t>L-1</t>
  </si>
  <si>
    <t>Beni culturali</t>
  </si>
  <si>
    <t>AGRIGENTO</t>
  </si>
  <si>
    <t>SUD E ISOLE</t>
  </si>
  <si>
    <t>LT</t>
  </si>
  <si>
    <t>AG</t>
  </si>
  <si>
    <t>NA</t>
  </si>
  <si>
    <t>PALERMO</t>
  </si>
  <si>
    <t>PA</t>
  </si>
  <si>
    <t>Lettere</t>
  </si>
  <si>
    <t>L-10</t>
  </si>
  <si>
    <t>Lingue e Letterature - Studi Interculturali</t>
  </si>
  <si>
    <t>L-11</t>
  </si>
  <si>
    <t>Lingue e culture moderne</t>
  </si>
  <si>
    <t>L-12</t>
  </si>
  <si>
    <t>Mediazione linguistica</t>
  </si>
  <si>
    <t>Scienze Biologiche</t>
  </si>
  <si>
    <t>L-13</t>
  </si>
  <si>
    <t>Scienze biologiche</t>
  </si>
  <si>
    <t>TRAPANI</t>
  </si>
  <si>
    <t>TP</t>
  </si>
  <si>
    <t>Consulente Giuridico d’Impresa</t>
  </si>
  <si>
    <t>L-14</t>
  </si>
  <si>
    <t>Scienze dei servizi giuridici</t>
  </si>
  <si>
    <t>Scienze del turismo</t>
  </si>
  <si>
    <t>L-15</t>
  </si>
  <si>
    <t>Scienze dell'amministrazione, dell'organizzazione e consulenza del lavoro</t>
  </si>
  <si>
    <t>L-16</t>
  </si>
  <si>
    <t>Scienze dell'amministrazione e dell'organizzazione</t>
  </si>
  <si>
    <t>Economia e amministrazione aziendale</t>
  </si>
  <si>
    <t>L-18</t>
  </si>
  <si>
    <t>Scienze dell'economia e della gestione aziendale</t>
  </si>
  <si>
    <t>Scienze dell'educazione</t>
  </si>
  <si>
    <t>L-19</t>
  </si>
  <si>
    <t>Scienze dell'educazione e della formazione</t>
  </si>
  <si>
    <t>Biotecnologie</t>
  </si>
  <si>
    <t>L-2</t>
  </si>
  <si>
    <t>Scienze della comunicazione per i Media e le Istituzioni</t>
  </si>
  <si>
    <t>L-20</t>
  </si>
  <si>
    <t>Scienze della comunicazione</t>
  </si>
  <si>
    <t>Scienze della Comunicazione per le Culture e le Arti</t>
  </si>
  <si>
    <t>Urbanistica e Scienze della Citta'</t>
  </si>
  <si>
    <t>L-21</t>
  </si>
  <si>
    <t>Scienze della pianificazione territoriale, urbanistica, paesaggistica e ambientale</t>
  </si>
  <si>
    <t>Scienze delle attività motorie e sportive</t>
  </si>
  <si>
    <t>L-22</t>
  </si>
  <si>
    <t>Architettura e progetto nel costruito</t>
  </si>
  <si>
    <t>L-23</t>
  </si>
  <si>
    <t>Scienze e tecniche dell'edilizia</t>
  </si>
  <si>
    <t>Ingegneria Edile, Innovazione e Recupero del Costruito</t>
  </si>
  <si>
    <t>Scienze e tecniche psicologiche</t>
  </si>
  <si>
    <t>L-24</t>
  </si>
  <si>
    <t>Scienze e Tecnologie Agrarie</t>
  </si>
  <si>
    <t>L-25</t>
  </si>
  <si>
    <t>Scienze e tecnologie agrarie e forestali</t>
  </si>
  <si>
    <t>CALTANISSETTA</t>
  </si>
  <si>
    <t>CL</t>
  </si>
  <si>
    <t>Scienze Forestali ed Ambientali</t>
  </si>
  <si>
    <t>Agroingegneria</t>
  </si>
  <si>
    <t>Viticoltura ed Enologia</t>
  </si>
  <si>
    <t>MARSALA</t>
  </si>
  <si>
    <t>Scienze  e Tecnologie Agroalimentari</t>
  </si>
  <si>
    <t>L-26</t>
  </si>
  <si>
    <t>Scienze e tecnologie alimentari</t>
  </si>
  <si>
    <t>Chimica</t>
  </si>
  <si>
    <t>L-27</t>
  </si>
  <si>
    <t>Scienze e tecnologie chimiche</t>
  </si>
  <si>
    <t>Discipline delle arti, della musica e dello spettacolo</t>
  </si>
  <si>
    <t>L-3</t>
  </si>
  <si>
    <t>Discipline delle arti figurative, della musica, dello spettacolo e della moda</t>
  </si>
  <si>
    <t>Scienze Fisiche</t>
  </si>
  <si>
    <t>L-30</t>
  </si>
  <si>
    <t>Scienze e tecnologie fisiche</t>
  </si>
  <si>
    <t>Ottica e optometria</t>
  </si>
  <si>
    <t>Informatica</t>
  </si>
  <si>
    <t>L-31</t>
  </si>
  <si>
    <t>Scienze e tecnologie informatiche</t>
  </si>
  <si>
    <t>Scienze della Natura e dell'Ambiente</t>
  </si>
  <si>
    <t>L-32</t>
  </si>
  <si>
    <t>Scienze e tecnologie per l'ambiente e la natura</t>
  </si>
  <si>
    <t>Economia e Finanza</t>
  </si>
  <si>
    <t>L-33</t>
  </si>
  <si>
    <t>Scienze economiche</t>
  </si>
  <si>
    <t>Scienze Geologiche</t>
  </si>
  <si>
    <t>L-34</t>
  </si>
  <si>
    <t>Scienze geologiche</t>
  </si>
  <si>
    <t>Matematica</t>
  </si>
  <si>
    <t>L-35</t>
  </si>
  <si>
    <t>Scienze matematiche</t>
  </si>
  <si>
    <t>Scienze politiche e delle relazioni internazionali</t>
  </si>
  <si>
    <t>L-36</t>
  </si>
  <si>
    <t>Sviluppo economico, cooperazione internazionale e migrazioni</t>
  </si>
  <si>
    <t>L-37</t>
  </si>
  <si>
    <t>Scienze sociali per la cooperazione, lo sviluppo e la pace</t>
  </si>
  <si>
    <t>Servizio Sociale</t>
  </si>
  <si>
    <t>L-39</t>
  </si>
  <si>
    <t>Servizio sociale</t>
  </si>
  <si>
    <t>Disegno Industriale</t>
  </si>
  <si>
    <t>L-4</t>
  </si>
  <si>
    <t>Disegno industriale</t>
  </si>
  <si>
    <t>Statistica per l'Analisi dei Dati</t>
  </si>
  <si>
    <t>L-41</t>
  </si>
  <si>
    <t>Statistica</t>
  </si>
  <si>
    <t>Studi Filosofici e Storici</t>
  </si>
  <si>
    <t>L-5</t>
  </si>
  <si>
    <t>Filosofia</t>
  </si>
  <si>
    <t>Ingegneria Ambientale</t>
  </si>
  <si>
    <t>L-7</t>
  </si>
  <si>
    <t>Ingegneria civile e ambientale</t>
  </si>
  <si>
    <t>Ingegneria Civile</t>
  </si>
  <si>
    <t>Ingegneria dell'Innovazione per le Imprese Digitali</t>
  </si>
  <si>
    <t>L-8</t>
  </si>
  <si>
    <t>Ingegneria dell'informazione</t>
  </si>
  <si>
    <t>Ingegneria Elettronica</t>
  </si>
  <si>
    <t>Ingegneria Informatica</t>
  </si>
  <si>
    <t>Ingegneria Cibernetica</t>
  </si>
  <si>
    <t>Ingegneria Elettrica per la E-Mobility</t>
  </si>
  <si>
    <t>L-9</t>
  </si>
  <si>
    <t>Ingegneria industriale</t>
  </si>
  <si>
    <t>Ingegneria Biomedica</t>
  </si>
  <si>
    <t>Ingegneria Meccanica</t>
  </si>
  <si>
    <t>Ingegneria Gestionale</t>
  </si>
  <si>
    <t>Ingegneria dell'Energia e delle Fonti Rinnovabili</t>
  </si>
  <si>
    <t>Ingegneria Chimica e Biochimica</t>
  </si>
  <si>
    <t>Ingegneria della Sicurezza</t>
  </si>
  <si>
    <t>Infermieristica (abilitante alla professione sanitaria di Infermiere)</t>
  </si>
  <si>
    <t>L/SNT1</t>
  </si>
  <si>
    <t>Professioni sanitarie, infermieristiche e professione sanitaria ostetrica</t>
  </si>
  <si>
    <t>Ostetricia (abilitante alla professione sanitaria di Ostetrica/o)</t>
  </si>
  <si>
    <t>Fisioterapia (abilitante alla professione sanitaria di Fisioterapista)</t>
  </si>
  <si>
    <t>L/SNT2</t>
  </si>
  <si>
    <t>Professioni sanitarie della riabilitazione</t>
  </si>
  <si>
    <t>Tecnica della riabilitazione psichiatrica (abilitante alla professione sanitaria di Tecnico della riabilitazione psichiatrica)</t>
  </si>
  <si>
    <t>Logopedia (abilitante alla professione sanitaria di Logopedista)</t>
  </si>
  <si>
    <t>Ortottica ed assistenza oftalmologica (abilitante alla professione sanitaria di Ortottista ed assistente di oftalmologia)</t>
  </si>
  <si>
    <t>Tecniche di laboratorio biomedico (abilitante alla professione sanitaria di Tecnico di laboratorio biomedico)</t>
  </si>
  <si>
    <t>L/SNT3</t>
  </si>
  <si>
    <t>Professioni sanitarie tecniche</t>
  </si>
  <si>
    <t>Tecniche di radiologia medica, per immagini e radioterapia (abilitante alla professione sanitaria di Tecnico di radiologia medica)</t>
  </si>
  <si>
    <t>Igiene dentale (abilitante alla professione sanitaria di Igienista dentale)</t>
  </si>
  <si>
    <t>Dietistica (abilitante alla professione sanitaria di Dietista)</t>
  </si>
  <si>
    <t>Tecniche audioprotesiche (abilitante alla professione sanitaria di Audioprotesista)</t>
  </si>
  <si>
    <t>Tecniche della prevenzione nell'ambiente e nei luoghi di lavoro (abilitante alla professione sanitaria di Tecnico della prevenzione nell'ambiente e nei luoghi di lavoro)</t>
  </si>
  <si>
    <t>L/SNT4</t>
  </si>
  <si>
    <t>Professioni sanitarie della prevenzione</t>
  </si>
  <si>
    <t>Assistenza sanitaria (abilitante alla professione sanitaria di Assistente sanitario)</t>
  </si>
  <si>
    <t>Chimica e tecnologia farmaceutiche</t>
  </si>
  <si>
    <t>LM-13</t>
  </si>
  <si>
    <t>Farmacia e farmacia industriale</t>
  </si>
  <si>
    <t>LMU</t>
  </si>
  <si>
    <t>Farmacia</t>
  </si>
  <si>
    <t>Architettura</t>
  </si>
  <si>
    <t>LM-4 c.u.</t>
  </si>
  <si>
    <t>Architettura e ingegneria edile-architettura (quinquennale)</t>
  </si>
  <si>
    <t>Medicina e chirurgia</t>
  </si>
  <si>
    <t>LM-41</t>
  </si>
  <si>
    <t>Odontoiatria e protesi dentaria</t>
  </si>
  <si>
    <t>LM-46</t>
  </si>
  <si>
    <t>Scienze della formazione primaria</t>
  </si>
  <si>
    <t>LM-85 bis</t>
  </si>
  <si>
    <t>GIURISPRUDENZA</t>
  </si>
  <si>
    <t>LMG/01</t>
  </si>
  <si>
    <t>Magistrali in giurisprudenza</t>
  </si>
  <si>
    <t>Conservazione e restauro dei beni culturali (abilitante ai sensi del D.Lgs n.42/2004)</t>
  </si>
  <si>
    <t>LMR/02</t>
  </si>
  <si>
    <t>Conservazione e restauro dei beni culturali</t>
  </si>
  <si>
    <t>Design e Cultura del territorio</t>
  </si>
  <si>
    <t>LM-12</t>
  </si>
  <si>
    <t>Design</t>
  </si>
  <si>
    <t>LM</t>
  </si>
  <si>
    <t>Italianistica</t>
  </si>
  <si>
    <t>LM-14</t>
  </si>
  <si>
    <t>Filologia moderna</t>
  </si>
  <si>
    <t>Scienze dell'antichità</t>
  </si>
  <si>
    <t>LM-15</t>
  </si>
  <si>
    <t>Filologia, letterature e storia dell'antichità</t>
  </si>
  <si>
    <t>Fisica</t>
  </si>
  <si>
    <t>LM-17</t>
  </si>
  <si>
    <t>LM-18</t>
  </si>
  <si>
    <t>Archeologia</t>
  </si>
  <si>
    <t>LM-2</t>
  </si>
  <si>
    <t>Ingegneria Aerospaziale</t>
  </si>
  <si>
    <t>LM-20</t>
  </si>
  <si>
    <t>Ingegneria aerospaziale e astronautica</t>
  </si>
  <si>
    <t>LM-21</t>
  </si>
  <si>
    <t>Ingegneria biomedica</t>
  </si>
  <si>
    <t>Ingegneria Chimica</t>
  </si>
  <si>
    <t>LM-22</t>
  </si>
  <si>
    <t>Ingegneria chimica</t>
  </si>
  <si>
    <t>LM-23</t>
  </si>
  <si>
    <t>Ingegneria civile</t>
  </si>
  <si>
    <t>Ingegneria dei Sistemi Edilizi</t>
  </si>
  <si>
    <t>LM-24</t>
  </si>
  <si>
    <t>Ingegneria dei sistemi edilizi</t>
  </si>
  <si>
    <t>Ingegneria Elettrica</t>
  </si>
  <si>
    <t>LM-28</t>
  </si>
  <si>
    <t>Ingegneria elettrica</t>
  </si>
  <si>
    <t>LM-29</t>
  </si>
  <si>
    <t>Ingegneria elettronica</t>
  </si>
  <si>
    <t>Architettura del paesaggio</t>
  </si>
  <si>
    <t>LM-3</t>
  </si>
  <si>
    <t>Ingegneria Energetica e Nucleare</t>
  </si>
  <si>
    <t>LM-30</t>
  </si>
  <si>
    <t>Ingegneria energetica e nucleare</t>
  </si>
  <si>
    <t>LM-31</t>
  </si>
  <si>
    <t>Ingegneria gestionale</t>
  </si>
  <si>
    <t>LM-32</t>
  </si>
  <si>
    <t>Ingegneria informatica</t>
  </si>
  <si>
    <t>LM-33</t>
  </si>
  <si>
    <t>Ingegneria meccanica</t>
  </si>
  <si>
    <t>Ingegneria e Tecnologie Innovative per l'Ambiente</t>
  </si>
  <si>
    <t>LM-35</t>
  </si>
  <si>
    <t>Ingegneria per l'ambiente e il territorio</t>
  </si>
  <si>
    <t>Lingue e Letterature: Interculturalità e Didattica</t>
  </si>
  <si>
    <t>LM-37</t>
  </si>
  <si>
    <t>Lingue e letterature moderne europee e americane</t>
  </si>
  <si>
    <t>Transnational German Studies</t>
  </si>
  <si>
    <t>Lingue moderne e traduzione per le relazioni internazionali</t>
  </si>
  <si>
    <t>LM-38</t>
  </si>
  <si>
    <t>Lingue moderne per la comunicazione e la cooperazione internazionale</t>
  </si>
  <si>
    <t>LM-39</t>
  </si>
  <si>
    <t>Linguistica</t>
  </si>
  <si>
    <t>LM-40</t>
  </si>
  <si>
    <t>Musicologia e Scienze dello spettacolo</t>
  </si>
  <si>
    <t>LM-45</t>
  </si>
  <si>
    <t>Musicologia e beni musicali</t>
  </si>
  <si>
    <t>Management dello Sport e delle Attività Motorie</t>
  </si>
  <si>
    <t>LM-47</t>
  </si>
  <si>
    <t>Organizzazione e gestione dei servizi per lo sport e le attività motorie</t>
  </si>
  <si>
    <t>Pianificazione territoriale, urbanistica e ambientale</t>
  </si>
  <si>
    <t>LM-48</t>
  </si>
  <si>
    <t>Pianificazione territoriale urbanistica e ambientale</t>
  </si>
  <si>
    <t>Sistemi turistici e gestione dell'ospitalità</t>
  </si>
  <si>
    <t>LM-49</t>
  </si>
  <si>
    <t>Progettazione e gestione dei sistemi turistici</t>
  </si>
  <si>
    <t>Psicologia sociale, del lavoro e delle organizzazioni</t>
  </si>
  <si>
    <t>LM-51</t>
  </si>
  <si>
    <t>Psicologia</t>
  </si>
  <si>
    <t>Psicologia del ciclo di vita</t>
  </si>
  <si>
    <t>Psicologia Clinica</t>
  </si>
  <si>
    <t>International relations / Relazioni Internazionali</t>
  </si>
  <si>
    <t>LM-52</t>
  </si>
  <si>
    <t>Relazioni internazionali</t>
  </si>
  <si>
    <t>LM-54</t>
  </si>
  <si>
    <t>Scienze chimiche</t>
  </si>
  <si>
    <t>Scienze Economiche e Finanziarie</t>
  </si>
  <si>
    <t>LM-56</t>
  </si>
  <si>
    <t>Scienze dell'economia</t>
  </si>
  <si>
    <t>Comunicazione pubblica, d'impresa e pubblicità</t>
  </si>
  <si>
    <t>LM-59</t>
  </si>
  <si>
    <t>Scienze della comunicazione pubblica, d'impresa e pubblicità</t>
  </si>
  <si>
    <t>Biodiversita' e Biologia ambientale</t>
  </si>
  <si>
    <t>LM-6</t>
  </si>
  <si>
    <t>Biologia</t>
  </si>
  <si>
    <t>Biologia marina</t>
  </si>
  <si>
    <t>Biologia Molecolare e della Salute</t>
  </si>
  <si>
    <t>Neuroscienze</t>
  </si>
  <si>
    <t>Scienze della Natura</t>
  </si>
  <si>
    <t>LM-60</t>
  </si>
  <si>
    <t>Scienze della natura</t>
  </si>
  <si>
    <t>Scienze dell'alimentazione e della nutrizione umana</t>
  </si>
  <si>
    <t>LM-61</t>
  </si>
  <si>
    <t>Scienze della nutrizione umana</t>
  </si>
  <si>
    <t>Scienze delle amministrazioni e delle organizzazioni complesse</t>
  </si>
  <si>
    <t>LM-63</t>
  </si>
  <si>
    <t>Scienze delle pubbliche amministrazioni</t>
  </si>
  <si>
    <t>LM-65</t>
  </si>
  <si>
    <t>Scienze dello spettacolo e produzione multimediale</t>
  </si>
  <si>
    <t>Scienze e Tecniche delle Attività Motorie Preventive e Adattate e delle Attività sportive</t>
  </si>
  <si>
    <t>LM-67</t>
  </si>
  <si>
    <t>Scienze e tecniche delle attività motorie preventive e adattate</t>
  </si>
  <si>
    <t>LM-68</t>
  </si>
  <si>
    <t>Scienze e tecniche dello sport</t>
  </si>
  <si>
    <t>Scienze delle Produzioni e delle Tecnologie Agrarie</t>
  </si>
  <si>
    <t>LM-69</t>
  </si>
  <si>
    <t>Scienze e tecnologie agrarie</t>
  </si>
  <si>
    <t>Imprenditorialita' e qualita' per il sistema agroalimentare</t>
  </si>
  <si>
    <t>Scienze e Tecnologie degli alimenti mediterranei</t>
  </si>
  <si>
    <t>LM-70</t>
  </si>
  <si>
    <t>Scienze e Tecnologie Forestali e Agro-Ambientali</t>
  </si>
  <si>
    <t>LM-73</t>
  </si>
  <si>
    <t>Scienze e tecnologie forestali ed ambientali</t>
  </si>
  <si>
    <t>Georischi e Georisorse</t>
  </si>
  <si>
    <t>LM-74</t>
  </si>
  <si>
    <t>Scienze e tecnologie geologiche</t>
  </si>
  <si>
    <t>Analisi e Gestione Ambientale</t>
  </si>
  <si>
    <t>LM-75</t>
  </si>
  <si>
    <t>Scienze e tecnologie per l'ambiente e il territorio</t>
  </si>
  <si>
    <t>Scienze economico-aziendali</t>
  </si>
  <si>
    <t>LM-77</t>
  </si>
  <si>
    <t>Scienze filosofiche e storiche</t>
  </si>
  <si>
    <t>LM-78</t>
  </si>
  <si>
    <t>Scienze filosofiche</t>
  </si>
  <si>
    <t>BIOTECNOLOGIE PER L'INDUSTRIA E PER LA RICERCA SCIENTIFICA</t>
  </si>
  <si>
    <t>LM-8</t>
  </si>
  <si>
    <t>Biotecnologie industriali</t>
  </si>
  <si>
    <t>Cooperazione, sviluppo e migrazioni</t>
  </si>
  <si>
    <t>LM-81</t>
  </si>
  <si>
    <t>Scienze per la cooperazione allo sviluppo</t>
  </si>
  <si>
    <t>Statistica e Data Science</t>
  </si>
  <si>
    <t>LM-82</t>
  </si>
  <si>
    <t>Scienze statistiche</t>
  </si>
  <si>
    <t>Studi storici, antropologici e geografici</t>
  </si>
  <si>
    <t>LM-84</t>
  </si>
  <si>
    <t>Scienze storiche</t>
  </si>
  <si>
    <t>Scienze pedagogiche</t>
  </si>
  <si>
    <t>LM-85</t>
  </si>
  <si>
    <t>Servizio sociale e politiche sociali</t>
  </si>
  <si>
    <t>LM-87</t>
  </si>
  <si>
    <t>Storia dell'arte</t>
  </si>
  <si>
    <t>LM-89</t>
  </si>
  <si>
    <t>Biotecnologie Mediche e Medicina Molecolare</t>
  </si>
  <si>
    <t>LM-9</t>
  </si>
  <si>
    <t>Biotecnologie mediche, veterinarie e farmaceutiche</t>
  </si>
  <si>
    <t>Migrazioni, diritti, integrazione</t>
  </si>
  <si>
    <t>LM-90</t>
  </si>
  <si>
    <t>Studi europei</t>
  </si>
  <si>
    <t>Comunicazione del patrimonio culturale</t>
  </si>
  <si>
    <t>LM-92</t>
  </si>
  <si>
    <t>Teorie della comunicazione</t>
  </si>
  <si>
    <t>Scienze infermieristiche e ostetriche</t>
  </si>
  <si>
    <t>LM/SNT1</t>
  </si>
  <si>
    <t>Scienze riabilitative delle professioni sanitarie</t>
  </si>
  <si>
    <t>LM/SNT2</t>
  </si>
  <si>
    <t>INDICATORI CDS</t>
  </si>
  <si>
    <t>INDICATORI MACROAREA</t>
  </si>
  <si>
    <t>RAPPORTO CDS/MACROAREA</t>
  </si>
  <si>
    <t>studiare</t>
  </si>
  <si>
    <t>rapporto</t>
  </si>
  <si>
    <t>soglia</t>
  </si>
  <si>
    <t>0/0</t>
  </si>
  <si>
    <t>na/valore</t>
  </si>
  <si>
    <t>0/valore</t>
  </si>
  <si>
    <t>na/na</t>
  </si>
  <si>
    <t>-1 (1 per ic17 e28)</t>
  </si>
  <si>
    <t>valore/0</t>
  </si>
  <si>
    <t>0/na</t>
  </si>
  <si>
    <t>valore/na</t>
  </si>
  <si>
    <t>na/0</t>
  </si>
  <si>
    <t>&lt;80%</t>
  </si>
  <si>
    <t>&gt;120%</t>
  </si>
  <si>
    <t>soglie di criticità</t>
  </si>
  <si>
    <t>iC6_26</t>
  </si>
  <si>
    <t>CdS</t>
  </si>
  <si>
    <t>Area</t>
  </si>
  <si>
    <t>Rapporto</t>
  </si>
  <si>
    <t>n. indicatori critici</t>
  </si>
  <si>
    <t>n indicatori tra soglie</t>
  </si>
  <si>
    <t>n. indicatori virtuosi</t>
  </si>
  <si>
    <t>totale indicatori analizzati</t>
  </si>
  <si>
    <t>positivo</t>
  </si>
  <si>
    <t>unipa</t>
  </si>
  <si>
    <t>macro</t>
  </si>
  <si>
    <t>delta</t>
  </si>
  <si>
    <t>critico</t>
  </si>
  <si>
    <t>soddisfacente</t>
  </si>
  <si>
    <t>funziona sempre</t>
  </si>
  <si>
    <t>impossibile, a meno di arrotondamenti…che ci sono!!!</t>
  </si>
  <si>
    <t>NA*</t>
  </si>
  <si>
    <t>analizzare caso per caso</t>
  </si>
  <si>
    <t>nuova istituzione</t>
  </si>
  <si>
    <t>-</t>
  </si>
  <si>
    <t>*</t>
  </si>
  <si>
    <t>sede chiusa nell'offerta 2020/2021</t>
  </si>
  <si>
    <t>Note</t>
  </si>
  <si>
    <t>Nursing</t>
  </si>
  <si>
    <t>- i corsi interclasse sono segnati in rosso</t>
  </si>
  <si>
    <t>- sono indicarti con " - " i valori di rapporto indicatori CDS/AREA che ricadono in casi limite (es. 0/0 o quei casi in cui il valore dell'indicatore non è disponibile sia esso a numeratore, a denominatore o entrambi)</t>
  </si>
  <si>
    <r>
      <t xml:space="preserve">- sono indicati con " </t>
    </r>
    <r>
      <rPr>
        <sz val="12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" i valori del rapporto indicatori CDS/AREA che ricadono nel caso valore/0 e che vanno studiati caso per caso</t>
    </r>
  </si>
  <si>
    <t>NOTE PER L'ANALISI</t>
  </si>
  <si>
    <r>
      <t xml:space="preserve">- nel caso di iC10 i valori rapporto pari a  " </t>
    </r>
    <r>
      <rPr>
        <sz val="12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" sono stati analizzati caso per caso: poiché la media area è 0 e quella ateneo valorizzata, il rapporto indica una performance migliore dell'ateneo rispetto all'area, che si considera "virtuosa" quando il valore dell'indicatore CdS è superiore alla media del 20‰, quindi il rapporto superiore al 20%, altrimenti è considerato nel range (non esistono infatti valori dell'indicatore CdS inferiorie alla media, che è 0 in questo caso)  </t>
    </r>
  </si>
  <si>
    <t>Percentuale di CFU conseguiti al I anno su CFU da conseguire</t>
  </si>
  <si>
    <t>Percentuale di studenti che proseguono nel II anno nello stesso corso di studio</t>
  </si>
  <si>
    <t>Percentuale di CFU conseguiti all'estero dagli studenti regolari sul
totale dei CFU conseguiti dagli studenti entro la durata normale del
corso*</t>
  </si>
  <si>
    <t>Percentuale di immatricolati (L; LM; LMCU) che si laureano entro un anno oltre la
durata normale del corso nello stesso corso di studio</t>
  </si>
  <si>
    <t>Percentuale ore di docenza erogata da docenti assunti a tempo indeterminato sul
totale delle ore di docenza erogata</t>
  </si>
  <si>
    <t>Percentuale di immatricolati (L; LM; LMCU) che si laureano, nel CdS, entro la durata
normale del Corso</t>
  </si>
  <si>
    <t>Percentuale di laureati (L; LM; LMCU) entro la durata normale del corso</t>
  </si>
  <si>
    <t>Percentuale di Laureati occupati a un anno dal Titolo</t>
  </si>
  <si>
    <t>Rapporto studenti iscritti/docenti complessivo (pesato per le ore di
docenza)</t>
  </si>
  <si>
    <t>Rapporto studenti iscritti al primo anno/docenti degli insegnamenti
del primo anno (pesato per le ore di docenza)</t>
  </si>
  <si>
    <t>Rapporto %</t>
  </si>
  <si>
    <t>Rapporto  studenti iscritti al primo anno/docenti degli insegnamenti
del primo anno (pesato per le ore di docenza)</t>
  </si>
  <si>
    <t>Rapporto  studenti iscritti/docenti complessivo (pesato per le ore di
docenza)</t>
  </si>
  <si>
    <t>Percentuale (‰) di CFU conseguiti all'estero dagli studenti regolari sul
totale dei CFU conseguiti dagli studenti entro la durata normale del
corso*</t>
  </si>
  <si>
    <t>- sono indicati con " - " i valori di Rapporto % indicatori CDS/AREA che ricadono in casi limite (es. 0/0 o quei casi in cui il valore dell'indicatore non è disponibile sia esso a numeratore, a denominatore o entrambi)</t>
  </si>
  <si>
    <t>0‰</t>
  </si>
  <si>
    <t>0,01‰</t>
  </si>
  <si>
    <t>0,02‰</t>
  </si>
  <si>
    <t>0,03‰</t>
  </si>
  <si>
    <t>0,06‰</t>
  </si>
  <si>
    <t>0,04‰</t>
  </si>
  <si>
    <t>0,07‰</t>
  </si>
  <si>
    <t>0,05‰</t>
  </si>
  <si>
    <t>0,09‰</t>
  </si>
  <si>
    <t>0,12‰</t>
  </si>
  <si>
    <t>0,22‰</t>
  </si>
  <si>
    <t>0,16‰</t>
  </si>
  <si>
    <t>0,08‰</t>
  </si>
  <si>
    <t>I colori degli indicatore iC27/iC28 seguono il criterio della soglia ma la lettura va ulteriomente contestualizzata</t>
  </si>
  <si>
    <t>NOME_CORSO O.F. 2020/2021</t>
  </si>
  <si>
    <t>dato ultimo disponibile: 2019</t>
  </si>
  <si>
    <t>Percentuale di studenti che proseguono al II anno nello stesso corso di studio avendo acquisito almeno 2/3 dei CFU</t>
  </si>
  <si>
    <t xml:space="preserve">- nel caso di iC10 i valori Rapporto % pari a  " * " sono stati analizzati caso per caso: poiché la media area è 0 e quella ateneo valorizzata, il Rapporto % indica una performance migliore dell'ateneo rispetto all'area, che si considera "virtuosa" quando il valore dell'indicatore CdS è superiore alla media del 20% altrimenti è considerato nel range (non esistono infatti valori dell'indicatore CdS inferiorie alla media, che è 0 in questo caso)  </t>
  </si>
  <si>
    <t>Beni Culturali: Conoscenza, Gestione, ValorizzazioneLTL-1AG</t>
  </si>
  <si>
    <t>Beni Culturali: Conoscenza, Gestione, ValorizzazioneLTL-1PA</t>
  </si>
  <si>
    <t>LettereLTL-10PA</t>
  </si>
  <si>
    <t>Lingue e Letterature - Studi InterculturaliLTL-11AG</t>
  </si>
  <si>
    <t>Lingue e Letterature - Studi InterculturaliLTL-11PA</t>
  </si>
  <si>
    <t>Lingue e Letterature - Studi InterculturaliLTL-12AG</t>
  </si>
  <si>
    <t>Lingue e Letterature - Studi InterculturaliLTL-12PA</t>
  </si>
  <si>
    <t>Scienze BiologicheLTL-13PA</t>
  </si>
  <si>
    <t>Scienze BiologicheLTL-13TP</t>
  </si>
  <si>
    <t>Consulente Giuridico d’ImpresaLTL-14TP</t>
  </si>
  <si>
    <t>Scienze del turismoLTL-15PA</t>
  </si>
  <si>
    <t>Scienze del turismoLTL-15TP</t>
  </si>
  <si>
    <t>Scienze dell'amministrazione, dell'organizzazione e consulenza del lavoroLTL-16PA</t>
  </si>
  <si>
    <t>Economia e amministrazione aziendaleLTL-18AG</t>
  </si>
  <si>
    <t>Economia e amministrazione aziendaleLTL-18PA</t>
  </si>
  <si>
    <t>Scienze dell'educazioneLTL-19AG</t>
  </si>
  <si>
    <t>Scienze dell'educazioneLTL-19PA</t>
  </si>
  <si>
    <t>BiotecnologieLTL-2PA</t>
  </si>
  <si>
    <t>Scienze della comunicazione per i Media e le IstituzioniLTL-20PA</t>
  </si>
  <si>
    <t>Scienze della Comunicazione per le Culture e le ArtiLTL-20PA</t>
  </si>
  <si>
    <t>Urbanistica e Scienze della Citta'LTL-21PA</t>
  </si>
  <si>
    <t>Scienze delle attività motorie e sportiveLTL-22PA</t>
  </si>
  <si>
    <t>Architettura e progetto nel costruitoLTL-23AG</t>
  </si>
  <si>
    <t>Ingegneria Edile, Innovazione e Recupero del CostruitoLTL-23PA</t>
  </si>
  <si>
    <t>Scienze e tecniche psicologicheLTL-24PA</t>
  </si>
  <si>
    <t>Scienze e Tecnologie AgrarieLTL-25CL</t>
  </si>
  <si>
    <t>Scienze e Tecnologie AgrarieLTL-25PA</t>
  </si>
  <si>
    <t>Scienze Forestali ed AmbientaliLTL-25PA</t>
  </si>
  <si>
    <t>AgroingegneriaLTL-25PA</t>
  </si>
  <si>
    <t>Viticoltura ed EnologiaLTL-25TP</t>
  </si>
  <si>
    <t>Scienze  e Tecnologie AgroalimentariLTL-26PA</t>
  </si>
  <si>
    <t>ChimicaLTL-27PA</t>
  </si>
  <si>
    <t>Discipline delle arti, della musica e dello spettacoloLTL-3PA</t>
  </si>
  <si>
    <t>Scienze FisicheLTL-30PA</t>
  </si>
  <si>
    <t>Ottica e optometriaLTL-30PA</t>
  </si>
  <si>
    <t>InformaticaLTL-31PA</t>
  </si>
  <si>
    <t>Scienze della Natura e dell'AmbienteLTL-32PA</t>
  </si>
  <si>
    <t>Economia e FinanzaLTL-33PA</t>
  </si>
  <si>
    <t>Scienze GeologicheLTL-34PA</t>
  </si>
  <si>
    <t>MatematicaLTL-35PA</t>
  </si>
  <si>
    <t>Scienze politiche e delle relazioni internazionaliLTL-36PA</t>
  </si>
  <si>
    <t>Sviluppo economico, cooperazione internazionale e migrazioniLTL-37PA</t>
  </si>
  <si>
    <t>Servizio SocialeLTL-39AG</t>
  </si>
  <si>
    <t>Servizio SocialeLTL-39PA</t>
  </si>
  <si>
    <t>Disegno IndustrialeLTL-4PA</t>
  </si>
  <si>
    <t>Statistica per l'Analisi dei DatiLTL-41PA</t>
  </si>
  <si>
    <t>Studi Filosofici e StoriciLTL-5PA</t>
  </si>
  <si>
    <t>Ingegneria AmbientaleLTL-7PA</t>
  </si>
  <si>
    <t>Ingegneria CivileLTL-7PA</t>
  </si>
  <si>
    <t>Ingegneria dell'Innovazione per le Imprese DigitaliLTL-8AG</t>
  </si>
  <si>
    <t>Ingegneria ElettronicaLTL-8PA</t>
  </si>
  <si>
    <t>Ingegneria InformaticaLTL-8PA</t>
  </si>
  <si>
    <t>Ingegneria dell'Innovazione per le Imprese DigitaliLTL-8PA</t>
  </si>
  <si>
    <t>Ingegneria CiberneticaLTL-8PA</t>
  </si>
  <si>
    <t>Ingegneria Elettrica per la E-MobilityLTL-9CL</t>
  </si>
  <si>
    <t>Ingegneria BiomedicaLTL-9CL</t>
  </si>
  <si>
    <t>Ingegneria MeccanicaLTL-9PA</t>
  </si>
  <si>
    <t>Ingegneria GestionaleLTL-9PA</t>
  </si>
  <si>
    <t>Ingegneria dell'Energia e delle Fonti RinnovabiliLTL-9PA</t>
  </si>
  <si>
    <t>Ingegneria Chimica e BiochimicaLTL-9PA</t>
  </si>
  <si>
    <t>Ingegneria Elettrica per la E-MobilityLTL-9PA</t>
  </si>
  <si>
    <t>Ingegneria BiomedicaLTL-9PA</t>
  </si>
  <si>
    <t>Ingegneria della SicurezzaLTL-9PA</t>
  </si>
  <si>
    <t>Infermieristica (abilitante alla professione sanitaria di Infermiere)LTL/SNT1PA</t>
  </si>
  <si>
    <t>Ostetricia (abilitante alla professione sanitaria di Ostetrica/o)LTL/SNT1PA</t>
  </si>
  <si>
    <t>NursingLTL/SNT1PA</t>
  </si>
  <si>
    <t>Fisioterapia (abilitante alla professione sanitaria di Fisioterapista)LTL/SNT2PA</t>
  </si>
  <si>
    <t>Tecnica della riabilitazione psichiatrica (abilitante alla professione sanitaria di Tecnico della riabilitazione psichiatrica)LTL/SNT2PA</t>
  </si>
  <si>
    <t>Logopedia (abilitante alla professione sanitaria di Logopedista)LTL/SNT2PA</t>
  </si>
  <si>
    <t>Ortottica ed assistenza oftalmologica (abilitante alla professione sanitaria di Ortottista ed assistente di oftalmologia)LTL/SNT2PA</t>
  </si>
  <si>
    <t>Tecniche di laboratorio biomedico (abilitante alla professione sanitaria di Tecnico di laboratorio biomedico)LTL/SNT3PA</t>
  </si>
  <si>
    <t>Tecniche di radiologia medica, per immagini e radioterapia (abilitante alla professione sanitaria di Tecnico di radiologia medica)LTL/SNT3PA</t>
  </si>
  <si>
    <t>Igiene dentale (abilitante alla professione sanitaria di Igienista dentale)LTL/SNT3PA</t>
  </si>
  <si>
    <t>Dietistica (abilitante alla professione sanitaria di Dietista)LTL/SNT3PA</t>
  </si>
  <si>
    <t>Tecniche audioprotesiche (abilitante alla professione sanitaria di Audioprotesista)LTL/SNT3PA</t>
  </si>
  <si>
    <t>Tecniche della prevenzione nell'ambiente e nei luoghi di lavoro (abilitante alla professione sanitaria di Tecnico della prevenzione nell'ambiente e nei luoghi di lavoro)LTL/SNT4PA</t>
  </si>
  <si>
    <t>Assistenza sanitaria (abilitante alla professione sanitaria di Assistente sanitario)LTL/SNT4PA</t>
  </si>
  <si>
    <t>Chimica e tecnologia farmaceuticheLMULM-13PA</t>
  </si>
  <si>
    <t>FarmaciaLMULM-13PA</t>
  </si>
  <si>
    <t>ArchitetturaLMULM-4 c.u.AG</t>
  </si>
  <si>
    <t>ArchitetturaLMULM-4 c.u.PA</t>
  </si>
  <si>
    <t>Medicina e chirurgiaLMULM-41CL</t>
  </si>
  <si>
    <t>Medicina e chirurgiaLMULM-41PA</t>
  </si>
  <si>
    <t>Odontoiatria e protesi dentariaLMULM-46PA</t>
  </si>
  <si>
    <t>Scienze della formazione primariaLMULM-85 bisPA</t>
  </si>
  <si>
    <t>GIURISPRUDENZALMULMG/01AG</t>
  </si>
  <si>
    <t>GIURISPRUDENZALMULMG/01PA</t>
  </si>
  <si>
    <t>GIURISPRUDENZALMULMG/01TP</t>
  </si>
  <si>
    <t>Conservazione e restauro dei beni culturali (abilitante ai sensi del D.Lgs n.42/2004)LMULMR/02PA</t>
  </si>
  <si>
    <t>Design e Cultura del territorioLMLM-12PA</t>
  </si>
  <si>
    <t>ItalianisticaLMLM-14PA</t>
  </si>
  <si>
    <t>Scienze dell'antichitàLMLM-15PA</t>
  </si>
  <si>
    <t>FisicaLMLM-17PA</t>
  </si>
  <si>
    <t>InformaticaLMLM-18PA</t>
  </si>
  <si>
    <t>ArcheologiaLMLM-2AG</t>
  </si>
  <si>
    <t>ArcheologiaLMLM-2PA</t>
  </si>
  <si>
    <t>Ingegneria AerospazialeLMLM-20PA</t>
  </si>
  <si>
    <t>Ingegneria BiomedicaLMLM-21PA</t>
  </si>
  <si>
    <t>Ingegneria ChimicaLMLM-22PA</t>
  </si>
  <si>
    <t>Ingegneria CivileLMLM-23PA</t>
  </si>
  <si>
    <t>Ingegneria dei Sistemi EdiliziLMLM-24PA</t>
  </si>
  <si>
    <t>Ingegneria ElettricaLMLM-28PA</t>
  </si>
  <si>
    <t>Ingegneria ElettronicaLMLM-29PA</t>
  </si>
  <si>
    <t>Architettura del paesaggioLMLM-3PA</t>
  </si>
  <si>
    <t>Ingegneria Energetica e NucleareLMLM-30PA</t>
  </si>
  <si>
    <t>Ingegneria GestionaleLMLM-31PA</t>
  </si>
  <si>
    <t>Ingegneria InformaticaLMLM-32PA</t>
  </si>
  <si>
    <t>Ingegneria MeccanicaLMLM-33PA</t>
  </si>
  <si>
    <t>Ingegneria e Tecnologie Innovative per l'AmbienteLMLM-35PA</t>
  </si>
  <si>
    <t>Lingue e Letterature: Interculturalità e DidatticaLMLM-37PA</t>
  </si>
  <si>
    <t>Transnational German StudiesLMLM-37PA</t>
  </si>
  <si>
    <t>Lingue moderne e traduzione per le relazioni internazionaliLMLM-38PA</t>
  </si>
  <si>
    <t>Lingue e Letterature: Interculturalità e DidatticaLMLM-39PA</t>
  </si>
  <si>
    <t>MatematicaLMLM-40PA</t>
  </si>
  <si>
    <t>Musicologia e Scienze dello spettacoloLMLM-45PA</t>
  </si>
  <si>
    <t>Management dello Sport e delle Attività MotorieLMLM-47PA</t>
  </si>
  <si>
    <t>Pianificazione territoriale, urbanistica e ambientaleLMLM-48PA</t>
  </si>
  <si>
    <t>Sistemi turistici e gestione dell'ospitalitàLMLM-49PA</t>
  </si>
  <si>
    <t>Psicologia sociale, del lavoro e delle organizzazioniLMLM-51PA</t>
  </si>
  <si>
    <t>Psicologia del ciclo di vitaLMLM-51PA</t>
  </si>
  <si>
    <t>Psicologia ClinicaLMLM-51PA</t>
  </si>
  <si>
    <t>International relations / Relazioni InternazionaliLMLM-52PA</t>
  </si>
  <si>
    <t>ChimicaLMLM-54PA</t>
  </si>
  <si>
    <t>Scienze Economiche e FinanziarieLMLM-56PA</t>
  </si>
  <si>
    <t>Comunicazione pubblica, d'impresa e pubblicitàLMLM-59PA</t>
  </si>
  <si>
    <t>Biodiversita' e Biologia ambientaleLMLM-6PA</t>
  </si>
  <si>
    <t>Biologia marinaLMLM-6PA</t>
  </si>
  <si>
    <t>Biologia Molecolare e della SaluteLMLM-6PA</t>
  </si>
  <si>
    <t>NeuroscienzeLMLM-6PA</t>
  </si>
  <si>
    <t>Scienze della NaturaLMLM-60PA</t>
  </si>
  <si>
    <t>Scienze dell'alimentazione e della nutrizione umanaLMLM-61PA</t>
  </si>
  <si>
    <t>Scienze delle amministrazioni e delle organizzazioni complesseLMLM-63PA</t>
  </si>
  <si>
    <t>Musicologia e Scienze dello spettacoloLMLM-65PA</t>
  </si>
  <si>
    <t>Scienze e Tecniche delle Attività Motorie Preventive e Adattate e delle Attività sportiveLMLM-67PA</t>
  </si>
  <si>
    <t>Scienze e Tecniche delle Attività Motorie Preventive e Adattate e delle Attività sportiveLMLM-68PA</t>
  </si>
  <si>
    <t>Scienze delle Produzioni e delle Tecnologie AgrarieLMLM-69PA</t>
  </si>
  <si>
    <t>Imprenditorialita' e qualita' per il sistema agroalimentareLMLM-69PA</t>
  </si>
  <si>
    <t>Scienze e Tecnologie degli alimenti mediterraneiLMLM-70PA</t>
  </si>
  <si>
    <t>Scienze e Tecnologie Forestali e Agro-AmbientaliLMLM-73PA</t>
  </si>
  <si>
    <t>Georischi e GeorisorseLMLM-74PA</t>
  </si>
  <si>
    <t>Analisi e Gestione AmbientaleLMLM-75PA</t>
  </si>
  <si>
    <t>Scienze economico-aziendaliLMLM-77PA</t>
  </si>
  <si>
    <t>Scienze filosofiche e storicheLMLM-78PA</t>
  </si>
  <si>
    <t>BIOTECNOLOGIE PER L'INDUSTRIA E PER LA RICERCA SCIENTIFICALMLM-8PA</t>
  </si>
  <si>
    <t>Cooperazione, sviluppo e migrazioniLMLM-81PA</t>
  </si>
  <si>
    <t>Statistica e Data ScienceLMLM-82PA</t>
  </si>
  <si>
    <t>Studi storici, antropologici e geograficiLMLM-84PA</t>
  </si>
  <si>
    <t>Scienze pedagogicheLMLM-85PA</t>
  </si>
  <si>
    <t>Servizio sociale e politiche socialiLMLM-87PA</t>
  </si>
  <si>
    <t>Storia dell'arteLMLM-89PA</t>
  </si>
  <si>
    <t>Biotecnologie Mediche e Medicina MolecolareLMLM-9PA</t>
  </si>
  <si>
    <t>Migrazioni, diritti, integrazioneLMLM-90PA</t>
  </si>
  <si>
    <t>Comunicazione del patrimonio culturaleLMLM-92PA</t>
  </si>
  <si>
    <t>Scienze infermieristiche e ostetricheLMLM/SNT1PA</t>
  </si>
  <si>
    <t>Scienze riabilitative delle professioni sanitarieLMLM/SNT2PA</t>
  </si>
  <si>
    <t>Scienze delle attività motorie e sportiveLTL-22AG</t>
  </si>
  <si>
    <t>Studi Globali. Storia, politiche, cultureLTL-42PA</t>
  </si>
  <si>
    <t>Ingegneria Elettronica e delle TelecomunicazioniLTL-8PA</t>
  </si>
  <si>
    <t>Ingegneria delle Tecnologie per il MareLTL-9TP</t>
  </si>
  <si>
    <t>Propagazione e gestione vivaistica in ambiente mediterraneoLTL-P02PA</t>
  </si>
  <si>
    <t>Infermieristica (abilitante alla professione sanitaria di Infermiere)LTL/SNT1TP</t>
  </si>
  <si>
    <t>Scienze della formazione primariaLMULM-85 bisAG</t>
  </si>
  <si>
    <t>Ingegneria dei Sistemi Ciber-Fisici per l'IndustriaLMLM-25PA</t>
  </si>
  <si>
    <t>Ingegneria elettronica e delle telecomunicazioniLMLM-27PA</t>
  </si>
  <si>
    <t>Ingegneria elettronica e delle telecomunicazioniLMLM-29PA</t>
  </si>
  <si>
    <t>Ingegneria gestionaleLMLM-31PA</t>
  </si>
  <si>
    <t>Architettura per il Progetto Sostenibile dell’EsistenteLMLM-4PA</t>
  </si>
  <si>
    <t>Relazioni internazionali, politiche e commercialiLMLM-52PA</t>
  </si>
  <si>
    <t>Biologia della ConservazioneLMLM-6PA</t>
  </si>
  <si>
    <t>Religioni e cultureLMLM-64PA</t>
  </si>
  <si>
    <t>Scienze e Tecnologie Agroingegneristiche e ForestaliLMLM-69PA</t>
  </si>
  <si>
    <t>Scienze e Tecnologie Agroingegneristiche e ForestaliLMLM-73PA</t>
  </si>
  <si>
    <t>Servizio sociale, diseguaglianze e vulnerabilità socialeLMLM-87PA</t>
  </si>
  <si>
    <t>Inf</t>
  </si>
  <si>
    <t>Studi Globali. Storia, politiche, culture</t>
  </si>
  <si>
    <t>L-42</t>
  </si>
  <si>
    <t>Ingegneria Elettronica e delle Telecomunicazioni</t>
  </si>
  <si>
    <t>Ingegneria delle Tecnologie per il Mare</t>
  </si>
  <si>
    <t>Propagazione e gestione vivaistica in ambiente mediterraneo</t>
  </si>
  <si>
    <t>L-P02</t>
  </si>
  <si>
    <t>Ingegneria dei Sistemi Ciber-Fisici per l'Industria</t>
  </si>
  <si>
    <t>LM-25</t>
  </si>
  <si>
    <t>Ingegneria elettronica e delle telecomunicazioni</t>
  </si>
  <si>
    <t>LM-27</t>
  </si>
  <si>
    <t>Architettura per il Progetto Sostenibile dell’Esistente</t>
  </si>
  <si>
    <t>LM-4</t>
  </si>
  <si>
    <t>Relazioni internazionali, politiche e commerciali</t>
  </si>
  <si>
    <t>Biologia della Conservazione</t>
  </si>
  <si>
    <t>Religioni e culture</t>
  </si>
  <si>
    <t>LM-64</t>
  </si>
  <si>
    <t>Scienze e Tecnologie Agroingegneristiche e Forestali</t>
  </si>
  <si>
    <t>Servizio sociale, diseguaglianze e vulnerabilità sociale</t>
  </si>
  <si>
    <t>NUOVO CANALE</t>
  </si>
  <si>
    <t>NUOVA ISTITUZIONE</t>
  </si>
  <si>
    <t>NON PRESENTE NELLA OF 2021/2022</t>
  </si>
  <si>
    <t>NUOVO CURRICULUM</t>
  </si>
  <si>
    <t>0,1‰</t>
  </si>
  <si>
    <t>0,11‰</t>
  </si>
  <si>
    <t>NOME_CORSO O.F. 2021/2022</t>
  </si>
  <si>
    <t>Rapporto % anno prec.</t>
  </si>
  <si>
    <t xml:space="preserve">Rapporto % </t>
  </si>
  <si>
    <t>Percentuale ore di docenza erogata da docenti assunti a tempo indeterminato sul totale delle ore di docenza erogata</t>
  </si>
  <si>
    <t>Rapporto  studenti iscritti/docenti complessivo (pesato per le ore di docenza)</t>
  </si>
  <si>
    <t>Rapporto  studenti iscritti al primo anno/docenti degli insegnamenti del primo anno (pesato per le ore di docenza)</t>
  </si>
  <si>
    <t xml:space="preserve">Percentuale di laureati (L; LM; LMCU) entro la durata normale del corso </t>
  </si>
  <si>
    <t>Percentuale di immatricolati (L; LM; LMCU) che si laureano entro un anno oltre la durata normale del corso nello stesso corso di studio</t>
  </si>
  <si>
    <t>Percentuale di immatricolati (L; LM; LMCU) che si laureano, nel CdS, entro la durata normale del Corso</t>
  </si>
  <si>
    <t>Percentuale (‰) di CFU conseguiti all'estero dagli studenti regolari sul totale dei CFU conseguiti dagli studenti entro la durata normale del corso*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</si>
</sst>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34" borderId="0" xfId="0" applyFont="1" applyFill="1" applyAlignment="1">
      <alignment horizontal="center"/>
    </xf>
    <xf numFmtId="0" fontId="16" fillId="36" borderId="0" xfId="0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0" fillId="39" borderId="0" xfId="0" applyFill="1" applyAlignment="1">
      <alignment horizontal="left"/>
    </xf>
    <xf numFmtId="0" fontId="0" fillId="40" borderId="0" xfId="0" applyFill="1" applyAlignment="1">
      <alignment horizontal="left"/>
    </xf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0" fillId="0" borderId="14" xfId="0" applyBorder="1" applyAlignment="1">
      <alignment horizontal="left"/>
    </xf>
    <xf numFmtId="0" fontId="0" fillId="39" borderId="15" xfId="0" applyFill="1" applyBorder="1" applyAlignment="1">
      <alignment horizontal="left"/>
    </xf>
    <xf numFmtId="0" fontId="0" fillId="40" borderId="1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39" borderId="18" xfId="0" applyFill="1" applyBorder="1" applyAlignment="1">
      <alignment horizontal="left"/>
    </xf>
    <xf numFmtId="0" fontId="0" fillId="0" borderId="18" xfId="0" applyBorder="1" applyAlignment="1">
      <alignment horizontal="left"/>
    </xf>
    <xf numFmtId="0" fontId="18" fillId="0" borderId="15" xfId="0" applyFont="1" applyBorder="1" applyAlignment="1">
      <alignment horizontal="left"/>
    </xf>
    <xf numFmtId="0" fontId="0" fillId="40" borderId="18" xfId="0" applyFill="1" applyBorder="1" applyAlignment="1">
      <alignment horizontal="left"/>
    </xf>
    <xf numFmtId="0" fontId="16" fillId="42" borderId="14" xfId="0" applyFont="1" applyFill="1" applyBorder="1" applyAlignment="1">
      <alignment horizontal="center"/>
    </xf>
    <xf numFmtId="0" fontId="16" fillId="42" borderId="0" xfId="0" applyFont="1" applyFill="1" applyAlignment="1">
      <alignment horizontal="center"/>
    </xf>
    <xf numFmtId="0" fontId="16" fillId="42" borderId="15" xfId="0" applyFont="1" applyFill="1" applyBorder="1" applyAlignment="1">
      <alignment horizontal="center"/>
    </xf>
    <xf numFmtId="9" fontId="0" fillId="0" borderId="0" xfId="43" applyFont="1"/>
    <xf numFmtId="43" fontId="0" fillId="0" borderId="0" xfId="42" applyFont="1"/>
    <xf numFmtId="0" fontId="0" fillId="43" borderId="0" xfId="0" applyFill="1" applyAlignment="1">
      <alignment horizontal="left"/>
    </xf>
    <xf numFmtId="0" fontId="0" fillId="43" borderId="0" xfId="0" applyFill="1"/>
    <xf numFmtId="0" fontId="16" fillId="43" borderId="0" xfId="0" applyFont="1" applyFill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8" fillId="39" borderId="15" xfId="0" applyFont="1" applyFill="1" applyBorder="1" applyAlignment="1">
      <alignment horizontal="left"/>
    </xf>
    <xf numFmtId="0" fontId="18" fillId="39" borderId="0" xfId="0" applyFont="1" applyFill="1" applyAlignment="1">
      <alignment horizontal="left"/>
    </xf>
    <xf numFmtId="0" fontId="18" fillId="40" borderId="0" xfId="0" applyFont="1" applyFill="1" applyAlignment="1">
      <alignment horizontal="left"/>
    </xf>
    <xf numFmtId="0" fontId="19" fillId="43" borderId="0" xfId="0" quotePrefix="1" applyFont="1" applyFill="1" applyAlignment="1">
      <alignment horizontal="left"/>
    </xf>
    <xf numFmtId="0" fontId="18" fillId="0" borderId="14" xfId="0" applyFont="1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43" borderId="0" xfId="0" applyFont="1" applyFill="1"/>
    <xf numFmtId="0" fontId="0" fillId="44" borderId="0" xfId="0" applyFill="1" applyAlignment="1">
      <alignment horizontal="left"/>
    </xf>
    <xf numFmtId="0" fontId="0" fillId="44" borderId="0" xfId="0" applyFill="1"/>
    <xf numFmtId="0" fontId="16" fillId="44" borderId="0" xfId="0" applyFont="1" applyFill="1"/>
    <xf numFmtId="0" fontId="0" fillId="45" borderId="14" xfId="0" applyFill="1" applyBorder="1" applyAlignment="1">
      <alignment horizontal="left"/>
    </xf>
    <xf numFmtId="9" fontId="0" fillId="43" borderId="0" xfId="43" applyFont="1" applyFill="1" applyAlignment="1">
      <alignment horizontal="center" vertical="center"/>
    </xf>
    <xf numFmtId="9" fontId="16" fillId="42" borderId="14" xfId="43" applyFont="1" applyFill="1" applyBorder="1" applyAlignment="1">
      <alignment horizontal="center" vertical="center"/>
    </xf>
    <xf numFmtId="9" fontId="16" fillId="42" borderId="0" xfId="43" applyFont="1" applyFill="1" applyBorder="1" applyAlignment="1">
      <alignment horizontal="center" vertical="center"/>
    </xf>
    <xf numFmtId="9" fontId="0" fillId="0" borderId="14" xfId="43" applyFont="1" applyBorder="1" applyAlignment="1">
      <alignment horizontal="center" vertical="center"/>
    </xf>
    <xf numFmtId="9" fontId="0" fillId="0" borderId="0" xfId="43" applyFont="1" applyBorder="1" applyAlignment="1">
      <alignment horizontal="center" vertical="center"/>
    </xf>
    <xf numFmtId="9" fontId="0" fillId="0" borderId="16" xfId="43" applyFont="1" applyBorder="1" applyAlignment="1">
      <alignment horizontal="center" vertical="center"/>
    </xf>
    <xf numFmtId="9" fontId="0" fillId="0" borderId="17" xfId="43" applyFont="1" applyBorder="1" applyAlignment="1">
      <alignment horizontal="center" vertical="center"/>
    </xf>
    <xf numFmtId="9" fontId="0" fillId="0" borderId="0" xfId="43" applyFont="1" applyAlignment="1">
      <alignment horizontal="center" vertical="center"/>
    </xf>
    <xf numFmtId="9" fontId="16" fillId="0" borderId="0" xfId="43" applyFont="1" applyAlignment="1">
      <alignment horizontal="center" vertical="center"/>
    </xf>
    <xf numFmtId="9" fontId="0" fillId="44" borderId="0" xfId="43" applyFont="1" applyFill="1" applyAlignment="1">
      <alignment horizontal="center" vertical="center"/>
    </xf>
    <xf numFmtId="0" fontId="0" fillId="43" borderId="0" xfId="0" applyFill="1" applyAlignment="1">
      <alignment horizontal="left" vertical="center"/>
    </xf>
    <xf numFmtId="0" fontId="0" fillId="43" borderId="0" xfId="0" applyFill="1" applyAlignment="1">
      <alignment vertical="center"/>
    </xf>
    <xf numFmtId="0" fontId="16" fillId="43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9" fontId="16" fillId="42" borderId="15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9" fontId="18" fillId="0" borderId="0" xfId="43" applyFont="1" applyAlignment="1">
      <alignment horizontal="center" vertical="center"/>
    </xf>
    <xf numFmtId="9" fontId="0" fillId="0" borderId="15" xfId="43" applyFont="1" applyBorder="1" applyAlignment="1">
      <alignment horizontal="center" vertical="center"/>
    </xf>
    <xf numFmtId="9" fontId="0" fillId="40" borderId="15" xfId="43" applyFont="1" applyFill="1" applyBorder="1" applyAlignment="1">
      <alignment horizontal="center" vertical="center"/>
    </xf>
    <xf numFmtId="9" fontId="0" fillId="39" borderId="15" xfId="43" applyFont="1" applyFill="1" applyBorder="1" applyAlignment="1">
      <alignment horizontal="center" vertical="center"/>
    </xf>
    <xf numFmtId="9" fontId="18" fillId="40" borderId="0" xfId="43" applyFont="1" applyFill="1" applyAlignment="1">
      <alignment horizontal="center" vertical="center"/>
    </xf>
    <xf numFmtId="9" fontId="18" fillId="0" borderId="15" xfId="43" applyFont="1" applyFill="1" applyBorder="1" applyAlignment="1">
      <alignment horizontal="center" vertical="center"/>
    </xf>
    <xf numFmtId="9" fontId="18" fillId="39" borderId="15" xfId="43" applyFont="1" applyFill="1" applyBorder="1" applyAlignment="1">
      <alignment horizontal="center" vertical="center"/>
    </xf>
    <xf numFmtId="9" fontId="18" fillId="39" borderId="0" xfId="43" applyFont="1" applyFill="1" applyAlignment="1">
      <alignment horizontal="center" vertical="center"/>
    </xf>
    <xf numFmtId="9" fontId="18" fillId="0" borderId="15" xfId="43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9" fontId="0" fillId="0" borderId="18" xfId="43" applyFont="1" applyBorder="1" applyAlignment="1">
      <alignment horizontal="center" vertical="center"/>
    </xf>
    <xf numFmtId="9" fontId="0" fillId="40" borderId="18" xfId="43" applyFont="1" applyFill="1" applyBorder="1" applyAlignment="1">
      <alignment horizontal="center" vertical="center"/>
    </xf>
    <xf numFmtId="9" fontId="0" fillId="0" borderId="0" xfId="43" applyFont="1" applyFill="1" applyAlignment="1">
      <alignment horizontal="center" vertical="center"/>
    </xf>
    <xf numFmtId="9" fontId="0" fillId="40" borderId="0" xfId="43" applyFont="1" applyFill="1" applyAlignment="1">
      <alignment horizontal="center" vertical="center"/>
    </xf>
    <xf numFmtId="9" fontId="0" fillId="39" borderId="0" xfId="43" applyFont="1" applyFill="1" applyAlignment="1">
      <alignment horizontal="center" vertical="center"/>
    </xf>
    <xf numFmtId="0" fontId="0" fillId="44" borderId="0" xfId="0" applyFill="1" applyAlignment="1">
      <alignment horizontal="left" vertical="center"/>
    </xf>
    <xf numFmtId="9" fontId="0" fillId="39" borderId="18" xfId="43" applyFont="1" applyFill="1" applyBorder="1" applyAlignment="1">
      <alignment horizontal="center" vertical="center"/>
    </xf>
    <xf numFmtId="164" fontId="0" fillId="43" borderId="0" xfId="42" applyNumberFormat="1" applyFont="1" applyFill="1" applyAlignment="1">
      <alignment horizontal="center" vertical="center"/>
    </xf>
    <xf numFmtId="164" fontId="16" fillId="42" borderId="14" xfId="42" applyNumberFormat="1" applyFont="1" applyFill="1" applyBorder="1" applyAlignment="1">
      <alignment horizontal="center" vertical="center"/>
    </xf>
    <xf numFmtId="164" fontId="16" fillId="42" borderId="0" xfId="42" applyNumberFormat="1" applyFont="1" applyFill="1" applyBorder="1" applyAlignment="1">
      <alignment horizontal="center" vertical="center"/>
    </xf>
    <xf numFmtId="164" fontId="0" fillId="0" borderId="14" xfId="42" applyNumberFormat="1" applyFont="1" applyBorder="1" applyAlignment="1">
      <alignment horizontal="center" vertical="center"/>
    </xf>
    <xf numFmtId="164" fontId="0" fillId="0" borderId="0" xfId="42" applyNumberFormat="1" applyFont="1" applyBorder="1" applyAlignment="1">
      <alignment horizontal="center" vertical="center"/>
    </xf>
    <xf numFmtId="164" fontId="0" fillId="0" borderId="16" xfId="42" applyNumberFormat="1" applyFont="1" applyBorder="1" applyAlignment="1">
      <alignment horizontal="center" vertical="center"/>
    </xf>
    <xf numFmtId="164" fontId="0" fillId="0" borderId="17" xfId="42" applyNumberFormat="1" applyFont="1" applyBorder="1" applyAlignment="1">
      <alignment horizontal="center" vertical="center"/>
    </xf>
    <xf numFmtId="164" fontId="0" fillId="0" borderId="0" xfId="42" applyNumberFormat="1" applyFont="1" applyAlignment="1">
      <alignment horizontal="center" vertical="center"/>
    </xf>
    <xf numFmtId="164" fontId="16" fillId="0" borderId="0" xfId="42" applyNumberFormat="1" applyFont="1" applyAlignment="1">
      <alignment horizontal="center" vertical="center"/>
    </xf>
    <xf numFmtId="164" fontId="0" fillId="44" borderId="0" xfId="42" applyNumberFormat="1" applyFont="1" applyFill="1" applyAlignment="1">
      <alignment horizontal="center" vertical="center"/>
    </xf>
    <xf numFmtId="2" fontId="0" fillId="43" borderId="0" xfId="0" applyNumberFormat="1" applyFill="1" applyAlignment="1">
      <alignment horizontal="center" vertical="center"/>
    </xf>
    <xf numFmtId="2" fontId="16" fillId="42" borderId="14" xfId="0" applyNumberFormat="1" applyFont="1" applyFill="1" applyBorder="1" applyAlignment="1">
      <alignment horizontal="center" vertical="center"/>
    </xf>
    <xf numFmtId="2" fontId="16" fillId="42" borderId="0" xfId="0" applyNumberFormat="1" applyFont="1" applyFill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0" fillId="44" borderId="0" xfId="0" applyNumberFormat="1" applyFill="1" applyAlignment="1">
      <alignment horizontal="center" vertical="center"/>
    </xf>
    <xf numFmtId="9" fontId="0" fillId="43" borderId="15" xfId="43" applyFont="1" applyFill="1" applyBorder="1" applyAlignment="1">
      <alignment horizontal="center" vertical="center"/>
    </xf>
    <xf numFmtId="0" fontId="19" fillId="43" borderId="0" xfId="0" applyFont="1" applyFill="1" applyAlignment="1">
      <alignment horizontal="left" wrapText="1"/>
    </xf>
    <xf numFmtId="0" fontId="0" fillId="43" borderId="0" xfId="42" applyNumberFormat="1" applyFont="1" applyFill="1" applyAlignment="1">
      <alignment horizontal="center" vertical="center"/>
    </xf>
    <xf numFmtId="0" fontId="0" fillId="43" borderId="0" xfId="43" applyNumberFormat="1" applyFont="1" applyFill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164" fontId="0" fillId="0" borderId="0" xfId="42" applyNumberFormat="1" applyFont="1" applyFill="1" applyAlignment="1">
      <alignment horizontal="center" vertical="center"/>
    </xf>
    <xf numFmtId="9" fontId="16" fillId="0" borderId="0" xfId="43" applyFont="1" applyFill="1" applyAlignment="1">
      <alignment horizontal="center" vertical="center"/>
    </xf>
    <xf numFmtId="0" fontId="13" fillId="37" borderId="0" xfId="0" applyFont="1" applyFill="1" applyAlignment="1">
      <alignment horizontal="center"/>
    </xf>
    <xf numFmtId="0" fontId="13" fillId="35" borderId="0" xfId="0" applyFont="1" applyFill="1" applyAlignment="1">
      <alignment horizontal="center"/>
    </xf>
    <xf numFmtId="0" fontId="13" fillId="33" borderId="0" xfId="0" applyFont="1" applyFill="1" applyAlignment="1">
      <alignment horizontal="center"/>
    </xf>
    <xf numFmtId="0" fontId="13" fillId="41" borderId="11" xfId="0" applyFont="1" applyFill="1" applyBorder="1" applyAlignment="1">
      <alignment horizontal="center"/>
    </xf>
    <xf numFmtId="0" fontId="13" fillId="41" borderId="12" xfId="0" applyFont="1" applyFill="1" applyBorder="1" applyAlignment="1">
      <alignment horizontal="center"/>
    </xf>
    <xf numFmtId="0" fontId="13" fillId="41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41" borderId="14" xfId="0" applyFont="1" applyFill="1" applyBorder="1" applyAlignment="1">
      <alignment horizontal="center"/>
    </xf>
    <xf numFmtId="0" fontId="13" fillId="41" borderId="0" xfId="0" applyFont="1" applyFill="1" applyAlignment="1">
      <alignment horizontal="center"/>
    </xf>
    <xf numFmtId="0" fontId="13" fillId="41" borderId="15" xfId="0" applyFont="1" applyFill="1" applyBorder="1" applyAlignment="1">
      <alignment horizontal="center"/>
    </xf>
    <xf numFmtId="0" fontId="13" fillId="41" borderId="14" xfId="0" applyFont="1" applyFill="1" applyBorder="1" applyAlignment="1">
      <alignment horizontal="center" wrapText="1"/>
    </xf>
    <xf numFmtId="0" fontId="21" fillId="43" borderId="0" xfId="0" applyFont="1" applyFill="1" applyAlignment="1">
      <alignment horizontal="left"/>
    </xf>
    <xf numFmtId="0" fontId="19" fillId="43" borderId="0" xfId="0" quotePrefix="1" applyFont="1" applyFill="1" applyAlignment="1">
      <alignment horizontal="left" wrapText="1"/>
    </xf>
    <xf numFmtId="0" fontId="19" fillId="43" borderId="0" xfId="0" applyFont="1" applyFill="1" applyAlignment="1">
      <alignment horizontal="left" wrapText="1"/>
    </xf>
    <xf numFmtId="0" fontId="19" fillId="43" borderId="17" xfId="0" quotePrefix="1" applyFont="1" applyFill="1" applyBorder="1" applyAlignment="1">
      <alignment horizontal="left" wrapText="1"/>
    </xf>
    <xf numFmtId="0" fontId="19" fillId="43" borderId="17" xfId="0" applyFont="1" applyFill="1" applyBorder="1" applyAlignment="1">
      <alignment horizontal="left" wrapText="1"/>
    </xf>
    <xf numFmtId="0" fontId="19" fillId="43" borderId="18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9" fontId="13" fillId="41" borderId="14" xfId="0" applyNumberFormat="1" applyFont="1" applyFill="1" applyBorder="1" applyAlignment="1">
      <alignment horizontal="center" vertical="center" wrapText="1"/>
    </xf>
    <xf numFmtId="9" fontId="13" fillId="41" borderId="0" xfId="0" applyNumberFormat="1" applyFont="1" applyFill="1" applyAlignment="1">
      <alignment horizontal="center" vertical="center" wrapText="1"/>
    </xf>
    <xf numFmtId="9" fontId="13" fillId="41" borderId="11" xfId="0" applyNumberFormat="1" applyFont="1" applyFill="1" applyBorder="1" applyAlignment="1">
      <alignment horizontal="center" vertical="center"/>
    </xf>
    <xf numFmtId="9" fontId="13" fillId="41" borderId="12" xfId="0" applyNumberFormat="1" applyFont="1" applyFill="1" applyBorder="1" applyAlignment="1">
      <alignment horizontal="center" vertical="center"/>
    </xf>
    <xf numFmtId="0" fontId="13" fillId="41" borderId="11" xfId="0" applyFont="1" applyFill="1" applyBorder="1" applyAlignment="1">
      <alignment horizontal="center" vertical="center"/>
    </xf>
    <xf numFmtId="0" fontId="13" fillId="41" borderId="12" xfId="0" applyFont="1" applyFill="1" applyBorder="1" applyAlignment="1">
      <alignment horizontal="center" vertical="center"/>
    </xf>
    <xf numFmtId="43" fontId="13" fillId="41" borderId="14" xfId="42" applyFont="1" applyFill="1" applyBorder="1" applyAlignment="1">
      <alignment horizontal="center" vertical="center" wrapText="1"/>
    </xf>
    <xf numFmtId="43" fontId="13" fillId="41" borderId="11" xfId="42" applyFont="1" applyFill="1" applyBorder="1" applyAlignment="1">
      <alignment horizontal="center" vertical="center"/>
    </xf>
    <xf numFmtId="43" fontId="13" fillId="41" borderId="12" xfId="42" applyFont="1" applyFill="1" applyBorder="1" applyAlignment="1">
      <alignment horizontal="center" vertical="center"/>
    </xf>
    <xf numFmtId="9" fontId="13" fillId="41" borderId="12" xfId="43" applyFont="1" applyFill="1" applyBorder="1" applyAlignment="1">
      <alignment horizontal="center" vertical="center"/>
    </xf>
    <xf numFmtId="9" fontId="13" fillId="41" borderId="13" xfId="43" applyFont="1" applyFill="1" applyBorder="1" applyAlignment="1">
      <alignment horizontal="center" vertical="center"/>
    </xf>
    <xf numFmtId="0" fontId="13" fillId="41" borderId="14" xfId="0" applyFont="1" applyFill="1" applyBorder="1" applyAlignment="1">
      <alignment horizontal="center" vertical="center" wrapText="1"/>
    </xf>
    <xf numFmtId="9" fontId="13" fillId="41" borderId="0" xfId="43" applyFont="1" applyFill="1" applyBorder="1" applyAlignment="1">
      <alignment horizontal="center" vertical="center" wrapText="1"/>
    </xf>
    <xf numFmtId="9" fontId="13" fillId="41" borderId="15" xfId="43" applyFont="1" applyFill="1" applyBorder="1" applyAlignment="1">
      <alignment horizontal="center" vertical="center" wrapText="1"/>
    </xf>
    <xf numFmtId="9" fontId="16" fillId="0" borderId="0" xfId="43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6" fillId="0" borderId="0" xfId="42" applyNumberFormat="1" applyFont="1" applyFill="1" applyAlignment="1">
      <alignment horizontal="center" vertical="center"/>
    </xf>
    <xf numFmtId="164" fontId="16" fillId="0" borderId="0" xfId="42" applyNumberFormat="1" applyFont="1" applyAlignment="1">
      <alignment horizontal="center" vertical="center"/>
    </xf>
    <xf numFmtId="9" fontId="16" fillId="0" borderId="0" xfId="43" applyFont="1" applyAlignment="1">
      <alignment horizontal="center" vertical="center" wrapText="1"/>
    </xf>
    <xf numFmtId="9" fontId="16" fillId="0" borderId="0" xfId="43" applyFont="1" applyAlignment="1">
      <alignment horizontal="center" vertical="center"/>
    </xf>
    <xf numFmtId="0" fontId="13" fillId="41" borderId="0" xfId="0" applyFont="1" applyFill="1" applyAlignment="1">
      <alignment horizontal="center" vertical="center"/>
    </xf>
    <xf numFmtId="9" fontId="13" fillId="41" borderId="15" xfId="43" applyFont="1" applyFill="1" applyBorder="1" applyAlignment="1">
      <alignment horizontal="center" vertical="center"/>
    </xf>
    <xf numFmtId="9" fontId="13" fillId="41" borderId="0" xfId="0" applyNumberFormat="1" applyFont="1" applyFill="1" applyAlignment="1">
      <alignment horizontal="center" vertical="center"/>
    </xf>
    <xf numFmtId="43" fontId="13" fillId="41" borderId="0" xfId="42" applyFont="1" applyFill="1" applyBorder="1" applyAlignment="1">
      <alignment horizontal="center" vertical="center"/>
    </xf>
    <xf numFmtId="9" fontId="13" fillId="41" borderId="14" xfId="43" applyFont="1" applyFill="1" applyBorder="1" applyAlignment="1">
      <alignment horizontal="center" vertical="center" wrapText="1"/>
    </xf>
    <xf numFmtId="9" fontId="13" fillId="41" borderId="11" xfId="43" applyFont="1" applyFill="1" applyBorder="1" applyAlignment="1">
      <alignment horizontal="center" vertical="center"/>
    </xf>
    <xf numFmtId="0" fontId="0" fillId="43" borderId="0" xfId="0" applyFill="1" applyAlignment="1">
      <alignment horizontal="center" vertical="center"/>
    </xf>
    <xf numFmtId="0" fontId="19" fillId="43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4" borderId="0" xfId="0" applyFill="1" applyAlignment="1">
      <alignment horizontal="center" vertical="center"/>
    </xf>
    <xf numFmtId="0" fontId="19" fillId="43" borderId="10" xfId="0" quotePrefix="1" applyFont="1" applyFill="1" applyBorder="1" applyAlignment="1">
      <alignment horizontal="left"/>
    </xf>
    <xf numFmtId="0" fontId="16" fillId="43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43" borderId="10" xfId="0" applyFont="1" applyFill="1" applyBorder="1" applyAlignment="1">
      <alignment horizontal="center" vertical="center"/>
    </xf>
    <xf numFmtId="9" fontId="13" fillId="41" borderId="10" xfId="0" applyNumberFormat="1" applyFont="1" applyFill="1" applyBorder="1" applyAlignment="1">
      <alignment horizontal="center" vertical="center"/>
    </xf>
    <xf numFmtId="9" fontId="13" fillId="41" borderId="10" xfId="43" applyFont="1" applyFill="1" applyBorder="1" applyAlignment="1">
      <alignment horizontal="center" vertical="center"/>
    </xf>
    <xf numFmtId="43" fontId="13" fillId="41" borderId="10" xfId="42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22" fillId="43" borderId="10" xfId="0" quotePrefix="1" applyFont="1" applyFill="1" applyBorder="1" applyAlignment="1">
      <alignment horizontal="left" wrapText="1"/>
    </xf>
    <xf numFmtId="0" fontId="22" fillId="43" borderId="10" xfId="0" applyFont="1" applyFill="1" applyBorder="1" applyAlignment="1">
      <alignment horizontal="left" wrapText="1"/>
    </xf>
    <xf numFmtId="9" fontId="13" fillId="41" borderId="10" xfId="0" applyNumberFormat="1" applyFont="1" applyFill="1" applyBorder="1" applyAlignment="1">
      <alignment horizontal="center" vertical="center" wrapText="1"/>
    </xf>
    <xf numFmtId="9" fontId="13" fillId="41" borderId="10" xfId="43" applyFont="1" applyFill="1" applyBorder="1" applyAlignment="1">
      <alignment horizontal="center" vertical="center" wrapText="1"/>
    </xf>
    <xf numFmtId="43" fontId="13" fillId="41" borderId="10" xfId="42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9" fontId="16" fillId="42" borderId="10" xfId="43" applyFont="1" applyFill="1" applyBorder="1" applyAlignment="1">
      <alignment horizontal="center" vertical="center"/>
    </xf>
    <xf numFmtId="164" fontId="16" fillId="42" borderId="10" xfId="42" applyNumberFormat="1" applyFont="1" applyFill="1" applyBorder="1" applyAlignment="1">
      <alignment horizontal="center" vertical="center"/>
    </xf>
    <xf numFmtId="2" fontId="16" fillId="42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9" fontId="0" fillId="0" borderId="0" xfId="43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9" fontId="18" fillId="0" borderId="10" xfId="43" applyFont="1" applyBorder="1" applyAlignment="1">
      <alignment horizontal="center" vertical="center"/>
    </xf>
    <xf numFmtId="9" fontId="18" fillId="0" borderId="10" xfId="43" applyFont="1" applyFill="1" applyBorder="1" applyAlignment="1">
      <alignment horizontal="center" vertical="center"/>
    </xf>
    <xf numFmtId="0" fontId="18" fillId="0" borderId="10" xfId="43" applyNumberFormat="1" applyFont="1" applyBorder="1" applyAlignment="1">
      <alignment horizontal="center" vertical="center"/>
    </xf>
    <xf numFmtId="9" fontId="18" fillId="40" borderId="10" xfId="43" applyFont="1" applyFill="1" applyBorder="1" applyAlignment="1">
      <alignment horizontal="center" vertical="center"/>
    </xf>
    <xf numFmtId="9" fontId="18" fillId="39" borderId="10" xfId="43" applyFont="1" applyFill="1" applyBorder="1" applyAlignment="1">
      <alignment horizontal="center" vertical="center"/>
    </xf>
    <xf numFmtId="0" fontId="18" fillId="39" borderId="10" xfId="43" applyNumberFormat="1" applyFont="1" applyFill="1" applyBorder="1" applyAlignment="1">
      <alignment horizontal="center" vertical="center"/>
    </xf>
    <xf numFmtId="9" fontId="16" fillId="42" borderId="10" xfId="43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3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2121"/>
      <color rgb="FFED7C37"/>
      <color rgb="FFDD3BA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BM160"/>
  <sheetViews>
    <sheetView topLeftCell="AL2" zoomScale="90" zoomScaleNormal="90" workbookViewId="0">
      <selection activeCell="AW10" sqref="AW10:AW12"/>
    </sheetView>
  </sheetViews>
  <sheetFormatPr defaultColWidth="9.140625" defaultRowHeight="15" x14ac:dyDescent="0.25"/>
  <cols>
    <col min="1" max="1" width="9.140625" style="1"/>
    <col min="2" max="2" width="4.42578125" style="1" bestFit="1" customWidth="1"/>
    <col min="3" max="3" width="17" style="1" hidden="1" customWidth="1"/>
    <col min="4" max="4" width="14.28515625" style="1" hidden="1" customWidth="1"/>
    <col min="5" max="5" width="15.5703125" style="1" hidden="1" customWidth="1"/>
    <col min="6" max="6" width="152.5703125" style="1" bestFit="1" customWidth="1"/>
    <col min="7" max="7" width="14.140625" style="1" bestFit="1" customWidth="1"/>
    <col min="8" max="8" width="9.42578125" style="1" customWidth="1"/>
    <col min="9" max="9" width="73.28515625" style="1" hidden="1" customWidth="1"/>
    <col min="10" max="10" width="16.7109375" style="1" hidden="1" customWidth="1"/>
    <col min="11" max="11" width="15" style="1" hidden="1" customWidth="1"/>
    <col min="12" max="12" width="30.7109375" style="1" hidden="1" customWidth="1"/>
    <col min="13" max="13" width="27.7109375" style="1" hidden="1" customWidth="1"/>
    <col min="14" max="14" width="14.7109375" style="1" hidden="1" customWidth="1"/>
    <col min="15" max="15" width="13" style="1" hidden="1" customWidth="1"/>
    <col min="16" max="16" width="10" style="1" bestFit="1" customWidth="1"/>
    <col min="17" max="19" width="9.28515625" style="1" bestFit="1" customWidth="1"/>
    <col min="20" max="20" width="12" style="1" bestFit="1" customWidth="1"/>
    <col min="21" max="24" width="9.28515625" style="1" bestFit="1" customWidth="1"/>
    <col min="25" max="25" width="12.28515625" style="1" bestFit="1" customWidth="1"/>
    <col min="26" max="27" width="9.28515625" style="1" bestFit="1" customWidth="1"/>
    <col min="28" max="30" width="19.42578125" style="1" bestFit="1" customWidth="1"/>
    <col min="31" max="31" width="22.28515625" style="1" bestFit="1" customWidth="1"/>
    <col min="32" max="35" width="19.42578125" style="1" bestFit="1" customWidth="1"/>
    <col min="36" max="36" width="22.5703125" style="1" bestFit="1" customWidth="1"/>
    <col min="37" max="38" width="19.42578125" style="1" bestFit="1" customWidth="1"/>
    <col min="39" max="41" width="11.42578125" style="1" bestFit="1" customWidth="1"/>
    <col min="42" max="42" width="14.140625" style="1" bestFit="1" customWidth="1"/>
    <col min="43" max="46" width="11.42578125" style="1" bestFit="1" customWidth="1"/>
    <col min="47" max="47" width="14.42578125" style="1" bestFit="1" customWidth="1"/>
    <col min="48" max="49" width="11.42578125" style="1" bestFit="1" customWidth="1"/>
    <col min="50" max="52" width="13.140625" style="1" bestFit="1" customWidth="1"/>
    <col min="53" max="53" width="15.85546875" style="1" bestFit="1" customWidth="1"/>
    <col min="54" max="57" width="13.140625" style="1" bestFit="1" customWidth="1"/>
    <col min="58" max="58" width="16.140625" style="1" bestFit="1" customWidth="1"/>
    <col min="59" max="60" width="13.140625" style="1" bestFit="1" customWidth="1"/>
    <col min="61" max="61" width="8.7109375" style="1" bestFit="1" customWidth="1"/>
    <col min="62" max="62" width="10.42578125" style="1" bestFit="1" customWidth="1"/>
    <col min="63" max="63" width="8.7109375" style="1" bestFit="1" customWidth="1"/>
    <col min="64" max="64" width="6.7109375" style="1" bestFit="1" customWidth="1"/>
    <col min="65" max="16384" width="9.140625" style="1"/>
  </cols>
  <sheetData>
    <row r="1" spans="2:65" x14ac:dyDescent="0.25">
      <c r="Q1" s="117" t="s">
        <v>387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 t="s">
        <v>388</v>
      </c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9" t="s">
        <v>389</v>
      </c>
      <c r="AN1" s="119"/>
      <c r="AO1" s="119"/>
      <c r="AP1" s="119"/>
      <c r="AQ1" s="119"/>
      <c r="AR1" s="119"/>
      <c r="AS1" s="119"/>
      <c r="AT1" s="119"/>
      <c r="AU1" s="119"/>
      <c r="AV1" s="119"/>
      <c r="AW1" s="119"/>
    </row>
    <row r="2" spans="2:65" s="2" customFormat="1" x14ac:dyDescent="0.25">
      <c r="C2" s="2" t="s">
        <v>0</v>
      </c>
      <c r="D2" s="2" t="s">
        <v>1</v>
      </c>
      <c r="E2" s="2" t="s">
        <v>2</v>
      </c>
      <c r="F2" s="2" t="s">
        <v>3</v>
      </c>
      <c r="G2" s="2" t="s">
        <v>12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32</v>
      </c>
      <c r="AJ2" s="5" t="s">
        <v>33</v>
      </c>
      <c r="AK2" s="5" t="s">
        <v>34</v>
      </c>
      <c r="AL2" s="5" t="s">
        <v>35</v>
      </c>
      <c r="AM2" s="4" t="s">
        <v>36</v>
      </c>
      <c r="AN2" s="4" t="s">
        <v>37</v>
      </c>
      <c r="AO2" s="4" t="s">
        <v>38</v>
      </c>
      <c r="AP2" s="4" t="s">
        <v>39</v>
      </c>
      <c r="AQ2" s="4" t="s">
        <v>40</v>
      </c>
      <c r="AR2" s="4" t="s">
        <v>41</v>
      </c>
      <c r="AS2" s="4" t="s">
        <v>42</v>
      </c>
      <c r="AT2" s="4" t="s">
        <v>43</v>
      </c>
      <c r="AU2" s="4" t="s">
        <v>44</v>
      </c>
      <c r="AV2" s="4" t="s">
        <v>45</v>
      </c>
      <c r="AW2" s="4" t="s">
        <v>46</v>
      </c>
      <c r="AX2" s="2" t="s">
        <v>47</v>
      </c>
      <c r="AY2" s="2" t="s">
        <v>48</v>
      </c>
      <c r="AZ2" s="2" t="s">
        <v>49</v>
      </c>
      <c r="BA2" s="2" t="s">
        <v>50</v>
      </c>
      <c r="BB2" s="2" t="s">
        <v>51</v>
      </c>
      <c r="BC2" s="2" t="s">
        <v>52</v>
      </c>
      <c r="BD2" s="2" t="s">
        <v>53</v>
      </c>
      <c r="BE2" s="2" t="s">
        <v>54</v>
      </c>
      <c r="BF2" s="2" t="s">
        <v>55</v>
      </c>
      <c r="BG2" s="2" t="s">
        <v>56</v>
      </c>
      <c r="BH2" s="2" t="s">
        <v>57</v>
      </c>
      <c r="BI2" s="2" t="s">
        <v>58</v>
      </c>
      <c r="BJ2" s="2" t="s">
        <v>59</v>
      </c>
      <c r="BK2" s="2" t="s">
        <v>60</v>
      </c>
      <c r="BL2" s="2" t="s">
        <v>61</v>
      </c>
    </row>
    <row r="3" spans="2:65" hidden="1" x14ac:dyDescent="0.25">
      <c r="B3" s="1">
        <v>1</v>
      </c>
      <c r="C3" s="1">
        <v>0</v>
      </c>
      <c r="D3" s="1">
        <v>20</v>
      </c>
      <c r="E3" s="1">
        <v>820106200100002</v>
      </c>
      <c r="F3" s="1" t="s">
        <v>62</v>
      </c>
      <c r="G3" s="1" t="s">
        <v>67</v>
      </c>
      <c r="H3" s="1" t="s">
        <v>63</v>
      </c>
      <c r="I3" s="1" t="s">
        <v>64</v>
      </c>
      <c r="J3" s="1">
        <v>84001</v>
      </c>
      <c r="K3" s="1" t="s">
        <v>65</v>
      </c>
      <c r="L3" s="1">
        <v>4</v>
      </c>
      <c r="M3" s="1" t="s">
        <v>66</v>
      </c>
      <c r="N3" s="1">
        <v>2001</v>
      </c>
      <c r="O3" s="1">
        <v>3</v>
      </c>
      <c r="P3" s="1" t="s">
        <v>68</v>
      </c>
      <c r="Q3" s="1" t="s">
        <v>69</v>
      </c>
      <c r="R3" s="1" t="s">
        <v>69</v>
      </c>
      <c r="S3" s="1" t="s">
        <v>69</v>
      </c>
      <c r="T3" s="1" t="s">
        <v>69</v>
      </c>
      <c r="U3" s="1" t="s">
        <v>69</v>
      </c>
      <c r="V3" s="1">
        <v>0.79</v>
      </c>
      <c r="W3" s="1" t="s">
        <v>69</v>
      </c>
      <c r="X3" s="1">
        <v>0</v>
      </c>
      <c r="Y3" s="1">
        <v>0</v>
      </c>
      <c r="Z3" s="1">
        <v>1.76</v>
      </c>
      <c r="AA3" s="1">
        <v>0</v>
      </c>
      <c r="AB3" s="1" t="s">
        <v>69</v>
      </c>
      <c r="AC3" s="1" t="s">
        <v>69</v>
      </c>
      <c r="AD3" s="1" t="s">
        <v>69</v>
      </c>
      <c r="AE3" s="1" t="s">
        <v>69</v>
      </c>
      <c r="AF3" s="1" t="s">
        <v>69</v>
      </c>
      <c r="AG3" s="1">
        <v>0.75</v>
      </c>
      <c r="AH3" s="1" t="s">
        <v>69</v>
      </c>
      <c r="AI3" s="1">
        <v>0.39</v>
      </c>
      <c r="AJ3" s="1">
        <v>0.17</v>
      </c>
      <c r="AK3" s="1">
        <v>27.32</v>
      </c>
      <c r="AL3" s="1">
        <v>20.61</v>
      </c>
      <c r="AM3" s="1" t="s">
        <v>69</v>
      </c>
      <c r="AN3" s="1" t="s">
        <v>69</v>
      </c>
      <c r="AO3" s="1" t="s">
        <v>69</v>
      </c>
      <c r="AP3" s="1" t="s">
        <v>69</v>
      </c>
      <c r="AQ3" s="1" t="s">
        <v>69</v>
      </c>
      <c r="AR3" s="1">
        <v>1.05</v>
      </c>
      <c r="AS3" s="1" t="s">
        <v>69</v>
      </c>
      <c r="AT3" s="9">
        <v>0</v>
      </c>
      <c r="AU3" s="9">
        <v>0</v>
      </c>
      <c r="AV3" s="8">
        <v>0.06</v>
      </c>
      <c r="AW3" s="8">
        <v>0</v>
      </c>
      <c r="AX3" s="1" t="s">
        <v>69</v>
      </c>
      <c r="AY3" s="1" t="s">
        <v>69</v>
      </c>
      <c r="AZ3" s="1" t="s">
        <v>69</v>
      </c>
      <c r="BA3" s="1" t="s">
        <v>69</v>
      </c>
      <c r="BB3" s="1" t="s">
        <v>69</v>
      </c>
      <c r="BC3" s="1">
        <v>0</v>
      </c>
      <c r="BD3" s="1" t="s">
        <v>69</v>
      </c>
      <c r="BE3" s="1">
        <v>-1</v>
      </c>
      <c r="BF3" s="1">
        <v>-1</v>
      </c>
      <c r="BG3" s="1">
        <v>1</v>
      </c>
      <c r="BH3" s="1">
        <v>1</v>
      </c>
      <c r="BI3" s="1">
        <v>2</v>
      </c>
      <c r="BJ3" s="1">
        <v>2</v>
      </c>
      <c r="BK3" s="1">
        <v>1</v>
      </c>
      <c r="BL3" s="1">
        <v>5</v>
      </c>
      <c r="BM3" s="1" t="s">
        <v>390</v>
      </c>
    </row>
    <row r="4" spans="2:65" hidden="1" x14ac:dyDescent="0.25">
      <c r="B4" s="1">
        <v>2</v>
      </c>
      <c r="C4" s="1">
        <v>0</v>
      </c>
      <c r="D4" s="1">
        <v>20</v>
      </c>
      <c r="E4" s="1">
        <v>820106200100002</v>
      </c>
      <c r="F4" s="1" t="s">
        <v>62</v>
      </c>
      <c r="G4" s="1" t="s">
        <v>67</v>
      </c>
      <c r="H4" s="1" t="s">
        <v>63</v>
      </c>
      <c r="I4" s="1" t="s">
        <v>64</v>
      </c>
      <c r="J4" s="1">
        <v>82053</v>
      </c>
      <c r="K4" s="1" t="s">
        <v>70</v>
      </c>
      <c r="L4" s="1">
        <v>4</v>
      </c>
      <c r="M4" s="1" t="s">
        <v>66</v>
      </c>
      <c r="N4" s="1">
        <v>2001</v>
      </c>
      <c r="O4" s="1">
        <v>3</v>
      </c>
      <c r="P4" s="1" t="s">
        <v>71</v>
      </c>
      <c r="Q4" s="1">
        <v>0</v>
      </c>
      <c r="R4" s="1">
        <v>0.55000000000000004</v>
      </c>
      <c r="S4" s="1">
        <v>0.82</v>
      </c>
      <c r="T4" s="1">
        <v>0.46</v>
      </c>
      <c r="U4" s="1">
        <v>0.38</v>
      </c>
      <c r="V4" s="1">
        <v>0.79</v>
      </c>
      <c r="W4" s="1">
        <v>0.23</v>
      </c>
      <c r="X4" s="1">
        <v>0.68</v>
      </c>
      <c r="Y4" s="1">
        <v>0</v>
      </c>
      <c r="Z4" s="1">
        <v>52.88</v>
      </c>
      <c r="AA4" s="1">
        <v>45.6</v>
      </c>
      <c r="AB4" s="1">
        <v>0.01</v>
      </c>
      <c r="AC4" s="1">
        <v>0.47</v>
      </c>
      <c r="AD4" s="1">
        <v>0.74</v>
      </c>
      <c r="AE4" s="1">
        <v>0.33</v>
      </c>
      <c r="AF4" s="1">
        <v>0.39</v>
      </c>
      <c r="AG4" s="1">
        <v>0.75</v>
      </c>
      <c r="AH4" s="1">
        <v>0.2</v>
      </c>
      <c r="AI4" s="1">
        <v>0.39</v>
      </c>
      <c r="AJ4" s="1">
        <v>0.17</v>
      </c>
      <c r="AK4" s="1">
        <v>27.32</v>
      </c>
      <c r="AL4" s="1">
        <v>20.61</v>
      </c>
      <c r="AM4" s="9">
        <v>0</v>
      </c>
      <c r="AN4" s="1">
        <v>1.17</v>
      </c>
      <c r="AO4" s="1">
        <v>1.1100000000000001</v>
      </c>
      <c r="AP4" s="8">
        <v>1.39</v>
      </c>
      <c r="AQ4" s="1">
        <v>0.97</v>
      </c>
      <c r="AR4" s="1">
        <v>1.05</v>
      </c>
      <c r="AS4" s="1">
        <v>1.1499999999999999</v>
      </c>
      <c r="AT4" s="8">
        <v>1.74</v>
      </c>
      <c r="AU4" s="9">
        <v>0</v>
      </c>
      <c r="AV4" s="9">
        <v>1.94</v>
      </c>
      <c r="AW4" s="9">
        <v>2.21</v>
      </c>
      <c r="AX4" s="1">
        <v>-1</v>
      </c>
      <c r="AY4" s="1">
        <v>0</v>
      </c>
      <c r="AZ4" s="1">
        <v>0</v>
      </c>
      <c r="BA4" s="1">
        <v>1</v>
      </c>
      <c r="BB4" s="1">
        <v>0</v>
      </c>
      <c r="BC4" s="1">
        <v>0</v>
      </c>
      <c r="BD4" s="1">
        <v>0</v>
      </c>
      <c r="BE4" s="1">
        <v>1</v>
      </c>
      <c r="BF4" s="1">
        <v>-1</v>
      </c>
      <c r="BG4" s="1">
        <v>-1</v>
      </c>
      <c r="BH4" s="1">
        <v>-1</v>
      </c>
      <c r="BI4" s="1">
        <v>2</v>
      </c>
      <c r="BJ4" s="1">
        <v>4</v>
      </c>
      <c r="BK4" s="1">
        <v>5</v>
      </c>
      <c r="BL4" s="1">
        <v>11</v>
      </c>
    </row>
    <row r="5" spans="2:65" hidden="1" x14ac:dyDescent="0.25">
      <c r="B5" s="1">
        <v>3</v>
      </c>
      <c r="C5" s="1">
        <v>0</v>
      </c>
      <c r="D5" s="1">
        <v>20</v>
      </c>
      <c r="E5" s="1">
        <v>820106201000002</v>
      </c>
      <c r="F5" s="1" t="s">
        <v>72</v>
      </c>
      <c r="G5" s="1" t="s">
        <v>67</v>
      </c>
      <c r="H5" s="1" t="s">
        <v>73</v>
      </c>
      <c r="I5" s="1" t="s">
        <v>72</v>
      </c>
      <c r="J5" s="1">
        <v>82053</v>
      </c>
      <c r="K5" s="1" t="s">
        <v>70</v>
      </c>
      <c r="L5" s="1">
        <v>4</v>
      </c>
      <c r="M5" s="1" t="s">
        <v>66</v>
      </c>
      <c r="N5" s="1">
        <v>2010</v>
      </c>
      <c r="O5" s="1">
        <v>3</v>
      </c>
      <c r="P5" s="1" t="s">
        <v>71</v>
      </c>
      <c r="Q5" s="1">
        <v>0.02</v>
      </c>
      <c r="R5" s="1">
        <v>0.39</v>
      </c>
      <c r="S5" s="1">
        <v>0.64</v>
      </c>
      <c r="T5" s="1">
        <v>0.27</v>
      </c>
      <c r="U5" s="1">
        <v>0.36</v>
      </c>
      <c r="V5" s="1">
        <v>0.85</v>
      </c>
      <c r="W5" s="1">
        <v>0.22</v>
      </c>
      <c r="X5" s="1">
        <v>0.4</v>
      </c>
      <c r="Y5" s="1">
        <v>0.14000000000000001</v>
      </c>
      <c r="Z5" s="1">
        <v>78.05</v>
      </c>
      <c r="AA5" s="1">
        <v>63.17</v>
      </c>
      <c r="AB5" s="1">
        <v>0</v>
      </c>
      <c r="AC5" s="1">
        <v>0.52</v>
      </c>
      <c r="AD5" s="1">
        <v>0.76</v>
      </c>
      <c r="AE5" s="1">
        <v>0.4</v>
      </c>
      <c r="AF5" s="1">
        <v>0.45</v>
      </c>
      <c r="AG5" s="1">
        <v>0.76</v>
      </c>
      <c r="AH5" s="1">
        <v>0.26</v>
      </c>
      <c r="AI5" s="1">
        <v>0.39</v>
      </c>
      <c r="AJ5" s="1">
        <v>0.14000000000000001</v>
      </c>
      <c r="AK5" s="1">
        <v>46.64</v>
      </c>
      <c r="AL5" s="1">
        <v>36.380000000000003</v>
      </c>
      <c r="AM5" s="40" t="s">
        <v>421</v>
      </c>
      <c r="AN5" s="9">
        <v>0.75</v>
      </c>
      <c r="AO5" s="1">
        <v>0.84</v>
      </c>
      <c r="AP5" s="9">
        <v>0.68</v>
      </c>
      <c r="AQ5" s="1">
        <v>0.8</v>
      </c>
      <c r="AR5" s="1">
        <v>1.1200000000000001</v>
      </c>
      <c r="AS5" s="1">
        <v>0.85</v>
      </c>
      <c r="AT5" s="1">
        <v>1.03</v>
      </c>
      <c r="AU5" s="1">
        <v>1</v>
      </c>
      <c r="AV5" s="9">
        <v>1.67</v>
      </c>
      <c r="AW5" s="9">
        <v>1.74</v>
      </c>
      <c r="AX5" s="7">
        <v>0</v>
      </c>
      <c r="AY5" s="1">
        <v>-1</v>
      </c>
      <c r="AZ5" s="1">
        <v>0</v>
      </c>
      <c r="BA5" s="1">
        <v>-1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-1</v>
      </c>
      <c r="BH5" s="1">
        <v>-1</v>
      </c>
      <c r="BI5" s="7">
        <v>0</v>
      </c>
      <c r="BJ5" s="1">
        <v>4</v>
      </c>
      <c r="BK5" s="1">
        <v>6</v>
      </c>
      <c r="BL5" s="1">
        <v>10</v>
      </c>
    </row>
    <row r="6" spans="2:65" hidden="1" x14ac:dyDescent="0.25">
      <c r="B6" s="1">
        <v>4</v>
      </c>
      <c r="C6" s="1">
        <v>0</v>
      </c>
      <c r="D6" s="1">
        <v>20</v>
      </c>
      <c r="E6" s="1">
        <v>820106201100004</v>
      </c>
      <c r="F6" s="1" t="s">
        <v>74</v>
      </c>
      <c r="G6" s="1" t="s">
        <v>67</v>
      </c>
      <c r="H6" s="1" t="s">
        <v>75</v>
      </c>
      <c r="I6" s="1" t="s">
        <v>76</v>
      </c>
      <c r="J6" s="1">
        <v>84001</v>
      </c>
      <c r="K6" s="1" t="s">
        <v>65</v>
      </c>
      <c r="L6" s="1">
        <v>4</v>
      </c>
      <c r="M6" s="1" t="s">
        <v>66</v>
      </c>
      <c r="N6" s="1">
        <v>2011</v>
      </c>
      <c r="O6" s="1">
        <v>3</v>
      </c>
      <c r="P6" s="1" t="s">
        <v>68</v>
      </c>
      <c r="Q6" s="1" t="s">
        <v>69</v>
      </c>
      <c r="R6" s="1" t="s">
        <v>69</v>
      </c>
      <c r="S6" s="1" t="s">
        <v>69</v>
      </c>
      <c r="T6" s="1" t="s">
        <v>69</v>
      </c>
      <c r="U6" s="1" t="s">
        <v>69</v>
      </c>
      <c r="V6" s="1">
        <v>0.71</v>
      </c>
      <c r="W6" s="1" t="s">
        <v>69</v>
      </c>
      <c r="X6" s="1" t="s">
        <v>69</v>
      </c>
      <c r="Y6" s="1" t="s">
        <v>69</v>
      </c>
      <c r="Z6" s="1">
        <v>3.31</v>
      </c>
      <c r="AA6" s="1">
        <v>9.58</v>
      </c>
      <c r="AB6" s="1" t="s">
        <v>69</v>
      </c>
      <c r="AC6" s="1" t="s">
        <v>69</v>
      </c>
      <c r="AD6" s="1" t="s">
        <v>69</v>
      </c>
      <c r="AE6" s="1" t="s">
        <v>69</v>
      </c>
      <c r="AF6" s="1" t="s">
        <v>69</v>
      </c>
      <c r="AG6" s="1">
        <v>0.59</v>
      </c>
      <c r="AH6" s="1" t="s">
        <v>69</v>
      </c>
      <c r="AI6" s="1" t="s">
        <v>69</v>
      </c>
      <c r="AJ6" s="1" t="s">
        <v>69</v>
      </c>
      <c r="AK6" s="1">
        <v>44.5</v>
      </c>
      <c r="AL6" s="1">
        <v>36.07</v>
      </c>
      <c r="AM6" s="1" t="s">
        <v>69</v>
      </c>
      <c r="AN6" s="1" t="s">
        <v>69</v>
      </c>
      <c r="AO6" s="1" t="s">
        <v>69</v>
      </c>
      <c r="AP6" s="1" t="s">
        <v>69</v>
      </c>
      <c r="AQ6" s="1" t="s">
        <v>69</v>
      </c>
      <c r="AR6" s="1">
        <v>1.2</v>
      </c>
      <c r="AS6" s="1" t="s">
        <v>69</v>
      </c>
      <c r="AT6" s="1" t="s">
        <v>69</v>
      </c>
      <c r="AU6" s="1" t="s">
        <v>69</v>
      </c>
      <c r="AV6" s="8">
        <v>7.0000000000000007E-2</v>
      </c>
      <c r="AW6" s="8">
        <v>0.27</v>
      </c>
      <c r="AX6" s="1" t="s">
        <v>69</v>
      </c>
      <c r="AY6" s="1" t="s">
        <v>69</v>
      </c>
      <c r="AZ6" s="1" t="s">
        <v>69</v>
      </c>
      <c r="BA6" s="1" t="s">
        <v>69</v>
      </c>
      <c r="BB6" s="1" t="s">
        <v>69</v>
      </c>
      <c r="BC6" s="1">
        <v>0</v>
      </c>
      <c r="BD6" s="1" t="s">
        <v>69</v>
      </c>
      <c r="BE6" s="1" t="s">
        <v>69</v>
      </c>
      <c r="BF6" s="1" t="s">
        <v>69</v>
      </c>
      <c r="BG6" s="1">
        <v>1</v>
      </c>
      <c r="BH6" s="1">
        <v>1</v>
      </c>
      <c r="BI6" s="1">
        <v>2</v>
      </c>
      <c r="BJ6" s="1">
        <v>0</v>
      </c>
      <c r="BK6" s="1">
        <v>1</v>
      </c>
      <c r="BL6" s="1">
        <v>3</v>
      </c>
      <c r="BM6" s="1" t="s">
        <v>390</v>
      </c>
    </row>
    <row r="7" spans="2:65" hidden="1" x14ac:dyDescent="0.25">
      <c r="B7" s="1">
        <v>5</v>
      </c>
      <c r="C7" s="1">
        <v>0</v>
      </c>
      <c r="D7" s="1">
        <v>20</v>
      </c>
      <c r="E7" s="1">
        <v>820106201100004</v>
      </c>
      <c r="F7" s="1" t="s">
        <v>74</v>
      </c>
      <c r="G7" s="1" t="s">
        <v>67</v>
      </c>
      <c r="H7" s="1" t="s">
        <v>75</v>
      </c>
      <c r="I7" s="1" t="s">
        <v>76</v>
      </c>
      <c r="J7" s="1">
        <v>82053</v>
      </c>
      <c r="K7" s="1" t="s">
        <v>70</v>
      </c>
      <c r="L7" s="1">
        <v>4</v>
      </c>
      <c r="M7" s="1" t="s">
        <v>66</v>
      </c>
      <c r="N7" s="1">
        <v>2011</v>
      </c>
      <c r="O7" s="1">
        <v>3</v>
      </c>
      <c r="P7" s="1" t="s">
        <v>71</v>
      </c>
      <c r="Q7" s="1">
        <v>0.03</v>
      </c>
      <c r="R7" s="1">
        <v>0.52</v>
      </c>
      <c r="S7" s="1">
        <v>0.84</v>
      </c>
      <c r="T7" s="1">
        <v>0.4</v>
      </c>
      <c r="U7" s="1">
        <v>0.61</v>
      </c>
      <c r="V7" s="1">
        <v>0.71</v>
      </c>
      <c r="W7" s="1">
        <v>0.6</v>
      </c>
      <c r="X7" s="1">
        <v>0.69</v>
      </c>
      <c r="Y7" s="1">
        <v>0.14000000000000001</v>
      </c>
      <c r="Z7" s="1">
        <v>49.68</v>
      </c>
      <c r="AA7" s="1">
        <v>46.67</v>
      </c>
      <c r="AB7" s="1">
        <v>0.03</v>
      </c>
      <c r="AC7" s="1">
        <v>0.54</v>
      </c>
      <c r="AD7" s="1">
        <v>0.78</v>
      </c>
      <c r="AE7" s="1">
        <v>0.45</v>
      </c>
      <c r="AF7" s="1">
        <v>0.38</v>
      </c>
      <c r="AG7" s="1">
        <v>0.59</v>
      </c>
      <c r="AH7" s="1">
        <v>0.26</v>
      </c>
      <c r="AI7" s="1">
        <v>0.38</v>
      </c>
      <c r="AJ7" s="1">
        <v>0.17</v>
      </c>
      <c r="AK7" s="1">
        <v>44.5</v>
      </c>
      <c r="AL7" s="1">
        <v>36.07</v>
      </c>
      <c r="AM7" s="1">
        <v>1</v>
      </c>
      <c r="AN7" s="1">
        <v>0.96</v>
      </c>
      <c r="AO7" s="1">
        <v>1.08</v>
      </c>
      <c r="AP7" s="1">
        <v>0.89</v>
      </c>
      <c r="AQ7" s="8">
        <v>1.61</v>
      </c>
      <c r="AR7" s="1">
        <v>1.2</v>
      </c>
      <c r="AS7" s="8">
        <v>2.31</v>
      </c>
      <c r="AT7" s="8">
        <v>1.82</v>
      </c>
      <c r="AU7" s="1">
        <v>0.82</v>
      </c>
      <c r="AV7" s="1">
        <v>1.1200000000000001</v>
      </c>
      <c r="AW7" s="9">
        <v>1.29</v>
      </c>
      <c r="AX7" s="1">
        <v>0</v>
      </c>
      <c r="AY7" s="1">
        <v>0</v>
      </c>
      <c r="AZ7" s="1">
        <v>0</v>
      </c>
      <c r="BA7" s="1">
        <v>0</v>
      </c>
      <c r="BB7" s="1">
        <v>1</v>
      </c>
      <c r="BC7" s="1">
        <v>0</v>
      </c>
      <c r="BD7" s="1">
        <v>1</v>
      </c>
      <c r="BE7" s="1">
        <v>1</v>
      </c>
      <c r="BF7" s="1">
        <v>0</v>
      </c>
      <c r="BG7" s="1">
        <v>0</v>
      </c>
      <c r="BH7" s="1">
        <v>-1</v>
      </c>
      <c r="BI7" s="1">
        <v>3</v>
      </c>
      <c r="BJ7" s="1">
        <v>1</v>
      </c>
      <c r="BK7" s="1">
        <v>7</v>
      </c>
      <c r="BL7" s="1">
        <v>11</v>
      </c>
    </row>
    <row r="8" spans="2:65" hidden="1" x14ac:dyDescent="0.25">
      <c r="B8" s="1">
        <v>6</v>
      </c>
      <c r="C8" s="1">
        <v>1</v>
      </c>
      <c r="D8" s="1">
        <v>20</v>
      </c>
      <c r="E8" s="1">
        <v>820106201100004</v>
      </c>
      <c r="F8" s="3" t="s">
        <v>74</v>
      </c>
      <c r="G8" s="1" t="s">
        <v>67</v>
      </c>
      <c r="H8" s="1" t="s">
        <v>77</v>
      </c>
      <c r="I8" s="1" t="s">
        <v>78</v>
      </c>
      <c r="J8" s="1">
        <v>84001</v>
      </c>
      <c r="K8" s="1" t="s">
        <v>65</v>
      </c>
      <c r="L8" s="1">
        <v>4</v>
      </c>
      <c r="M8" s="1" t="s">
        <v>66</v>
      </c>
      <c r="N8" s="1">
        <v>2012</v>
      </c>
      <c r="O8" s="1">
        <v>3</v>
      </c>
      <c r="P8" s="1" t="s">
        <v>68</v>
      </c>
      <c r="Q8" s="1" t="s">
        <v>69</v>
      </c>
      <c r="R8" s="1" t="s">
        <v>69</v>
      </c>
      <c r="S8" s="1" t="s">
        <v>69</v>
      </c>
      <c r="T8" s="1" t="s">
        <v>69</v>
      </c>
      <c r="U8" s="1" t="s">
        <v>69</v>
      </c>
      <c r="V8" s="1">
        <v>0</v>
      </c>
      <c r="W8" s="1" t="s">
        <v>69</v>
      </c>
      <c r="X8" s="1" t="s">
        <v>69</v>
      </c>
      <c r="Y8" s="1" t="s">
        <v>69</v>
      </c>
      <c r="Z8" s="1">
        <v>0</v>
      </c>
      <c r="AA8" s="1">
        <v>0</v>
      </c>
      <c r="AB8" s="1" t="s">
        <v>69</v>
      </c>
      <c r="AC8" s="1" t="s">
        <v>69</v>
      </c>
      <c r="AD8" s="1" t="s">
        <v>69</v>
      </c>
      <c r="AE8" s="1" t="s">
        <v>69</v>
      </c>
      <c r="AF8" s="1" t="s">
        <v>69</v>
      </c>
      <c r="AG8" s="1">
        <v>0</v>
      </c>
      <c r="AH8" s="1" t="s">
        <v>69</v>
      </c>
      <c r="AI8" s="1" t="s">
        <v>69</v>
      </c>
      <c r="AJ8" s="1" t="s">
        <v>69</v>
      </c>
      <c r="AK8" s="1">
        <v>0</v>
      </c>
      <c r="AL8" s="1">
        <v>0</v>
      </c>
      <c r="AM8" s="1" t="s">
        <v>69</v>
      </c>
      <c r="AN8" s="1" t="s">
        <v>69</v>
      </c>
      <c r="AO8" s="1" t="s">
        <v>69</v>
      </c>
      <c r="AP8" s="1" t="s">
        <v>69</v>
      </c>
      <c r="AQ8" s="1" t="s">
        <v>69</v>
      </c>
      <c r="AR8" s="1" t="s">
        <v>69</v>
      </c>
      <c r="AS8" s="1" t="s">
        <v>69</v>
      </c>
      <c r="AT8" s="1" t="s">
        <v>69</v>
      </c>
      <c r="AU8" s="1" t="s">
        <v>69</v>
      </c>
      <c r="AV8" s="1" t="s">
        <v>69</v>
      </c>
      <c r="AW8" s="1" t="s">
        <v>69</v>
      </c>
      <c r="AX8" s="1" t="s">
        <v>69</v>
      </c>
      <c r="AY8" s="1" t="s">
        <v>69</v>
      </c>
      <c r="AZ8" s="1" t="s">
        <v>69</v>
      </c>
      <c r="BA8" s="1" t="s">
        <v>69</v>
      </c>
      <c r="BB8" s="1" t="s">
        <v>69</v>
      </c>
      <c r="BC8" s="1" t="s">
        <v>69</v>
      </c>
      <c r="BD8" s="1" t="s">
        <v>69</v>
      </c>
      <c r="BE8" s="1" t="s">
        <v>69</v>
      </c>
      <c r="BF8" s="1" t="s">
        <v>69</v>
      </c>
      <c r="BG8" s="1" t="s">
        <v>69</v>
      </c>
      <c r="BH8" s="1" t="s">
        <v>69</v>
      </c>
      <c r="BI8" s="1" t="s">
        <v>69</v>
      </c>
      <c r="BJ8" s="1" t="s">
        <v>69</v>
      </c>
      <c r="BK8" s="1" t="s">
        <v>69</v>
      </c>
      <c r="BL8" s="1" t="s">
        <v>69</v>
      </c>
    </row>
    <row r="9" spans="2:65" hidden="1" x14ac:dyDescent="0.25">
      <c r="B9" s="1">
        <v>7</v>
      </c>
      <c r="C9" s="1">
        <v>1</v>
      </c>
      <c r="D9" s="1">
        <v>20</v>
      </c>
      <c r="E9" s="1">
        <v>820106201100004</v>
      </c>
      <c r="F9" s="3" t="s">
        <v>74</v>
      </c>
      <c r="G9" s="1" t="s">
        <v>67</v>
      </c>
      <c r="H9" s="1" t="s">
        <v>77</v>
      </c>
      <c r="I9" s="1" t="s">
        <v>78</v>
      </c>
      <c r="J9" s="1">
        <v>82053</v>
      </c>
      <c r="K9" s="1" t="s">
        <v>70</v>
      </c>
      <c r="L9" s="1">
        <v>4</v>
      </c>
      <c r="M9" s="1" t="s">
        <v>66</v>
      </c>
      <c r="N9" s="1">
        <v>2012</v>
      </c>
      <c r="O9" s="1">
        <v>3</v>
      </c>
      <c r="P9" s="1" t="s">
        <v>71</v>
      </c>
      <c r="Q9" s="1">
        <v>0.06</v>
      </c>
      <c r="R9" s="1">
        <v>0.56000000000000005</v>
      </c>
      <c r="S9" s="1">
        <v>0.88</v>
      </c>
      <c r="T9" s="1">
        <v>0.46</v>
      </c>
      <c r="U9" s="1">
        <v>0.74</v>
      </c>
      <c r="V9" s="1">
        <v>0</v>
      </c>
      <c r="W9" s="1">
        <v>0.53</v>
      </c>
      <c r="X9" s="1">
        <v>0.61</v>
      </c>
      <c r="Y9" s="1">
        <v>0.19</v>
      </c>
      <c r="Z9" s="1">
        <v>0</v>
      </c>
      <c r="AA9" s="1">
        <v>0</v>
      </c>
      <c r="AB9" s="1">
        <v>0.04</v>
      </c>
      <c r="AC9" s="1">
        <v>0.52</v>
      </c>
      <c r="AD9" s="1">
        <v>0.79</v>
      </c>
      <c r="AE9" s="1">
        <v>0.42</v>
      </c>
      <c r="AF9" s="1">
        <v>0.44</v>
      </c>
      <c r="AG9" s="1">
        <v>0</v>
      </c>
      <c r="AH9" s="1">
        <v>0.27</v>
      </c>
      <c r="AI9" s="1">
        <v>0.43</v>
      </c>
      <c r="AJ9" s="1">
        <v>0.2</v>
      </c>
      <c r="AK9" s="1">
        <v>0</v>
      </c>
      <c r="AL9" s="1">
        <v>0</v>
      </c>
      <c r="AM9" s="8">
        <v>1.5</v>
      </c>
      <c r="AN9" s="1">
        <v>1.08</v>
      </c>
      <c r="AO9" s="1">
        <v>1.1100000000000001</v>
      </c>
      <c r="AP9" s="1">
        <v>1.1000000000000001</v>
      </c>
      <c r="AQ9" s="8">
        <v>1.68</v>
      </c>
      <c r="AR9" s="1" t="s">
        <v>69</v>
      </c>
      <c r="AS9" s="8">
        <v>1.96</v>
      </c>
      <c r="AT9" s="8">
        <v>1.42</v>
      </c>
      <c r="AU9" s="1">
        <v>0.95</v>
      </c>
      <c r="AV9" s="1" t="s">
        <v>69</v>
      </c>
      <c r="AW9" s="1" t="s">
        <v>69</v>
      </c>
      <c r="AX9" s="1">
        <v>1</v>
      </c>
      <c r="AY9" s="1">
        <v>0</v>
      </c>
      <c r="AZ9" s="1">
        <v>0</v>
      </c>
      <c r="BA9" s="1">
        <v>0</v>
      </c>
      <c r="BB9" s="1">
        <v>1</v>
      </c>
      <c r="BC9" s="1" t="s">
        <v>69</v>
      </c>
      <c r="BD9" s="1">
        <v>1</v>
      </c>
      <c r="BE9" s="1">
        <v>1</v>
      </c>
      <c r="BF9" s="1">
        <v>0</v>
      </c>
      <c r="BG9" s="1" t="s">
        <v>69</v>
      </c>
      <c r="BH9" s="1" t="s">
        <v>69</v>
      </c>
      <c r="BI9" s="1">
        <v>4</v>
      </c>
      <c r="BJ9" s="1">
        <v>0</v>
      </c>
      <c r="BK9" s="1">
        <v>4</v>
      </c>
      <c r="BL9" s="1">
        <v>8</v>
      </c>
    </row>
    <row r="10" spans="2:65" x14ac:dyDescent="0.25">
      <c r="B10" s="1">
        <v>8</v>
      </c>
      <c r="C10" s="1">
        <v>0</v>
      </c>
      <c r="D10" s="1">
        <v>20</v>
      </c>
      <c r="E10" s="1">
        <v>820106201300001</v>
      </c>
      <c r="F10" s="1" t="s">
        <v>79</v>
      </c>
      <c r="G10" s="1" t="s">
        <v>67</v>
      </c>
      <c r="H10" s="1" t="s">
        <v>80</v>
      </c>
      <c r="I10" s="1" t="s">
        <v>81</v>
      </c>
      <c r="J10" s="1">
        <v>82053</v>
      </c>
      <c r="K10" s="1" t="s">
        <v>70</v>
      </c>
      <c r="L10" s="1">
        <v>4</v>
      </c>
      <c r="M10" s="1" t="s">
        <v>66</v>
      </c>
      <c r="N10" s="1">
        <v>2013</v>
      </c>
      <c r="O10" s="1">
        <v>3</v>
      </c>
      <c r="P10" s="1" t="s">
        <v>71</v>
      </c>
      <c r="Q10" s="1">
        <v>0</v>
      </c>
      <c r="R10" s="1">
        <v>0.42</v>
      </c>
      <c r="S10" s="1">
        <v>0.47</v>
      </c>
      <c r="T10" s="1">
        <v>0.13</v>
      </c>
      <c r="U10" s="1">
        <v>0.22</v>
      </c>
      <c r="V10" s="1">
        <v>0.88</v>
      </c>
      <c r="W10" s="1">
        <v>0.11</v>
      </c>
      <c r="X10" s="1">
        <v>0.5</v>
      </c>
      <c r="Y10" s="1">
        <v>0.11</v>
      </c>
      <c r="Z10" s="1">
        <v>30.04</v>
      </c>
      <c r="AA10" s="1">
        <v>34.229999999999997</v>
      </c>
      <c r="AB10" s="1">
        <v>0</v>
      </c>
      <c r="AC10" s="1">
        <v>0.39</v>
      </c>
      <c r="AD10" s="1">
        <v>0.55000000000000004</v>
      </c>
      <c r="AE10" s="1">
        <v>0.21</v>
      </c>
      <c r="AF10" s="1">
        <v>0.28000000000000003</v>
      </c>
      <c r="AG10" s="1">
        <v>0.83</v>
      </c>
      <c r="AH10" s="1">
        <v>0.14000000000000001</v>
      </c>
      <c r="AI10" s="1">
        <v>0.35</v>
      </c>
      <c r="AJ10" s="1">
        <v>0.1</v>
      </c>
      <c r="AK10" s="1">
        <v>37.58</v>
      </c>
      <c r="AL10" s="1">
        <v>34.79</v>
      </c>
      <c r="AM10" s="1" t="s">
        <v>69</v>
      </c>
      <c r="AN10" s="1">
        <v>1.08</v>
      </c>
      <c r="AO10" s="1">
        <v>0.85</v>
      </c>
      <c r="AP10" s="9">
        <v>0.62</v>
      </c>
      <c r="AQ10" s="9">
        <v>0.79</v>
      </c>
      <c r="AR10" s="1">
        <v>1.06</v>
      </c>
      <c r="AS10" s="9">
        <v>0.79</v>
      </c>
      <c r="AT10" s="8">
        <v>1.43</v>
      </c>
      <c r="AU10" s="1">
        <v>1.1000000000000001</v>
      </c>
      <c r="AV10" s="1">
        <v>0.8</v>
      </c>
      <c r="AW10" s="1">
        <v>0.98</v>
      </c>
      <c r="AX10" s="1" t="s">
        <v>69</v>
      </c>
      <c r="AY10" s="1">
        <v>0</v>
      </c>
      <c r="AZ10" s="1">
        <v>0</v>
      </c>
      <c r="BA10" s="1">
        <v>-1</v>
      </c>
      <c r="BB10" s="1">
        <v>-1</v>
      </c>
      <c r="BC10" s="1">
        <v>0</v>
      </c>
      <c r="BD10" s="1">
        <v>-1</v>
      </c>
      <c r="BE10" s="1">
        <v>1</v>
      </c>
      <c r="BF10" s="1">
        <v>0</v>
      </c>
      <c r="BG10" s="1">
        <v>0</v>
      </c>
      <c r="BH10" s="1">
        <v>0</v>
      </c>
      <c r="BI10" s="1">
        <v>1</v>
      </c>
      <c r="BJ10" s="1">
        <v>3</v>
      </c>
      <c r="BK10" s="1">
        <v>6</v>
      </c>
      <c r="BL10" s="1">
        <v>10</v>
      </c>
    </row>
    <row r="11" spans="2:65" x14ac:dyDescent="0.25">
      <c r="B11" s="1">
        <v>9</v>
      </c>
      <c r="C11" s="1">
        <v>0</v>
      </c>
      <c r="D11" s="1">
        <v>20</v>
      </c>
      <c r="E11" s="1">
        <v>820106201300001</v>
      </c>
      <c r="F11" s="1" t="s">
        <v>79</v>
      </c>
      <c r="G11" s="1" t="s">
        <v>67</v>
      </c>
      <c r="H11" s="1" t="s">
        <v>80</v>
      </c>
      <c r="I11" s="1" t="s">
        <v>81</v>
      </c>
      <c r="J11" s="1">
        <v>81021</v>
      </c>
      <c r="K11" s="1" t="s">
        <v>82</v>
      </c>
      <c r="L11" s="1">
        <v>4</v>
      </c>
      <c r="M11" s="1" t="s">
        <v>66</v>
      </c>
      <c r="N11" s="1">
        <v>2013</v>
      </c>
      <c r="O11" s="1">
        <v>3</v>
      </c>
      <c r="P11" s="1" t="s">
        <v>83</v>
      </c>
      <c r="Q11" s="1" t="s">
        <v>69</v>
      </c>
      <c r="R11" s="1" t="s">
        <v>69</v>
      </c>
      <c r="S11" s="1" t="s">
        <v>69</v>
      </c>
      <c r="T11" s="1" t="s">
        <v>69</v>
      </c>
      <c r="U11" s="1" t="s">
        <v>69</v>
      </c>
      <c r="V11" s="1">
        <v>0.88</v>
      </c>
      <c r="W11" s="1" t="s">
        <v>69</v>
      </c>
      <c r="X11" s="1">
        <v>0</v>
      </c>
      <c r="Y11" s="1">
        <v>0.25</v>
      </c>
      <c r="Z11" s="1">
        <v>0.22</v>
      </c>
      <c r="AA11" s="1">
        <v>0</v>
      </c>
      <c r="AB11" s="1" t="s">
        <v>69</v>
      </c>
      <c r="AC11" s="1" t="s">
        <v>69</v>
      </c>
      <c r="AD11" s="1" t="s">
        <v>69</v>
      </c>
      <c r="AE11" s="1" t="s">
        <v>69</v>
      </c>
      <c r="AF11" s="1" t="s">
        <v>69</v>
      </c>
      <c r="AG11" s="1">
        <v>0.83</v>
      </c>
      <c r="AH11" s="1" t="s">
        <v>69</v>
      </c>
      <c r="AI11" s="1">
        <v>0.35</v>
      </c>
      <c r="AJ11" s="1">
        <v>0.1</v>
      </c>
      <c r="AK11" s="1">
        <v>37.58</v>
      </c>
      <c r="AL11" s="1">
        <v>34.79</v>
      </c>
      <c r="AM11" s="1" t="s">
        <v>69</v>
      </c>
      <c r="AN11" s="1" t="s">
        <v>69</v>
      </c>
      <c r="AO11" s="1" t="s">
        <v>69</v>
      </c>
      <c r="AP11" s="1" t="s">
        <v>69</v>
      </c>
      <c r="AQ11" s="1" t="s">
        <v>69</v>
      </c>
      <c r="AR11" s="1">
        <v>1.06</v>
      </c>
      <c r="AS11" s="1" t="s">
        <v>69</v>
      </c>
      <c r="AT11" s="9">
        <v>0</v>
      </c>
      <c r="AU11" s="8">
        <v>2.5</v>
      </c>
      <c r="AV11" s="8">
        <v>0.01</v>
      </c>
      <c r="AW11" s="8">
        <v>0</v>
      </c>
      <c r="AX11" s="1" t="s">
        <v>69</v>
      </c>
      <c r="AY11" s="1" t="s">
        <v>69</v>
      </c>
      <c r="AZ11" s="1" t="s">
        <v>69</v>
      </c>
      <c r="BA11" s="1" t="s">
        <v>69</v>
      </c>
      <c r="BB11" s="1" t="s">
        <v>69</v>
      </c>
      <c r="BC11" s="1">
        <v>0</v>
      </c>
      <c r="BD11" s="1" t="s">
        <v>69</v>
      </c>
      <c r="BE11" s="1">
        <v>-1</v>
      </c>
      <c r="BF11" s="1">
        <v>1</v>
      </c>
      <c r="BG11" s="1">
        <v>1</v>
      </c>
      <c r="BH11" s="1">
        <v>1</v>
      </c>
      <c r="BI11" s="1">
        <v>3</v>
      </c>
      <c r="BJ11" s="1">
        <v>1</v>
      </c>
      <c r="BK11" s="1">
        <v>1</v>
      </c>
      <c r="BL11" s="1">
        <v>5</v>
      </c>
      <c r="BM11" s="1" t="s">
        <v>390</v>
      </c>
    </row>
    <row r="12" spans="2:65" x14ac:dyDescent="0.25">
      <c r="B12" s="1">
        <v>10</v>
      </c>
      <c r="C12" s="1">
        <v>0</v>
      </c>
      <c r="D12" s="1">
        <v>20</v>
      </c>
      <c r="E12" s="1">
        <v>820106201400001</v>
      </c>
      <c r="F12" s="1" t="s">
        <v>84</v>
      </c>
      <c r="G12" s="1" t="s">
        <v>67</v>
      </c>
      <c r="H12" s="1" t="s">
        <v>85</v>
      </c>
      <c r="I12" s="1" t="s">
        <v>86</v>
      </c>
      <c r="J12" s="1">
        <v>81021</v>
      </c>
      <c r="K12" s="1" t="s">
        <v>82</v>
      </c>
      <c r="L12" s="1">
        <v>4</v>
      </c>
      <c r="M12" s="1" t="s">
        <v>66</v>
      </c>
      <c r="N12" s="1">
        <v>2014</v>
      </c>
      <c r="O12" s="1">
        <v>3</v>
      </c>
      <c r="P12" s="1" t="s">
        <v>83</v>
      </c>
      <c r="Q12" s="1">
        <v>0.03</v>
      </c>
      <c r="R12" s="1">
        <v>0.42</v>
      </c>
      <c r="S12" s="1">
        <v>0.64</v>
      </c>
      <c r="T12" s="1">
        <v>0.36</v>
      </c>
      <c r="U12" s="1">
        <v>0.23</v>
      </c>
      <c r="V12" s="1">
        <v>0.67</v>
      </c>
      <c r="W12" s="1">
        <v>0.39</v>
      </c>
      <c r="X12" s="1">
        <v>0.69</v>
      </c>
      <c r="Y12" s="1">
        <v>0.33</v>
      </c>
      <c r="Z12" s="1">
        <v>11</v>
      </c>
      <c r="AA12" s="1">
        <v>7.09</v>
      </c>
      <c r="AB12" s="1">
        <v>0</v>
      </c>
      <c r="AC12" s="1">
        <v>0.37</v>
      </c>
      <c r="AD12" s="1">
        <v>0.65</v>
      </c>
      <c r="AE12" s="1">
        <v>0.21</v>
      </c>
      <c r="AF12" s="1">
        <v>0.33</v>
      </c>
      <c r="AG12" s="1">
        <v>0.73</v>
      </c>
      <c r="AH12" s="1">
        <v>0.28000000000000003</v>
      </c>
      <c r="AI12" s="1">
        <v>0.69</v>
      </c>
      <c r="AJ12" s="1">
        <v>0.31</v>
      </c>
      <c r="AK12" s="1">
        <v>28.26</v>
      </c>
      <c r="AL12" s="1">
        <v>30.07</v>
      </c>
      <c r="AM12" s="39" t="s">
        <v>421</v>
      </c>
      <c r="AN12" s="1">
        <v>1.1399999999999999</v>
      </c>
      <c r="AO12" s="1">
        <v>0.98</v>
      </c>
      <c r="AP12" s="8">
        <v>1.71</v>
      </c>
      <c r="AQ12" s="9">
        <v>0.7</v>
      </c>
      <c r="AR12" s="1">
        <v>0.92</v>
      </c>
      <c r="AS12" s="8">
        <v>1.39</v>
      </c>
      <c r="AT12" s="1">
        <v>1</v>
      </c>
      <c r="AU12" s="1">
        <v>1.06</v>
      </c>
      <c r="AV12" s="8">
        <v>0.39</v>
      </c>
      <c r="AW12" s="8">
        <v>0.24</v>
      </c>
      <c r="AX12" s="7">
        <v>1</v>
      </c>
      <c r="AY12" s="1">
        <v>0</v>
      </c>
      <c r="AZ12" s="1">
        <v>0</v>
      </c>
      <c r="BA12" s="1">
        <v>1</v>
      </c>
      <c r="BB12" s="1">
        <v>-1</v>
      </c>
      <c r="BC12" s="1">
        <v>0</v>
      </c>
      <c r="BD12" s="1">
        <v>1</v>
      </c>
      <c r="BE12" s="1">
        <v>0</v>
      </c>
      <c r="BF12" s="1">
        <v>0</v>
      </c>
      <c r="BG12" s="1">
        <v>1</v>
      </c>
      <c r="BH12" s="1">
        <v>1</v>
      </c>
      <c r="BI12" s="7">
        <v>5</v>
      </c>
      <c r="BJ12" s="1">
        <v>1</v>
      </c>
      <c r="BK12" s="1">
        <v>5</v>
      </c>
      <c r="BL12" s="1">
        <v>11</v>
      </c>
    </row>
    <row r="13" spans="2:65" hidden="1" x14ac:dyDescent="0.25">
      <c r="B13" s="1">
        <v>11</v>
      </c>
      <c r="C13" s="1">
        <v>0</v>
      </c>
      <c r="D13" s="1">
        <v>20</v>
      </c>
      <c r="E13" s="1">
        <v>820106201500002</v>
      </c>
      <c r="F13" s="1" t="s">
        <v>87</v>
      </c>
      <c r="G13" s="1" t="s">
        <v>67</v>
      </c>
      <c r="H13" s="1" t="s">
        <v>88</v>
      </c>
      <c r="I13" s="1" t="s">
        <v>87</v>
      </c>
      <c r="J13" s="1">
        <v>82053</v>
      </c>
      <c r="K13" s="1" t="s">
        <v>70</v>
      </c>
      <c r="L13" s="1">
        <v>4</v>
      </c>
      <c r="M13" s="1" t="s">
        <v>66</v>
      </c>
      <c r="N13" s="1">
        <v>2015</v>
      </c>
      <c r="O13" s="1">
        <v>3</v>
      </c>
      <c r="P13" s="1" t="s">
        <v>71</v>
      </c>
      <c r="Q13" s="1">
        <v>0.02</v>
      </c>
      <c r="R13" s="1">
        <v>0.3</v>
      </c>
      <c r="S13" s="1">
        <v>0.65</v>
      </c>
      <c r="T13" s="1">
        <v>0.06</v>
      </c>
      <c r="U13" s="1">
        <v>0.3</v>
      </c>
      <c r="V13" s="1">
        <v>0.64</v>
      </c>
      <c r="W13" s="1">
        <v>0.12</v>
      </c>
      <c r="X13" s="1">
        <v>0.25</v>
      </c>
      <c r="Y13" s="1">
        <v>0.12</v>
      </c>
      <c r="Z13" s="1">
        <v>18.82</v>
      </c>
      <c r="AA13" s="1">
        <v>14.75</v>
      </c>
      <c r="AB13" s="1">
        <v>0.03</v>
      </c>
      <c r="AC13" s="1">
        <v>0.47</v>
      </c>
      <c r="AD13" s="1">
        <v>0.69</v>
      </c>
      <c r="AE13" s="1">
        <v>0.33</v>
      </c>
      <c r="AF13" s="1">
        <v>0.42</v>
      </c>
      <c r="AG13" s="1">
        <v>0.66</v>
      </c>
      <c r="AH13" s="1">
        <v>0.25</v>
      </c>
      <c r="AI13" s="1">
        <v>0.5</v>
      </c>
      <c r="AJ13" s="1">
        <v>0.27</v>
      </c>
      <c r="AK13" s="1">
        <v>19.25</v>
      </c>
      <c r="AL13" s="1">
        <v>16.61</v>
      </c>
      <c r="AM13" s="9">
        <v>0.67</v>
      </c>
      <c r="AN13" s="9">
        <v>0.64</v>
      </c>
      <c r="AO13" s="1">
        <v>0.94</v>
      </c>
      <c r="AP13" s="9">
        <v>0.18</v>
      </c>
      <c r="AQ13" s="9">
        <v>0.71</v>
      </c>
      <c r="AR13" s="1">
        <v>0.97</v>
      </c>
      <c r="AS13" s="9">
        <v>0.48</v>
      </c>
      <c r="AT13" s="9">
        <v>0.5</v>
      </c>
      <c r="AU13" s="9">
        <v>0.44</v>
      </c>
      <c r="AV13" s="1">
        <v>0.98</v>
      </c>
      <c r="AW13" s="1">
        <v>0.89</v>
      </c>
      <c r="AX13" s="1">
        <v>-1</v>
      </c>
      <c r="AY13" s="1">
        <v>-1</v>
      </c>
      <c r="AZ13" s="1">
        <v>0</v>
      </c>
      <c r="BA13" s="1">
        <v>-1</v>
      </c>
      <c r="BB13" s="1">
        <v>-1</v>
      </c>
      <c r="BC13" s="1">
        <v>0</v>
      </c>
      <c r="BD13" s="1">
        <v>-1</v>
      </c>
      <c r="BE13" s="1">
        <v>-1</v>
      </c>
      <c r="BF13" s="1">
        <v>-1</v>
      </c>
      <c r="BG13" s="1">
        <v>0</v>
      </c>
      <c r="BH13" s="1">
        <v>0</v>
      </c>
      <c r="BI13" s="1">
        <v>0</v>
      </c>
      <c r="BJ13" s="1">
        <v>7</v>
      </c>
      <c r="BK13" s="1">
        <v>4</v>
      </c>
      <c r="BL13" s="1">
        <v>11</v>
      </c>
    </row>
    <row r="14" spans="2:65" hidden="1" x14ac:dyDescent="0.25">
      <c r="B14" s="1">
        <v>12</v>
      </c>
      <c r="C14" s="1">
        <v>0</v>
      </c>
      <c r="D14" s="1">
        <v>20</v>
      </c>
      <c r="E14" s="1">
        <v>820106201500002</v>
      </c>
      <c r="F14" s="1" t="s">
        <v>87</v>
      </c>
      <c r="G14" s="1" t="s">
        <v>67</v>
      </c>
      <c r="H14" s="1" t="s">
        <v>88</v>
      </c>
      <c r="I14" s="1" t="s">
        <v>87</v>
      </c>
      <c r="J14" s="1">
        <v>81021</v>
      </c>
      <c r="K14" s="1" t="s">
        <v>82</v>
      </c>
      <c r="L14" s="1">
        <v>4</v>
      </c>
      <c r="M14" s="1" t="s">
        <v>66</v>
      </c>
      <c r="N14" s="1">
        <v>2015</v>
      </c>
      <c r="O14" s="1">
        <v>3</v>
      </c>
      <c r="P14" s="1" t="s">
        <v>83</v>
      </c>
      <c r="Q14" s="1">
        <v>0</v>
      </c>
      <c r="R14" s="1">
        <v>0.64</v>
      </c>
      <c r="S14" s="1">
        <v>0.94</v>
      </c>
      <c r="T14" s="1">
        <v>0.5</v>
      </c>
      <c r="U14" s="1" t="s">
        <v>69</v>
      </c>
      <c r="V14" s="1">
        <v>0.64</v>
      </c>
      <c r="W14" s="1">
        <v>0.38</v>
      </c>
      <c r="X14" s="1">
        <v>0.83</v>
      </c>
      <c r="Y14" s="1" t="s">
        <v>69</v>
      </c>
      <c r="Z14" s="1">
        <v>2.54</v>
      </c>
      <c r="AA14" s="1">
        <v>3</v>
      </c>
      <c r="AB14" s="1">
        <v>0.03</v>
      </c>
      <c r="AC14" s="1">
        <v>0.47</v>
      </c>
      <c r="AD14" s="1">
        <v>0.69</v>
      </c>
      <c r="AE14" s="1">
        <v>0.33</v>
      </c>
      <c r="AF14" s="1" t="s">
        <v>69</v>
      </c>
      <c r="AG14" s="1">
        <v>0.66</v>
      </c>
      <c r="AH14" s="1">
        <v>0.25</v>
      </c>
      <c r="AI14" s="1">
        <v>0.5</v>
      </c>
      <c r="AJ14" s="1" t="s">
        <v>69</v>
      </c>
      <c r="AK14" s="1">
        <v>19.25</v>
      </c>
      <c r="AL14" s="1">
        <v>16.61</v>
      </c>
      <c r="AM14" s="9">
        <v>0</v>
      </c>
      <c r="AN14" s="8">
        <v>1.36</v>
      </c>
      <c r="AO14" s="8">
        <v>1.36</v>
      </c>
      <c r="AP14" s="8">
        <v>1.52</v>
      </c>
      <c r="AQ14" s="1" t="s">
        <v>69</v>
      </c>
      <c r="AR14" s="1">
        <v>0.97</v>
      </c>
      <c r="AS14" s="8">
        <v>1.52</v>
      </c>
      <c r="AT14" s="8">
        <v>1.66</v>
      </c>
      <c r="AU14" s="1" t="s">
        <v>69</v>
      </c>
      <c r="AV14" s="8">
        <v>0.13</v>
      </c>
      <c r="AW14" s="8">
        <v>0.18</v>
      </c>
      <c r="AX14" s="1">
        <v>-1</v>
      </c>
      <c r="AY14" s="1">
        <v>1</v>
      </c>
      <c r="AZ14" s="1">
        <v>1</v>
      </c>
      <c r="BA14" s="1">
        <v>1</v>
      </c>
      <c r="BB14" s="1" t="s">
        <v>69</v>
      </c>
      <c r="BC14" s="1">
        <v>0</v>
      </c>
      <c r="BD14" s="1">
        <v>1</v>
      </c>
      <c r="BE14" s="1">
        <v>1</v>
      </c>
      <c r="BF14" s="1" t="s">
        <v>69</v>
      </c>
      <c r="BG14" s="1">
        <v>1</v>
      </c>
      <c r="BH14" s="1">
        <v>1</v>
      </c>
      <c r="BI14" s="1">
        <v>7</v>
      </c>
      <c r="BJ14" s="1">
        <v>1</v>
      </c>
      <c r="BK14" s="1">
        <v>1</v>
      </c>
      <c r="BL14" s="1">
        <v>9</v>
      </c>
    </row>
    <row r="15" spans="2:65" hidden="1" x14ac:dyDescent="0.25">
      <c r="B15" s="1">
        <v>13</v>
      </c>
      <c r="C15" s="1">
        <v>0</v>
      </c>
      <c r="D15" s="1">
        <v>20</v>
      </c>
      <c r="E15" s="1">
        <v>820106201600001</v>
      </c>
      <c r="F15" s="1" t="s">
        <v>89</v>
      </c>
      <c r="G15" s="1" t="s">
        <v>67</v>
      </c>
      <c r="H15" s="1" t="s">
        <v>90</v>
      </c>
      <c r="I15" s="1" t="s">
        <v>91</v>
      </c>
      <c r="J15" s="1">
        <v>82053</v>
      </c>
      <c r="K15" s="1" t="s">
        <v>70</v>
      </c>
      <c r="L15" s="1">
        <v>4</v>
      </c>
      <c r="M15" s="1" t="s">
        <v>66</v>
      </c>
      <c r="N15" s="1">
        <v>2016</v>
      </c>
      <c r="O15" s="1">
        <v>3</v>
      </c>
      <c r="P15" s="1" t="s">
        <v>71</v>
      </c>
      <c r="Q15" s="1">
        <v>0.01</v>
      </c>
      <c r="R15" s="1">
        <v>0.51</v>
      </c>
      <c r="S15" s="1">
        <v>0.75</v>
      </c>
      <c r="T15" s="1">
        <v>0.4</v>
      </c>
      <c r="U15" s="1">
        <v>0.27</v>
      </c>
      <c r="V15" s="1">
        <v>0.97</v>
      </c>
      <c r="W15" s="1">
        <v>0.22</v>
      </c>
      <c r="X15" s="1">
        <v>0.42</v>
      </c>
      <c r="Y15" s="1">
        <v>0.19</v>
      </c>
      <c r="Z15" s="1">
        <v>35.31</v>
      </c>
      <c r="AA15" s="1">
        <v>27.43</v>
      </c>
      <c r="AB15" s="1">
        <v>0.01</v>
      </c>
      <c r="AC15" s="1">
        <v>0.45</v>
      </c>
      <c r="AD15" s="1">
        <v>0.69</v>
      </c>
      <c r="AE15" s="1">
        <v>0.32</v>
      </c>
      <c r="AF15" s="1">
        <v>0.33</v>
      </c>
      <c r="AG15" s="1">
        <v>0.79</v>
      </c>
      <c r="AH15" s="1">
        <v>0.18</v>
      </c>
      <c r="AI15" s="1">
        <v>0.31</v>
      </c>
      <c r="AJ15" s="1">
        <v>0.28000000000000003</v>
      </c>
      <c r="AK15" s="1">
        <v>28.72</v>
      </c>
      <c r="AL15" s="1">
        <v>21.21</v>
      </c>
      <c r="AM15" s="1">
        <v>1</v>
      </c>
      <c r="AN15" s="1">
        <v>1.1299999999999999</v>
      </c>
      <c r="AO15" s="1">
        <v>1.0900000000000001</v>
      </c>
      <c r="AP15" s="8">
        <v>1.25</v>
      </c>
      <c r="AQ15" s="1">
        <v>0.82</v>
      </c>
      <c r="AR15" s="8">
        <v>1.23</v>
      </c>
      <c r="AS15" s="8">
        <v>1.22</v>
      </c>
      <c r="AT15" s="8">
        <v>1.35</v>
      </c>
      <c r="AU15" s="9">
        <v>0.68</v>
      </c>
      <c r="AV15" s="9">
        <v>1.23</v>
      </c>
      <c r="AW15" s="9">
        <v>1.29</v>
      </c>
      <c r="AX15" s="1">
        <v>0</v>
      </c>
      <c r="AY15" s="1">
        <v>0</v>
      </c>
      <c r="AZ15" s="1">
        <v>0</v>
      </c>
      <c r="BA15" s="1">
        <v>1</v>
      </c>
      <c r="BB15" s="1">
        <v>0</v>
      </c>
      <c r="BC15" s="1">
        <v>1</v>
      </c>
      <c r="BD15" s="1">
        <v>1</v>
      </c>
      <c r="BE15" s="1">
        <v>1</v>
      </c>
      <c r="BF15" s="1">
        <v>-1</v>
      </c>
      <c r="BG15" s="1">
        <v>-1</v>
      </c>
      <c r="BH15" s="1">
        <v>-1</v>
      </c>
      <c r="BI15" s="1">
        <v>4</v>
      </c>
      <c r="BJ15" s="1">
        <v>3</v>
      </c>
      <c r="BK15" s="1">
        <v>4</v>
      </c>
      <c r="BL15" s="1">
        <v>11</v>
      </c>
    </row>
    <row r="16" spans="2:65" hidden="1" x14ac:dyDescent="0.25">
      <c r="B16" s="1">
        <v>14</v>
      </c>
      <c r="C16" s="1">
        <v>0</v>
      </c>
      <c r="D16" s="1">
        <v>20</v>
      </c>
      <c r="E16" s="1">
        <v>820106201800002</v>
      </c>
      <c r="F16" s="1" t="s">
        <v>92</v>
      </c>
      <c r="G16" s="1" t="s">
        <v>67</v>
      </c>
      <c r="H16" s="1" t="s">
        <v>93</v>
      </c>
      <c r="I16" s="1" t="s">
        <v>94</v>
      </c>
      <c r="J16" s="1">
        <v>84001</v>
      </c>
      <c r="K16" s="1" t="s">
        <v>65</v>
      </c>
      <c r="L16" s="1">
        <v>4</v>
      </c>
      <c r="M16" s="1" t="s">
        <v>66</v>
      </c>
      <c r="N16" s="1">
        <v>2018</v>
      </c>
      <c r="O16" s="1">
        <v>3</v>
      </c>
      <c r="P16" s="1" t="s">
        <v>68</v>
      </c>
      <c r="Q16" s="1">
        <v>0</v>
      </c>
      <c r="R16" s="1">
        <v>0.52</v>
      </c>
      <c r="S16" s="1">
        <v>0.95</v>
      </c>
      <c r="T16" s="1">
        <v>0.15</v>
      </c>
      <c r="U16" s="1" t="s">
        <v>69</v>
      </c>
      <c r="V16" s="1">
        <v>0.94</v>
      </c>
      <c r="W16" s="1" t="s">
        <v>69</v>
      </c>
      <c r="X16" s="1" t="s">
        <v>69</v>
      </c>
      <c r="Y16" s="1" t="s">
        <v>69</v>
      </c>
      <c r="Z16" s="1">
        <v>4.82</v>
      </c>
      <c r="AA16" s="1">
        <v>5.41</v>
      </c>
      <c r="AB16" s="1">
        <v>0.02</v>
      </c>
      <c r="AC16" s="1">
        <v>0.5</v>
      </c>
      <c r="AD16" s="1">
        <v>0.74</v>
      </c>
      <c r="AE16" s="1">
        <v>0.4</v>
      </c>
      <c r="AF16" s="1" t="s">
        <v>69</v>
      </c>
      <c r="AG16" s="1">
        <v>0.76</v>
      </c>
      <c r="AH16" s="1" t="s">
        <v>69</v>
      </c>
      <c r="AI16" s="1" t="s">
        <v>69</v>
      </c>
      <c r="AJ16" s="1" t="s">
        <v>69</v>
      </c>
      <c r="AK16" s="1">
        <v>54.36</v>
      </c>
      <c r="AL16" s="1">
        <v>50.27</v>
      </c>
      <c r="AM16" s="9">
        <v>0</v>
      </c>
      <c r="AN16" s="1">
        <v>1.04</v>
      </c>
      <c r="AO16" s="8">
        <v>1.28</v>
      </c>
      <c r="AP16" s="9">
        <v>0.37</v>
      </c>
      <c r="AQ16" s="1" t="s">
        <v>69</v>
      </c>
      <c r="AR16" s="8">
        <v>1.24</v>
      </c>
      <c r="AS16" s="1" t="s">
        <v>69</v>
      </c>
      <c r="AT16" s="1" t="s">
        <v>69</v>
      </c>
      <c r="AU16" s="1" t="s">
        <v>69</v>
      </c>
      <c r="AV16" s="8">
        <v>0.09</v>
      </c>
      <c r="AW16" s="8">
        <v>0.11</v>
      </c>
      <c r="AX16" s="1">
        <v>-1</v>
      </c>
      <c r="AY16" s="1">
        <v>0</v>
      </c>
      <c r="AZ16" s="1">
        <v>1</v>
      </c>
      <c r="BA16" s="1">
        <v>-1</v>
      </c>
      <c r="BB16" s="1" t="s">
        <v>69</v>
      </c>
      <c r="BC16" s="1">
        <v>1</v>
      </c>
      <c r="BD16" s="1" t="s">
        <v>69</v>
      </c>
      <c r="BE16" s="1" t="s">
        <v>69</v>
      </c>
      <c r="BF16" s="1" t="s">
        <v>69</v>
      </c>
      <c r="BG16" s="1">
        <v>1</v>
      </c>
      <c r="BH16" s="1">
        <v>1</v>
      </c>
      <c r="BI16" s="1">
        <v>4</v>
      </c>
      <c r="BJ16" s="1">
        <v>2</v>
      </c>
      <c r="BK16" s="1">
        <v>1</v>
      </c>
      <c r="BL16" s="1">
        <v>7</v>
      </c>
    </row>
    <row r="17" spans="2:65" hidden="1" x14ac:dyDescent="0.25">
      <c r="B17" s="1">
        <v>15</v>
      </c>
      <c r="C17" s="1">
        <v>0</v>
      </c>
      <c r="D17" s="1">
        <v>20</v>
      </c>
      <c r="E17" s="1">
        <v>820106201800002</v>
      </c>
      <c r="F17" s="1" t="s">
        <v>92</v>
      </c>
      <c r="G17" s="1" t="s">
        <v>67</v>
      </c>
      <c r="H17" s="1" t="s">
        <v>93</v>
      </c>
      <c r="I17" s="1" t="s">
        <v>94</v>
      </c>
      <c r="J17" s="1">
        <v>82053</v>
      </c>
      <c r="K17" s="1" t="s">
        <v>70</v>
      </c>
      <c r="L17" s="1">
        <v>4</v>
      </c>
      <c r="M17" s="1" t="s">
        <v>66</v>
      </c>
      <c r="N17" s="1">
        <v>2018</v>
      </c>
      <c r="O17" s="1">
        <v>3</v>
      </c>
      <c r="P17" s="1" t="s">
        <v>71</v>
      </c>
      <c r="Q17" s="1">
        <v>0.04</v>
      </c>
      <c r="R17" s="1">
        <v>0.53</v>
      </c>
      <c r="S17" s="1">
        <v>0.82</v>
      </c>
      <c r="T17" s="1">
        <v>0.35</v>
      </c>
      <c r="U17" s="1">
        <v>0.33</v>
      </c>
      <c r="V17" s="1">
        <v>0.94</v>
      </c>
      <c r="W17" s="1">
        <v>0.24</v>
      </c>
      <c r="X17" s="1">
        <v>0.44</v>
      </c>
      <c r="Y17" s="1">
        <v>0.13</v>
      </c>
      <c r="Z17" s="1">
        <v>74.849999999999994</v>
      </c>
      <c r="AA17" s="1">
        <v>61.8</v>
      </c>
      <c r="AB17" s="1">
        <v>0.02</v>
      </c>
      <c r="AC17" s="1">
        <v>0.5</v>
      </c>
      <c r="AD17" s="1">
        <v>0.74</v>
      </c>
      <c r="AE17" s="1">
        <v>0.4</v>
      </c>
      <c r="AF17" s="1">
        <v>0.42</v>
      </c>
      <c r="AG17" s="1">
        <v>0.76</v>
      </c>
      <c r="AH17" s="1">
        <v>0.28000000000000003</v>
      </c>
      <c r="AI17" s="1">
        <v>0.47</v>
      </c>
      <c r="AJ17" s="1">
        <v>0.2</v>
      </c>
      <c r="AK17" s="1">
        <v>54.36</v>
      </c>
      <c r="AL17" s="1">
        <v>50.27</v>
      </c>
      <c r="AM17" s="8">
        <v>2</v>
      </c>
      <c r="AN17" s="1">
        <v>1.06</v>
      </c>
      <c r="AO17" s="1">
        <v>1.1100000000000001</v>
      </c>
      <c r="AP17" s="1">
        <v>0.87</v>
      </c>
      <c r="AQ17" s="9">
        <v>0.79</v>
      </c>
      <c r="AR17" s="8">
        <v>1.24</v>
      </c>
      <c r="AS17" s="1">
        <v>0.86</v>
      </c>
      <c r="AT17" s="1">
        <v>0.94</v>
      </c>
      <c r="AU17" s="9">
        <v>0.65</v>
      </c>
      <c r="AV17" s="9">
        <v>1.38</v>
      </c>
      <c r="AW17" s="9">
        <v>1.23</v>
      </c>
      <c r="AX17" s="1">
        <v>1</v>
      </c>
      <c r="AY17" s="1">
        <v>0</v>
      </c>
      <c r="AZ17" s="1">
        <v>0</v>
      </c>
      <c r="BA17" s="1">
        <v>0</v>
      </c>
      <c r="BB17" s="1">
        <v>-1</v>
      </c>
      <c r="BC17" s="1">
        <v>1</v>
      </c>
      <c r="BD17" s="1">
        <v>0</v>
      </c>
      <c r="BE17" s="1">
        <v>0</v>
      </c>
      <c r="BF17" s="1">
        <v>-1</v>
      </c>
      <c r="BG17" s="1">
        <v>-1</v>
      </c>
      <c r="BH17" s="1">
        <v>-1</v>
      </c>
      <c r="BI17" s="1">
        <v>2</v>
      </c>
      <c r="BJ17" s="1">
        <v>4</v>
      </c>
      <c r="BK17" s="1">
        <v>5</v>
      </c>
      <c r="BL17" s="1">
        <v>11</v>
      </c>
    </row>
    <row r="18" spans="2:65" hidden="1" x14ac:dyDescent="0.25">
      <c r="B18" s="1">
        <v>16</v>
      </c>
      <c r="C18" s="1">
        <v>0</v>
      </c>
      <c r="D18" s="1">
        <v>20</v>
      </c>
      <c r="E18" s="1">
        <v>820106201900004</v>
      </c>
      <c r="F18" s="1" t="s">
        <v>95</v>
      </c>
      <c r="G18" s="1" t="s">
        <v>67</v>
      </c>
      <c r="H18" s="1" t="s">
        <v>96</v>
      </c>
      <c r="I18" s="1" t="s">
        <v>97</v>
      </c>
      <c r="J18" s="1">
        <v>84001</v>
      </c>
      <c r="K18" s="1" t="s">
        <v>65</v>
      </c>
      <c r="L18" s="1">
        <v>4</v>
      </c>
      <c r="M18" s="1" t="s">
        <v>66</v>
      </c>
      <c r="N18" s="1">
        <v>2019</v>
      </c>
      <c r="O18" s="1">
        <v>3</v>
      </c>
      <c r="P18" s="1" t="s">
        <v>68</v>
      </c>
      <c r="Q18" s="1">
        <v>0</v>
      </c>
      <c r="R18" s="1">
        <v>0.6</v>
      </c>
      <c r="S18" s="1">
        <v>0.76</v>
      </c>
      <c r="T18" s="1">
        <v>0.52</v>
      </c>
      <c r="U18" s="1" t="s">
        <v>69</v>
      </c>
      <c r="V18" s="1">
        <v>0.68</v>
      </c>
      <c r="W18" s="1" t="s">
        <v>69</v>
      </c>
      <c r="X18" s="1">
        <v>0</v>
      </c>
      <c r="Y18" s="1" t="s">
        <v>69</v>
      </c>
      <c r="Z18" s="1">
        <v>6.91</v>
      </c>
      <c r="AA18" s="1">
        <v>10.43</v>
      </c>
      <c r="AB18" s="1">
        <v>0</v>
      </c>
      <c r="AC18" s="1">
        <v>0.6</v>
      </c>
      <c r="AD18" s="1">
        <v>0.76</v>
      </c>
      <c r="AE18" s="1">
        <v>0.52</v>
      </c>
      <c r="AF18" s="1" t="s">
        <v>69</v>
      </c>
      <c r="AG18" s="1">
        <v>0.74</v>
      </c>
      <c r="AH18" s="1" t="s">
        <v>69</v>
      </c>
      <c r="AI18" s="1">
        <v>0.53</v>
      </c>
      <c r="AJ18" s="1" t="s">
        <v>69</v>
      </c>
      <c r="AK18" s="1">
        <v>58.68</v>
      </c>
      <c r="AL18" s="1">
        <v>59.14</v>
      </c>
      <c r="AM18" s="1" t="s">
        <v>69</v>
      </c>
      <c r="AN18" s="1">
        <v>1</v>
      </c>
      <c r="AO18" s="1">
        <v>1</v>
      </c>
      <c r="AP18" s="1">
        <v>1</v>
      </c>
      <c r="AQ18" s="1" t="s">
        <v>69</v>
      </c>
      <c r="AR18" s="1">
        <v>0.92</v>
      </c>
      <c r="AS18" s="1" t="s">
        <v>69</v>
      </c>
      <c r="AT18" s="9">
        <v>0</v>
      </c>
      <c r="AU18" s="1" t="s">
        <v>69</v>
      </c>
      <c r="AV18" s="8">
        <v>0.12</v>
      </c>
      <c r="AW18" s="8">
        <v>0.18</v>
      </c>
      <c r="AX18" s="1" t="s">
        <v>69</v>
      </c>
      <c r="AY18" s="1">
        <v>0</v>
      </c>
      <c r="AZ18" s="1">
        <v>0</v>
      </c>
      <c r="BA18" s="1">
        <v>0</v>
      </c>
      <c r="BB18" s="1" t="s">
        <v>69</v>
      </c>
      <c r="BC18" s="1">
        <v>0</v>
      </c>
      <c r="BD18" s="1" t="s">
        <v>69</v>
      </c>
      <c r="BE18" s="1">
        <v>-1</v>
      </c>
      <c r="BF18" s="1" t="s">
        <v>69</v>
      </c>
      <c r="BG18" s="1">
        <v>1</v>
      </c>
      <c r="BH18" s="1">
        <v>1</v>
      </c>
      <c r="BI18" s="1">
        <v>2</v>
      </c>
      <c r="BJ18" s="1">
        <v>1</v>
      </c>
      <c r="BK18" s="1">
        <v>4</v>
      </c>
      <c r="BL18" s="1">
        <v>7</v>
      </c>
    </row>
    <row r="19" spans="2:65" hidden="1" x14ac:dyDescent="0.25">
      <c r="B19" s="1">
        <v>17</v>
      </c>
      <c r="C19" s="1">
        <v>0</v>
      </c>
      <c r="D19" s="1">
        <v>20</v>
      </c>
      <c r="E19" s="1">
        <v>820106201900004</v>
      </c>
      <c r="F19" s="1" t="s">
        <v>95</v>
      </c>
      <c r="G19" s="1" t="s">
        <v>67</v>
      </c>
      <c r="H19" s="1" t="s">
        <v>96</v>
      </c>
      <c r="I19" s="1" t="s">
        <v>97</v>
      </c>
      <c r="J19" s="1">
        <v>82053</v>
      </c>
      <c r="K19" s="1" t="s">
        <v>70</v>
      </c>
      <c r="L19" s="1">
        <v>4</v>
      </c>
      <c r="M19" s="1" t="s">
        <v>66</v>
      </c>
      <c r="N19" s="1">
        <v>2019</v>
      </c>
      <c r="O19" s="1">
        <v>3</v>
      </c>
      <c r="P19" s="1" t="s">
        <v>71</v>
      </c>
      <c r="Q19" s="1">
        <v>0</v>
      </c>
      <c r="R19" s="1">
        <v>0.53</v>
      </c>
      <c r="S19" s="1">
        <v>0.71</v>
      </c>
      <c r="T19" s="1">
        <v>0.4</v>
      </c>
      <c r="U19" s="1">
        <v>0.56999999999999995</v>
      </c>
      <c r="V19" s="1">
        <v>0.68</v>
      </c>
      <c r="W19" s="1">
        <v>0.44</v>
      </c>
      <c r="X19" s="1">
        <v>0.71</v>
      </c>
      <c r="Y19" s="1">
        <v>0.31</v>
      </c>
      <c r="Z19" s="1">
        <v>78.31</v>
      </c>
      <c r="AA19" s="1">
        <v>123.86</v>
      </c>
      <c r="AB19" s="1">
        <v>0</v>
      </c>
      <c r="AC19" s="1">
        <v>0.6</v>
      </c>
      <c r="AD19" s="1">
        <v>0.76</v>
      </c>
      <c r="AE19" s="1">
        <v>0.52</v>
      </c>
      <c r="AF19" s="1">
        <v>0.53</v>
      </c>
      <c r="AG19" s="1">
        <v>0.74</v>
      </c>
      <c r="AH19" s="1">
        <v>0.35</v>
      </c>
      <c r="AI19" s="1">
        <v>0.53</v>
      </c>
      <c r="AJ19" s="1">
        <v>0.35</v>
      </c>
      <c r="AK19" s="1">
        <v>58.68</v>
      </c>
      <c r="AL19" s="1">
        <v>59.14</v>
      </c>
      <c r="AM19" s="1" t="s">
        <v>69</v>
      </c>
      <c r="AN19" s="1">
        <v>0.88</v>
      </c>
      <c r="AO19" s="1">
        <v>0.93</v>
      </c>
      <c r="AP19" s="9">
        <v>0.77</v>
      </c>
      <c r="AQ19" s="1">
        <v>1.08</v>
      </c>
      <c r="AR19" s="1">
        <v>0.92</v>
      </c>
      <c r="AS19" s="8">
        <v>1.26</v>
      </c>
      <c r="AT19" s="8">
        <v>1.34</v>
      </c>
      <c r="AU19" s="1">
        <v>0.89</v>
      </c>
      <c r="AV19" s="9">
        <v>1.33</v>
      </c>
      <c r="AW19" s="9">
        <v>2.09</v>
      </c>
      <c r="AX19" s="1" t="s">
        <v>69</v>
      </c>
      <c r="AY19" s="1">
        <v>0</v>
      </c>
      <c r="AZ19" s="1">
        <v>0</v>
      </c>
      <c r="BA19" s="1">
        <v>-1</v>
      </c>
      <c r="BB19" s="1">
        <v>0</v>
      </c>
      <c r="BC19" s="1">
        <v>0</v>
      </c>
      <c r="BD19" s="1">
        <v>1</v>
      </c>
      <c r="BE19" s="1">
        <v>1</v>
      </c>
      <c r="BF19" s="1">
        <v>0</v>
      </c>
      <c r="BG19" s="1">
        <v>-1</v>
      </c>
      <c r="BH19" s="1">
        <v>-1</v>
      </c>
      <c r="BI19" s="1">
        <v>2</v>
      </c>
      <c r="BJ19" s="1">
        <v>3</v>
      </c>
      <c r="BK19" s="1">
        <v>5</v>
      </c>
      <c r="BL19" s="1">
        <v>10</v>
      </c>
    </row>
    <row r="20" spans="2:65" hidden="1" x14ac:dyDescent="0.25">
      <c r="B20" s="1">
        <v>18</v>
      </c>
      <c r="C20" s="1">
        <v>0</v>
      </c>
      <c r="D20" s="1">
        <v>20</v>
      </c>
      <c r="E20" s="1">
        <v>820106200200001</v>
      </c>
      <c r="F20" s="1" t="s">
        <v>98</v>
      </c>
      <c r="G20" s="1" t="s">
        <v>67</v>
      </c>
      <c r="H20" s="1" t="s">
        <v>99</v>
      </c>
      <c r="I20" s="1" t="s">
        <v>98</v>
      </c>
      <c r="J20" s="1">
        <v>82053</v>
      </c>
      <c r="K20" s="1" t="s">
        <v>70</v>
      </c>
      <c r="L20" s="1">
        <v>4</v>
      </c>
      <c r="M20" s="1" t="s">
        <v>66</v>
      </c>
      <c r="N20" s="1">
        <v>2002</v>
      </c>
      <c r="O20" s="1">
        <v>3</v>
      </c>
      <c r="P20" s="1" t="s">
        <v>71</v>
      </c>
      <c r="Q20" s="1">
        <v>0.02</v>
      </c>
      <c r="R20" s="1">
        <v>0.62</v>
      </c>
      <c r="S20" s="1">
        <v>0.67</v>
      </c>
      <c r="T20" s="1">
        <v>0.38</v>
      </c>
      <c r="U20" s="1">
        <v>0.47</v>
      </c>
      <c r="V20" s="1">
        <v>0.75</v>
      </c>
      <c r="W20" s="1">
        <v>0.23</v>
      </c>
      <c r="X20" s="1">
        <v>0.43</v>
      </c>
      <c r="Y20" s="1">
        <v>0.14000000000000001</v>
      </c>
      <c r="Z20" s="1">
        <v>22.24</v>
      </c>
      <c r="AA20" s="1">
        <v>22.88</v>
      </c>
      <c r="AB20" s="1">
        <v>0.01</v>
      </c>
      <c r="AC20" s="1">
        <v>0.47</v>
      </c>
      <c r="AD20" s="1">
        <v>0.53</v>
      </c>
      <c r="AE20" s="1">
        <v>0.25</v>
      </c>
      <c r="AF20" s="1">
        <v>0.3</v>
      </c>
      <c r="AG20" s="1">
        <v>0.82</v>
      </c>
      <c r="AH20" s="1">
        <v>0.19</v>
      </c>
      <c r="AI20" s="1">
        <v>0.47</v>
      </c>
      <c r="AJ20" s="1">
        <v>0.1</v>
      </c>
      <c r="AK20" s="1">
        <v>20.98</v>
      </c>
      <c r="AL20" s="1">
        <v>27.87</v>
      </c>
      <c r="AM20" s="8">
        <v>2</v>
      </c>
      <c r="AN20" s="8">
        <v>1.32</v>
      </c>
      <c r="AO20" s="8">
        <v>1.26</v>
      </c>
      <c r="AP20" s="8">
        <v>1.52</v>
      </c>
      <c r="AQ20" s="8">
        <v>1.57</v>
      </c>
      <c r="AR20" s="1">
        <v>0.91</v>
      </c>
      <c r="AS20" s="8">
        <v>1.21</v>
      </c>
      <c r="AT20" s="1">
        <v>0.91</v>
      </c>
      <c r="AU20" s="8">
        <v>1.4</v>
      </c>
      <c r="AV20" s="1">
        <v>1.06</v>
      </c>
      <c r="AW20" s="1">
        <v>0.82</v>
      </c>
      <c r="AX20" s="1">
        <v>1</v>
      </c>
      <c r="AY20" s="1">
        <v>1</v>
      </c>
      <c r="AZ20" s="1">
        <v>1</v>
      </c>
      <c r="BA20" s="1">
        <v>1</v>
      </c>
      <c r="BB20" s="1">
        <v>1</v>
      </c>
      <c r="BC20" s="1">
        <v>0</v>
      </c>
      <c r="BD20" s="1">
        <v>1</v>
      </c>
      <c r="BE20" s="1">
        <v>0</v>
      </c>
      <c r="BF20" s="1">
        <v>1</v>
      </c>
      <c r="BG20" s="1">
        <v>0</v>
      </c>
      <c r="BH20" s="1">
        <v>0</v>
      </c>
      <c r="BI20" s="1">
        <v>7</v>
      </c>
      <c r="BJ20" s="1">
        <v>0</v>
      </c>
      <c r="BK20" s="1">
        <v>4</v>
      </c>
      <c r="BL20" s="1">
        <v>11</v>
      </c>
    </row>
    <row r="21" spans="2:65" hidden="1" x14ac:dyDescent="0.25">
      <c r="B21" s="1">
        <v>19</v>
      </c>
      <c r="C21" s="1">
        <v>0</v>
      </c>
      <c r="D21" s="1">
        <v>20</v>
      </c>
      <c r="E21" s="1">
        <v>820106202000001</v>
      </c>
      <c r="F21" s="1" t="s">
        <v>100</v>
      </c>
      <c r="G21" s="1" t="s">
        <v>67</v>
      </c>
      <c r="H21" s="1" t="s">
        <v>101</v>
      </c>
      <c r="I21" s="1" t="s">
        <v>102</v>
      </c>
      <c r="J21" s="1">
        <v>82053</v>
      </c>
      <c r="K21" s="1" t="s">
        <v>70</v>
      </c>
      <c r="L21" s="1">
        <v>4</v>
      </c>
      <c r="M21" s="1" t="s">
        <v>66</v>
      </c>
      <c r="N21" s="1">
        <v>2020</v>
      </c>
      <c r="O21" s="1">
        <v>3</v>
      </c>
      <c r="P21" s="1" t="s">
        <v>71</v>
      </c>
      <c r="Q21" s="1">
        <v>0.01</v>
      </c>
      <c r="R21" s="1">
        <v>0.49</v>
      </c>
      <c r="S21" s="1">
        <v>0.7</v>
      </c>
      <c r="T21" s="1">
        <v>0.38</v>
      </c>
      <c r="U21" s="1">
        <v>0.5</v>
      </c>
      <c r="V21" s="1">
        <v>0.8</v>
      </c>
      <c r="W21" s="1">
        <v>0.32</v>
      </c>
      <c r="X21" s="1">
        <v>0.54</v>
      </c>
      <c r="Y21" s="1">
        <v>0.16</v>
      </c>
      <c r="Z21" s="1">
        <v>83.47</v>
      </c>
      <c r="AA21" s="1">
        <v>126.55</v>
      </c>
      <c r="AB21" s="1">
        <v>0.01</v>
      </c>
      <c r="AC21" s="1">
        <v>0.53</v>
      </c>
      <c r="AD21" s="1">
        <v>0.72</v>
      </c>
      <c r="AE21" s="1">
        <v>0.43</v>
      </c>
      <c r="AF21" s="1">
        <v>0.49</v>
      </c>
      <c r="AG21" s="1">
        <v>0.68</v>
      </c>
      <c r="AH21" s="1">
        <v>0.34</v>
      </c>
      <c r="AI21" s="1">
        <v>0.5</v>
      </c>
      <c r="AJ21" s="1">
        <v>0.28999999999999998</v>
      </c>
      <c r="AK21" s="1">
        <v>50.75</v>
      </c>
      <c r="AL21" s="1">
        <v>54.6</v>
      </c>
      <c r="AM21" s="1">
        <v>1</v>
      </c>
      <c r="AN21" s="1">
        <v>0.92</v>
      </c>
      <c r="AO21" s="1">
        <v>0.97</v>
      </c>
      <c r="AP21" s="1">
        <v>0.88</v>
      </c>
      <c r="AQ21" s="1">
        <v>1.02</v>
      </c>
      <c r="AR21" s="1">
        <v>1.18</v>
      </c>
      <c r="AS21" s="1">
        <v>0.94</v>
      </c>
      <c r="AT21" s="1">
        <v>1.08</v>
      </c>
      <c r="AU21" s="9">
        <v>0.55000000000000004</v>
      </c>
      <c r="AV21" s="9">
        <v>1.64</v>
      </c>
      <c r="AW21" s="9">
        <v>2.3199999999999998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-1</v>
      </c>
      <c r="BG21" s="1">
        <v>-1</v>
      </c>
      <c r="BH21" s="1">
        <v>-1</v>
      </c>
      <c r="BI21" s="1">
        <v>0</v>
      </c>
      <c r="BJ21" s="1">
        <v>3</v>
      </c>
      <c r="BK21" s="1">
        <v>8</v>
      </c>
      <c r="BL21" s="1">
        <v>11</v>
      </c>
    </row>
    <row r="22" spans="2:65" hidden="1" x14ac:dyDescent="0.25">
      <c r="B22" s="1">
        <v>20</v>
      </c>
      <c r="C22" s="1">
        <v>0</v>
      </c>
      <c r="D22" s="1">
        <v>20</v>
      </c>
      <c r="E22" s="1">
        <v>820106202000002</v>
      </c>
      <c r="F22" s="1" t="s">
        <v>103</v>
      </c>
      <c r="G22" s="1" t="s">
        <v>67</v>
      </c>
      <c r="H22" s="1" t="s">
        <v>101</v>
      </c>
      <c r="I22" s="1" t="s">
        <v>102</v>
      </c>
      <c r="J22" s="1">
        <v>82053</v>
      </c>
      <c r="K22" s="1" t="s">
        <v>70</v>
      </c>
      <c r="L22" s="1">
        <v>4</v>
      </c>
      <c r="M22" s="1" t="s">
        <v>66</v>
      </c>
      <c r="N22" s="1">
        <v>2020</v>
      </c>
      <c r="O22" s="1">
        <v>3</v>
      </c>
      <c r="P22" s="1" t="s">
        <v>71</v>
      </c>
      <c r="Q22" s="1">
        <v>0</v>
      </c>
      <c r="R22" s="1">
        <v>0.35</v>
      </c>
      <c r="S22" s="1">
        <v>0.49</v>
      </c>
      <c r="T22" s="1">
        <v>0.2</v>
      </c>
      <c r="U22" s="1">
        <v>0.56000000000000005</v>
      </c>
      <c r="V22" s="1">
        <v>0.86</v>
      </c>
      <c r="W22" s="1">
        <v>0.33</v>
      </c>
      <c r="X22" s="1">
        <v>0.53</v>
      </c>
      <c r="Y22" s="1">
        <v>0.12</v>
      </c>
      <c r="Z22" s="1">
        <v>19.260000000000002</v>
      </c>
      <c r="AA22" s="1">
        <v>15.75</v>
      </c>
      <c r="AB22" s="1">
        <v>0.01</v>
      </c>
      <c r="AC22" s="1">
        <v>0.53</v>
      </c>
      <c r="AD22" s="1">
        <v>0.72</v>
      </c>
      <c r="AE22" s="1">
        <v>0.43</v>
      </c>
      <c r="AF22" s="1">
        <v>0.49</v>
      </c>
      <c r="AG22" s="1">
        <v>0.68</v>
      </c>
      <c r="AH22" s="1">
        <v>0.34</v>
      </c>
      <c r="AI22" s="1">
        <v>0.5</v>
      </c>
      <c r="AJ22" s="1">
        <v>0.28999999999999998</v>
      </c>
      <c r="AK22" s="1">
        <v>50.75</v>
      </c>
      <c r="AL22" s="1">
        <v>54.6</v>
      </c>
      <c r="AM22" s="9">
        <v>0</v>
      </c>
      <c r="AN22" s="9">
        <v>0.66</v>
      </c>
      <c r="AO22" s="9">
        <v>0.68</v>
      </c>
      <c r="AP22" s="9">
        <v>0.47</v>
      </c>
      <c r="AQ22" s="1">
        <v>1.1399999999999999</v>
      </c>
      <c r="AR22" s="8">
        <v>1.26</v>
      </c>
      <c r="AS22" s="1">
        <v>0.97</v>
      </c>
      <c r="AT22" s="1">
        <v>1.06</v>
      </c>
      <c r="AU22" s="9">
        <v>0.41</v>
      </c>
      <c r="AV22" s="8">
        <v>0.38</v>
      </c>
      <c r="AW22" s="8">
        <v>0.28999999999999998</v>
      </c>
      <c r="AX22" s="1">
        <v>-1</v>
      </c>
      <c r="AY22" s="1">
        <v>-1</v>
      </c>
      <c r="AZ22" s="1">
        <v>-1</v>
      </c>
      <c r="BA22" s="1">
        <v>-1</v>
      </c>
      <c r="BB22" s="1">
        <v>0</v>
      </c>
      <c r="BC22" s="1">
        <v>1</v>
      </c>
      <c r="BD22" s="1">
        <v>0</v>
      </c>
      <c r="BE22" s="1">
        <v>0</v>
      </c>
      <c r="BF22" s="1">
        <v>-1</v>
      </c>
      <c r="BG22" s="1">
        <v>1</v>
      </c>
      <c r="BH22" s="1">
        <v>1</v>
      </c>
      <c r="BI22" s="1">
        <v>3</v>
      </c>
      <c r="BJ22" s="1">
        <v>5</v>
      </c>
      <c r="BK22" s="1">
        <v>3</v>
      </c>
      <c r="BL22" s="1">
        <v>11</v>
      </c>
    </row>
    <row r="23" spans="2:65" hidden="1" x14ac:dyDescent="0.25">
      <c r="B23" s="1">
        <v>21</v>
      </c>
      <c r="C23" s="1">
        <v>0</v>
      </c>
      <c r="D23" s="1">
        <v>20</v>
      </c>
      <c r="E23" s="1">
        <v>820106202100005</v>
      </c>
      <c r="F23" s="1" t="s">
        <v>104</v>
      </c>
      <c r="G23" s="1" t="s">
        <v>67</v>
      </c>
      <c r="H23" s="1" t="s">
        <v>105</v>
      </c>
      <c r="I23" s="1" t="s">
        <v>106</v>
      </c>
      <c r="J23" s="1">
        <v>82053</v>
      </c>
      <c r="K23" s="1" t="s">
        <v>70</v>
      </c>
      <c r="L23" s="1">
        <v>4</v>
      </c>
      <c r="M23" s="1" t="s">
        <v>66</v>
      </c>
      <c r="N23" s="1">
        <v>2021</v>
      </c>
      <c r="O23" s="1">
        <v>3</v>
      </c>
      <c r="P23" s="1" t="s">
        <v>71</v>
      </c>
      <c r="Q23" s="1">
        <v>0</v>
      </c>
      <c r="R23" s="1">
        <v>0.49</v>
      </c>
      <c r="S23" s="1">
        <v>0.52</v>
      </c>
      <c r="T23" s="1">
        <v>0.2</v>
      </c>
      <c r="U23" s="1">
        <v>0.27</v>
      </c>
      <c r="V23" s="1">
        <v>0.9</v>
      </c>
      <c r="W23" s="1">
        <v>0.09</v>
      </c>
      <c r="X23" s="1">
        <v>0.24</v>
      </c>
      <c r="Y23" s="1">
        <v>0.22</v>
      </c>
      <c r="Z23" s="1">
        <v>6</v>
      </c>
      <c r="AA23" s="1">
        <v>3.1</v>
      </c>
      <c r="AB23" s="1">
        <v>0.01</v>
      </c>
      <c r="AC23" s="1">
        <v>0.52</v>
      </c>
      <c r="AD23" s="1">
        <v>0.57999999999999996</v>
      </c>
      <c r="AE23" s="1">
        <v>0.31</v>
      </c>
      <c r="AF23" s="1">
        <v>0.34</v>
      </c>
      <c r="AG23" s="1">
        <v>0.73</v>
      </c>
      <c r="AH23" s="1">
        <v>0.09</v>
      </c>
      <c r="AI23" s="1">
        <v>0.24</v>
      </c>
      <c r="AJ23" s="1">
        <v>0.16</v>
      </c>
      <c r="AK23" s="1">
        <v>6.42</v>
      </c>
      <c r="AL23" s="1">
        <v>5.14</v>
      </c>
      <c r="AM23" s="9">
        <v>0</v>
      </c>
      <c r="AN23" s="1">
        <v>0.94</v>
      </c>
      <c r="AO23" s="1">
        <v>0.9</v>
      </c>
      <c r="AP23" s="9">
        <v>0.65</v>
      </c>
      <c r="AQ23" s="9">
        <v>0.79</v>
      </c>
      <c r="AR23" s="8">
        <v>1.23</v>
      </c>
      <c r="AS23" s="1">
        <v>1</v>
      </c>
      <c r="AT23" s="1">
        <v>1</v>
      </c>
      <c r="AU23" s="8">
        <v>1.38</v>
      </c>
      <c r="AV23" s="1">
        <v>0.93</v>
      </c>
      <c r="AW23" s="8">
        <v>0.6</v>
      </c>
      <c r="AX23" s="1">
        <v>-1</v>
      </c>
      <c r="AY23" s="1">
        <v>0</v>
      </c>
      <c r="AZ23" s="1">
        <v>0</v>
      </c>
      <c r="BA23" s="1">
        <v>-1</v>
      </c>
      <c r="BB23" s="1">
        <v>-1</v>
      </c>
      <c r="BC23" s="1">
        <v>1</v>
      </c>
      <c r="BD23" s="1">
        <v>0</v>
      </c>
      <c r="BE23" s="1">
        <v>0</v>
      </c>
      <c r="BF23" s="1">
        <v>1</v>
      </c>
      <c r="BG23" s="1">
        <v>0</v>
      </c>
      <c r="BH23" s="1">
        <v>1</v>
      </c>
      <c r="BI23" s="1">
        <v>3</v>
      </c>
      <c r="BJ23" s="1">
        <v>3</v>
      </c>
      <c r="BK23" s="1">
        <v>5</v>
      </c>
      <c r="BL23" s="1">
        <v>11</v>
      </c>
    </row>
    <row r="24" spans="2:65" hidden="1" x14ac:dyDescent="0.25">
      <c r="B24" s="1">
        <v>22</v>
      </c>
      <c r="C24" s="1">
        <v>0</v>
      </c>
      <c r="D24" s="1">
        <v>20</v>
      </c>
      <c r="E24" s="1">
        <v>820106202200005</v>
      </c>
      <c r="F24" s="1" t="s">
        <v>107</v>
      </c>
      <c r="G24" s="1" t="s">
        <v>67</v>
      </c>
      <c r="H24" s="1" t="s">
        <v>108</v>
      </c>
      <c r="I24" s="1" t="s">
        <v>107</v>
      </c>
      <c r="J24" s="1">
        <v>82053</v>
      </c>
      <c r="K24" s="1" t="s">
        <v>70</v>
      </c>
      <c r="L24" s="1">
        <v>4</v>
      </c>
      <c r="M24" s="1" t="s">
        <v>66</v>
      </c>
      <c r="N24" s="1">
        <v>2022</v>
      </c>
      <c r="O24" s="1">
        <v>3</v>
      </c>
      <c r="P24" s="1" t="s">
        <v>71</v>
      </c>
      <c r="Q24" s="1">
        <v>0</v>
      </c>
      <c r="R24" s="1">
        <v>0.49</v>
      </c>
      <c r="S24" s="1">
        <v>0.82</v>
      </c>
      <c r="T24" s="1">
        <v>0.28000000000000003</v>
      </c>
      <c r="U24" s="1">
        <v>0.52</v>
      </c>
      <c r="V24" s="1">
        <v>0.84</v>
      </c>
      <c r="W24" s="1">
        <v>0.41</v>
      </c>
      <c r="X24" s="1">
        <v>0.6</v>
      </c>
      <c r="Y24" s="1">
        <v>0.34</v>
      </c>
      <c r="Z24" s="1">
        <v>58.72</v>
      </c>
      <c r="AA24" s="1">
        <v>92.6</v>
      </c>
      <c r="AB24" s="1">
        <v>0</v>
      </c>
      <c r="AC24" s="1">
        <v>0.59</v>
      </c>
      <c r="AD24" s="1">
        <v>0.76</v>
      </c>
      <c r="AE24" s="1">
        <v>0.49</v>
      </c>
      <c r="AF24" s="1">
        <v>0.49</v>
      </c>
      <c r="AG24" s="1">
        <v>0.55000000000000004</v>
      </c>
      <c r="AH24" s="1">
        <v>0.36</v>
      </c>
      <c r="AI24" s="1">
        <v>0.56000000000000005</v>
      </c>
      <c r="AJ24" s="1">
        <v>0.32</v>
      </c>
      <c r="AK24" s="1">
        <v>65.3</v>
      </c>
      <c r="AL24" s="1">
        <v>65.19</v>
      </c>
      <c r="AM24" s="1" t="s">
        <v>69</v>
      </c>
      <c r="AN24" s="1">
        <v>0.83</v>
      </c>
      <c r="AO24" s="1">
        <v>1.08</v>
      </c>
      <c r="AP24" s="9">
        <v>0.56999999999999995</v>
      </c>
      <c r="AQ24" s="1">
        <v>1.06</v>
      </c>
      <c r="AR24" s="8">
        <v>1.53</v>
      </c>
      <c r="AS24" s="1">
        <v>1.1399999999999999</v>
      </c>
      <c r="AT24" s="1">
        <v>1.07</v>
      </c>
      <c r="AU24" s="1">
        <v>1.06</v>
      </c>
      <c r="AV24" s="1">
        <v>0.9</v>
      </c>
      <c r="AW24" s="9">
        <v>1.42</v>
      </c>
      <c r="AX24" s="1" t="s">
        <v>69</v>
      </c>
      <c r="AY24" s="1">
        <v>0</v>
      </c>
      <c r="AZ24" s="1">
        <v>0</v>
      </c>
      <c r="BA24" s="1">
        <v>-1</v>
      </c>
      <c r="BB24" s="1">
        <v>0</v>
      </c>
      <c r="BC24" s="1">
        <v>1</v>
      </c>
      <c r="BD24" s="1">
        <v>0</v>
      </c>
      <c r="BE24" s="1">
        <v>0</v>
      </c>
      <c r="BF24" s="1">
        <v>0</v>
      </c>
      <c r="BG24" s="1">
        <v>0</v>
      </c>
      <c r="BH24" s="1">
        <v>-1</v>
      </c>
      <c r="BI24" s="1">
        <v>1</v>
      </c>
      <c r="BJ24" s="1">
        <v>2</v>
      </c>
      <c r="BK24" s="1">
        <v>7</v>
      </c>
      <c r="BL24" s="1">
        <v>10</v>
      </c>
    </row>
    <row r="25" spans="2:65" hidden="1" x14ac:dyDescent="0.25">
      <c r="B25" s="1">
        <v>23</v>
      </c>
      <c r="C25" s="1">
        <v>0</v>
      </c>
      <c r="D25" s="1">
        <v>20</v>
      </c>
      <c r="E25" s="1">
        <v>820106202300002</v>
      </c>
      <c r="F25" s="1" t="s">
        <v>109</v>
      </c>
      <c r="G25" s="1" t="s">
        <v>67</v>
      </c>
      <c r="H25" s="1" t="s">
        <v>110</v>
      </c>
      <c r="I25" s="1" t="s">
        <v>111</v>
      </c>
      <c r="J25" s="1">
        <v>84001</v>
      </c>
      <c r="K25" s="1" t="s">
        <v>65</v>
      </c>
      <c r="L25" s="1">
        <v>4</v>
      </c>
      <c r="M25" s="1" t="s">
        <v>66</v>
      </c>
      <c r="N25" s="1">
        <v>2023</v>
      </c>
      <c r="O25" s="1">
        <v>3</v>
      </c>
      <c r="P25" s="1" t="s">
        <v>68</v>
      </c>
      <c r="Q25" s="1" t="s">
        <v>69</v>
      </c>
      <c r="R25" s="1" t="s">
        <v>69</v>
      </c>
      <c r="S25" s="1" t="s">
        <v>69</v>
      </c>
      <c r="T25" s="1" t="s">
        <v>69</v>
      </c>
      <c r="U25" s="1" t="s">
        <v>69</v>
      </c>
      <c r="V25" s="1">
        <v>0</v>
      </c>
      <c r="W25" s="1" t="s">
        <v>69</v>
      </c>
      <c r="X25" s="1" t="s">
        <v>69</v>
      </c>
      <c r="Y25" s="1" t="s">
        <v>69</v>
      </c>
      <c r="Z25" s="1">
        <v>4.17</v>
      </c>
      <c r="AA25" s="1">
        <v>4.17</v>
      </c>
      <c r="AB25" s="1" t="s">
        <v>69</v>
      </c>
      <c r="AC25" s="1" t="s">
        <v>69</v>
      </c>
      <c r="AD25" s="1" t="s">
        <v>69</v>
      </c>
      <c r="AE25" s="1" t="s">
        <v>69</v>
      </c>
      <c r="AF25" s="1" t="s">
        <v>69</v>
      </c>
      <c r="AG25" s="1">
        <v>0.77</v>
      </c>
      <c r="AH25" s="1" t="s">
        <v>69</v>
      </c>
      <c r="AI25" s="1" t="s">
        <v>69</v>
      </c>
      <c r="AJ25" s="1" t="s">
        <v>69</v>
      </c>
      <c r="AK25" s="1">
        <v>15.43</v>
      </c>
      <c r="AL25" s="1">
        <v>10.41</v>
      </c>
      <c r="AM25" s="1" t="s">
        <v>69</v>
      </c>
      <c r="AN25" s="1" t="s">
        <v>69</v>
      </c>
      <c r="AO25" s="1" t="s">
        <v>69</v>
      </c>
      <c r="AP25" s="1" t="s">
        <v>69</v>
      </c>
      <c r="AQ25" s="1" t="s">
        <v>69</v>
      </c>
      <c r="AR25" s="9">
        <v>0</v>
      </c>
      <c r="AS25" s="1" t="s">
        <v>69</v>
      </c>
      <c r="AT25" s="1" t="s">
        <v>69</v>
      </c>
      <c r="AU25" s="1" t="s">
        <v>69</v>
      </c>
      <c r="AV25" s="8">
        <v>0.27</v>
      </c>
      <c r="AW25" s="8">
        <v>0.4</v>
      </c>
      <c r="AX25" s="1" t="s">
        <v>69</v>
      </c>
      <c r="AY25" s="1" t="s">
        <v>69</v>
      </c>
      <c r="AZ25" s="1" t="s">
        <v>69</v>
      </c>
      <c r="BA25" s="1" t="s">
        <v>69</v>
      </c>
      <c r="BB25" s="1" t="s">
        <v>69</v>
      </c>
      <c r="BC25" s="1">
        <v>-1</v>
      </c>
      <c r="BD25" s="1" t="s">
        <v>69</v>
      </c>
      <c r="BE25" s="1" t="s">
        <v>69</v>
      </c>
      <c r="BF25" s="1" t="s">
        <v>69</v>
      </c>
      <c r="BG25" s="1">
        <v>1</v>
      </c>
      <c r="BH25" s="1">
        <v>1</v>
      </c>
      <c r="BI25" s="1">
        <v>2</v>
      </c>
      <c r="BJ25" s="1">
        <v>1</v>
      </c>
      <c r="BK25" s="1">
        <v>0</v>
      </c>
      <c r="BL25" s="1">
        <v>3</v>
      </c>
      <c r="BM25" s="1" t="s">
        <v>390</v>
      </c>
    </row>
    <row r="26" spans="2:65" hidden="1" x14ac:dyDescent="0.25">
      <c r="B26" s="1">
        <v>24</v>
      </c>
      <c r="C26" s="1">
        <v>0</v>
      </c>
      <c r="D26" s="1">
        <v>20</v>
      </c>
      <c r="E26" s="1">
        <v>820106202300001</v>
      </c>
      <c r="F26" s="1" t="s">
        <v>112</v>
      </c>
      <c r="G26" s="1" t="s">
        <v>67</v>
      </c>
      <c r="H26" s="1" t="s">
        <v>110</v>
      </c>
      <c r="I26" s="1" t="s">
        <v>111</v>
      </c>
      <c r="J26" s="1">
        <v>82053</v>
      </c>
      <c r="K26" s="1" t="s">
        <v>70</v>
      </c>
      <c r="L26" s="1">
        <v>4</v>
      </c>
      <c r="M26" s="1" t="s">
        <v>66</v>
      </c>
      <c r="N26" s="1">
        <v>2023</v>
      </c>
      <c r="O26" s="1">
        <v>3</v>
      </c>
      <c r="P26" s="1" t="s">
        <v>71</v>
      </c>
      <c r="Q26" s="1">
        <v>0</v>
      </c>
      <c r="R26" s="1">
        <v>0.32</v>
      </c>
      <c r="S26" s="1">
        <v>0.52</v>
      </c>
      <c r="T26" s="1">
        <v>0.17</v>
      </c>
      <c r="U26" s="1" t="s">
        <v>69</v>
      </c>
      <c r="V26" s="1">
        <v>0.53</v>
      </c>
      <c r="W26" s="1" t="s">
        <v>69</v>
      </c>
      <c r="X26" s="1" t="s">
        <v>69</v>
      </c>
      <c r="Y26" s="1" t="s">
        <v>69</v>
      </c>
      <c r="Z26" s="1">
        <v>8.31</v>
      </c>
      <c r="AA26" s="1">
        <v>13.82</v>
      </c>
      <c r="AB26" s="1">
        <v>0</v>
      </c>
      <c r="AC26" s="1">
        <v>0.38</v>
      </c>
      <c r="AD26" s="1">
        <v>0.6</v>
      </c>
      <c r="AE26" s="1">
        <v>0.24</v>
      </c>
      <c r="AF26" s="1" t="s">
        <v>69</v>
      </c>
      <c r="AG26" s="1">
        <v>0.77</v>
      </c>
      <c r="AH26" s="1" t="s">
        <v>69</v>
      </c>
      <c r="AI26" s="1" t="s">
        <v>69</v>
      </c>
      <c r="AJ26" s="1">
        <v>0.22</v>
      </c>
      <c r="AK26" s="1">
        <v>15.43</v>
      </c>
      <c r="AL26" s="1">
        <v>10.41</v>
      </c>
      <c r="AM26" s="1" t="s">
        <v>69</v>
      </c>
      <c r="AN26" s="1">
        <v>0.84</v>
      </c>
      <c r="AO26" s="1">
        <v>0.87</v>
      </c>
      <c r="AP26" s="9">
        <v>0.71</v>
      </c>
      <c r="AQ26" s="1" t="s">
        <v>69</v>
      </c>
      <c r="AR26" s="9">
        <v>0.69</v>
      </c>
      <c r="AS26" s="1" t="s">
        <v>69</v>
      </c>
      <c r="AT26" s="1" t="s">
        <v>69</v>
      </c>
      <c r="AU26" s="1" t="s">
        <v>69</v>
      </c>
      <c r="AV26" s="8">
        <v>0.54</v>
      </c>
      <c r="AW26" s="9">
        <v>1.33</v>
      </c>
      <c r="AX26" s="1" t="s">
        <v>69</v>
      </c>
      <c r="AY26" s="1">
        <v>0</v>
      </c>
      <c r="AZ26" s="1">
        <v>0</v>
      </c>
      <c r="BA26" s="1">
        <v>-1</v>
      </c>
      <c r="BB26" s="1" t="s">
        <v>69</v>
      </c>
      <c r="BC26" s="1">
        <v>-1</v>
      </c>
      <c r="BD26" s="1" t="s">
        <v>69</v>
      </c>
      <c r="BE26" s="1" t="s">
        <v>69</v>
      </c>
      <c r="BF26" s="1" t="s">
        <v>69</v>
      </c>
      <c r="BG26" s="1">
        <v>1</v>
      </c>
      <c r="BH26" s="1">
        <v>-1</v>
      </c>
      <c r="BI26" s="1">
        <v>1</v>
      </c>
      <c r="BJ26" s="1">
        <v>3</v>
      </c>
      <c r="BK26" s="1">
        <v>2</v>
      </c>
      <c r="BL26" s="1">
        <v>6</v>
      </c>
    </row>
    <row r="27" spans="2:65" hidden="1" x14ac:dyDescent="0.25">
      <c r="B27" s="1">
        <v>25</v>
      </c>
      <c r="C27" s="1">
        <v>0</v>
      </c>
      <c r="D27" s="1">
        <v>20</v>
      </c>
      <c r="E27" s="1">
        <v>820106202400001</v>
      </c>
      <c r="F27" s="1" t="s">
        <v>113</v>
      </c>
      <c r="G27" s="1" t="s">
        <v>67</v>
      </c>
      <c r="H27" s="1" t="s">
        <v>114</v>
      </c>
      <c r="I27" s="1" t="s">
        <v>113</v>
      </c>
      <c r="J27" s="1">
        <v>82053</v>
      </c>
      <c r="K27" s="1" t="s">
        <v>70</v>
      </c>
      <c r="L27" s="1">
        <v>4</v>
      </c>
      <c r="M27" s="1" t="s">
        <v>66</v>
      </c>
      <c r="N27" s="1">
        <v>2024</v>
      </c>
      <c r="O27" s="1">
        <v>3</v>
      </c>
      <c r="P27" s="1" t="s">
        <v>71</v>
      </c>
      <c r="Q27" s="1">
        <v>0</v>
      </c>
      <c r="R27" s="1">
        <v>0.73</v>
      </c>
      <c r="S27" s="1">
        <v>0.89</v>
      </c>
      <c r="T27" s="1">
        <v>0.66</v>
      </c>
      <c r="U27" s="1">
        <v>0.67</v>
      </c>
      <c r="V27" s="1">
        <v>0.73</v>
      </c>
      <c r="W27" s="1">
        <v>0.55000000000000004</v>
      </c>
      <c r="X27" s="1">
        <v>0.57999999999999996</v>
      </c>
      <c r="Y27" s="1">
        <v>0.13</v>
      </c>
      <c r="Z27" s="1">
        <v>78.040000000000006</v>
      </c>
      <c r="AA27" s="1">
        <v>87.38</v>
      </c>
      <c r="AB27" s="1">
        <v>0.01</v>
      </c>
      <c r="AC27" s="1">
        <v>0.65</v>
      </c>
      <c r="AD27" s="1">
        <v>0.85</v>
      </c>
      <c r="AE27" s="1">
        <v>0.56999999999999995</v>
      </c>
      <c r="AF27" s="1">
        <v>0.63</v>
      </c>
      <c r="AG27" s="1">
        <v>0.7</v>
      </c>
      <c r="AH27" s="1">
        <v>0.47</v>
      </c>
      <c r="AI27" s="1">
        <v>0.61</v>
      </c>
      <c r="AJ27" s="1">
        <v>0.16</v>
      </c>
      <c r="AK27" s="1">
        <v>62.08</v>
      </c>
      <c r="AL27" s="1">
        <v>51.77</v>
      </c>
      <c r="AM27" s="9">
        <v>0</v>
      </c>
      <c r="AN27" s="1">
        <v>1.1200000000000001</v>
      </c>
      <c r="AO27" s="1">
        <v>1.05</v>
      </c>
      <c r="AP27" s="1">
        <v>1.1599999999999999</v>
      </c>
      <c r="AQ27" s="1">
        <v>1.06</v>
      </c>
      <c r="AR27" s="1">
        <v>1.04</v>
      </c>
      <c r="AS27" s="1">
        <v>1.17</v>
      </c>
      <c r="AT27" s="1">
        <v>0.95</v>
      </c>
      <c r="AU27" s="1">
        <v>0.81</v>
      </c>
      <c r="AV27" s="9">
        <v>1.26</v>
      </c>
      <c r="AW27" s="9">
        <v>1.69</v>
      </c>
      <c r="AX27" s="1">
        <v>-1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-1</v>
      </c>
      <c r="BH27" s="1">
        <v>-1</v>
      </c>
      <c r="BI27" s="1">
        <v>0</v>
      </c>
      <c r="BJ27" s="1">
        <v>3</v>
      </c>
      <c r="BK27" s="1">
        <v>8</v>
      </c>
      <c r="BL27" s="1">
        <v>11</v>
      </c>
    </row>
    <row r="28" spans="2:65" hidden="1" x14ac:dyDescent="0.25">
      <c r="B28" s="1">
        <v>26</v>
      </c>
      <c r="C28" s="1">
        <v>0</v>
      </c>
      <c r="D28" s="1">
        <v>20</v>
      </c>
      <c r="E28" s="1">
        <v>820106202500001</v>
      </c>
      <c r="F28" s="1" t="s">
        <v>115</v>
      </c>
      <c r="G28" s="1" t="s">
        <v>67</v>
      </c>
      <c r="H28" s="1" t="s">
        <v>116</v>
      </c>
      <c r="I28" s="1" t="s">
        <v>117</v>
      </c>
      <c r="J28" s="1">
        <v>85004</v>
      </c>
      <c r="K28" s="1" t="s">
        <v>118</v>
      </c>
      <c r="L28" s="1">
        <v>4</v>
      </c>
      <c r="M28" s="1" t="s">
        <v>66</v>
      </c>
      <c r="N28" s="1">
        <v>2025</v>
      </c>
      <c r="O28" s="1">
        <v>3</v>
      </c>
      <c r="P28" s="1" t="s">
        <v>119</v>
      </c>
      <c r="Q28" s="1">
        <v>0</v>
      </c>
      <c r="R28" s="1">
        <v>0.25</v>
      </c>
      <c r="S28" s="1">
        <v>0.79</v>
      </c>
      <c r="T28" s="1">
        <v>0</v>
      </c>
      <c r="U28" s="1" t="s">
        <v>69</v>
      </c>
      <c r="V28" s="1">
        <v>0.85</v>
      </c>
      <c r="W28" s="1" t="s">
        <v>69</v>
      </c>
      <c r="X28" s="1" t="s">
        <v>69</v>
      </c>
      <c r="Y28" s="1" t="s">
        <v>69</v>
      </c>
      <c r="Z28" s="1">
        <v>1.28</v>
      </c>
      <c r="AA28" s="1">
        <v>2.2599999999999998</v>
      </c>
      <c r="AB28" s="1">
        <v>0.01</v>
      </c>
      <c r="AC28" s="1">
        <v>0.34</v>
      </c>
      <c r="AD28" s="1">
        <v>0.64</v>
      </c>
      <c r="AE28" s="1">
        <v>0.16</v>
      </c>
      <c r="AF28" s="1" t="s">
        <v>69</v>
      </c>
      <c r="AG28" s="1">
        <v>0.82</v>
      </c>
      <c r="AH28" s="1" t="s">
        <v>69</v>
      </c>
      <c r="AI28" s="1" t="s">
        <v>69</v>
      </c>
      <c r="AJ28" s="1" t="s">
        <v>69</v>
      </c>
      <c r="AK28" s="1">
        <v>17.38</v>
      </c>
      <c r="AL28" s="1">
        <v>17.3</v>
      </c>
      <c r="AM28" s="9">
        <v>0</v>
      </c>
      <c r="AN28" s="9">
        <v>0.74</v>
      </c>
      <c r="AO28" s="8">
        <v>1.23</v>
      </c>
      <c r="AP28" s="9">
        <v>0</v>
      </c>
      <c r="AQ28" s="1" t="s">
        <v>69</v>
      </c>
      <c r="AR28" s="1">
        <v>1.04</v>
      </c>
      <c r="AS28" s="1" t="s">
        <v>69</v>
      </c>
      <c r="AT28" s="1" t="s">
        <v>69</v>
      </c>
      <c r="AU28" s="1" t="s">
        <v>69</v>
      </c>
      <c r="AV28" s="8">
        <v>7.0000000000000007E-2</v>
      </c>
      <c r="AW28" s="8">
        <v>0.13</v>
      </c>
      <c r="AX28" s="1">
        <v>-1</v>
      </c>
      <c r="AY28" s="1">
        <v>-1</v>
      </c>
      <c r="AZ28" s="1">
        <v>1</v>
      </c>
      <c r="BA28" s="1">
        <v>-1</v>
      </c>
      <c r="BB28" s="1" t="s">
        <v>69</v>
      </c>
      <c r="BC28" s="1">
        <v>0</v>
      </c>
      <c r="BD28" s="1" t="s">
        <v>69</v>
      </c>
      <c r="BE28" s="1" t="s">
        <v>69</v>
      </c>
      <c r="BF28" s="1" t="s">
        <v>69</v>
      </c>
      <c r="BG28" s="1">
        <v>1</v>
      </c>
      <c r="BH28" s="1">
        <v>1</v>
      </c>
      <c r="BI28" s="1">
        <v>3</v>
      </c>
      <c r="BJ28" s="1">
        <v>3</v>
      </c>
      <c r="BK28" s="1">
        <v>1</v>
      </c>
      <c r="BL28" s="1">
        <v>7</v>
      </c>
    </row>
    <row r="29" spans="2:65" hidden="1" x14ac:dyDescent="0.25">
      <c r="B29" s="1">
        <v>27</v>
      </c>
      <c r="C29" s="1">
        <v>0</v>
      </c>
      <c r="D29" s="1">
        <v>20</v>
      </c>
      <c r="E29" s="1">
        <v>820106202500001</v>
      </c>
      <c r="F29" s="1" t="s">
        <v>115</v>
      </c>
      <c r="G29" s="1" t="s">
        <v>67</v>
      </c>
      <c r="H29" s="1" t="s">
        <v>116</v>
      </c>
      <c r="I29" s="1" t="s">
        <v>117</v>
      </c>
      <c r="J29" s="1">
        <v>82053</v>
      </c>
      <c r="K29" s="1" t="s">
        <v>70</v>
      </c>
      <c r="L29" s="1">
        <v>4</v>
      </c>
      <c r="M29" s="1" t="s">
        <v>66</v>
      </c>
      <c r="N29" s="1">
        <v>2025</v>
      </c>
      <c r="O29" s="1">
        <v>3</v>
      </c>
      <c r="P29" s="1" t="s">
        <v>71</v>
      </c>
      <c r="Q29" s="1">
        <v>0.01</v>
      </c>
      <c r="R29" s="1">
        <v>0.32</v>
      </c>
      <c r="S29" s="1">
        <v>0.59</v>
      </c>
      <c r="T29" s="1">
        <v>0.17</v>
      </c>
      <c r="U29" s="1">
        <v>0.28999999999999998</v>
      </c>
      <c r="V29" s="1">
        <v>0.85</v>
      </c>
      <c r="W29" s="1">
        <v>0.23</v>
      </c>
      <c r="X29" s="1">
        <v>0.45</v>
      </c>
      <c r="Y29" s="1">
        <v>0.17</v>
      </c>
      <c r="Z29" s="1">
        <v>14.96</v>
      </c>
      <c r="AA29" s="1">
        <v>14.62</v>
      </c>
      <c r="AB29" s="1">
        <v>0.01</v>
      </c>
      <c r="AC29" s="1">
        <v>0.34</v>
      </c>
      <c r="AD29" s="1">
        <v>0.64</v>
      </c>
      <c r="AE29" s="1">
        <v>0.16</v>
      </c>
      <c r="AF29" s="1">
        <v>0.33</v>
      </c>
      <c r="AG29" s="1">
        <v>0.82</v>
      </c>
      <c r="AH29" s="1">
        <v>0.19</v>
      </c>
      <c r="AI29" s="1">
        <v>0.42</v>
      </c>
      <c r="AJ29" s="1">
        <v>0.2</v>
      </c>
      <c r="AK29" s="1">
        <v>17.38</v>
      </c>
      <c r="AL29" s="1">
        <v>17.3</v>
      </c>
      <c r="AM29" s="1">
        <v>1</v>
      </c>
      <c r="AN29" s="1">
        <v>0.94</v>
      </c>
      <c r="AO29" s="1">
        <v>0.92</v>
      </c>
      <c r="AP29" s="1">
        <v>1.06</v>
      </c>
      <c r="AQ29" s="1">
        <v>0.88</v>
      </c>
      <c r="AR29" s="1">
        <v>1.04</v>
      </c>
      <c r="AS29" s="8">
        <v>1.21</v>
      </c>
      <c r="AT29" s="1">
        <v>1.07</v>
      </c>
      <c r="AU29" s="1">
        <v>0.85</v>
      </c>
      <c r="AV29" s="1">
        <v>0.86</v>
      </c>
      <c r="AW29" s="1">
        <v>0.85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1</v>
      </c>
      <c r="BE29" s="1">
        <v>0</v>
      </c>
      <c r="BF29" s="1">
        <v>0</v>
      </c>
      <c r="BG29" s="1">
        <v>0</v>
      </c>
      <c r="BH29" s="1">
        <v>0</v>
      </c>
      <c r="BI29" s="1">
        <v>1</v>
      </c>
      <c r="BJ29" s="1">
        <v>0</v>
      </c>
      <c r="BK29" s="1">
        <v>10</v>
      </c>
      <c r="BL29" s="1">
        <v>11</v>
      </c>
    </row>
    <row r="30" spans="2:65" hidden="1" x14ac:dyDescent="0.25">
      <c r="B30" s="1">
        <v>28</v>
      </c>
      <c r="C30" s="1">
        <v>0</v>
      </c>
      <c r="D30" s="1">
        <v>20</v>
      </c>
      <c r="E30" s="1">
        <v>820106202500002</v>
      </c>
      <c r="F30" s="1" t="s">
        <v>120</v>
      </c>
      <c r="G30" s="1" t="s">
        <v>67</v>
      </c>
      <c r="H30" s="1" t="s">
        <v>116</v>
      </c>
      <c r="I30" s="1" t="s">
        <v>117</v>
      </c>
      <c r="J30" s="1">
        <v>82053</v>
      </c>
      <c r="K30" s="1" t="s">
        <v>70</v>
      </c>
      <c r="L30" s="1">
        <v>4</v>
      </c>
      <c r="M30" s="1" t="s">
        <v>66</v>
      </c>
      <c r="N30" s="1">
        <v>2025</v>
      </c>
      <c r="O30" s="1">
        <v>3</v>
      </c>
      <c r="P30" s="1" t="s">
        <v>71</v>
      </c>
      <c r="Q30" s="1">
        <v>0.03</v>
      </c>
      <c r="R30" s="1">
        <v>0.38</v>
      </c>
      <c r="S30" s="1">
        <v>0.6</v>
      </c>
      <c r="T30" s="1">
        <v>0.17</v>
      </c>
      <c r="U30" s="1">
        <v>0.32</v>
      </c>
      <c r="V30" s="1">
        <v>0.84</v>
      </c>
      <c r="W30" s="1">
        <v>0.02</v>
      </c>
      <c r="X30" s="1">
        <v>0</v>
      </c>
      <c r="Y30" s="1">
        <v>0.2</v>
      </c>
      <c r="Z30" s="1">
        <v>11.09</v>
      </c>
      <c r="AA30" s="1">
        <v>6</v>
      </c>
      <c r="AB30" s="1">
        <v>0.01</v>
      </c>
      <c r="AC30" s="1">
        <v>0.34</v>
      </c>
      <c r="AD30" s="1">
        <v>0.64</v>
      </c>
      <c r="AE30" s="1">
        <v>0.16</v>
      </c>
      <c r="AF30" s="1">
        <v>0.33</v>
      </c>
      <c r="AG30" s="1">
        <v>0.82</v>
      </c>
      <c r="AH30" s="1">
        <v>0.19</v>
      </c>
      <c r="AI30" s="1">
        <v>0.42</v>
      </c>
      <c r="AJ30" s="1">
        <v>0.2</v>
      </c>
      <c r="AK30" s="1">
        <v>17.38</v>
      </c>
      <c r="AL30" s="1">
        <v>17.3</v>
      </c>
      <c r="AM30" s="8">
        <v>3</v>
      </c>
      <c r="AN30" s="1">
        <v>1.1200000000000001</v>
      </c>
      <c r="AO30" s="1">
        <v>0.94</v>
      </c>
      <c r="AP30" s="1">
        <v>1.06</v>
      </c>
      <c r="AQ30" s="1">
        <v>0.97</v>
      </c>
      <c r="AR30" s="1">
        <v>1.02</v>
      </c>
      <c r="AS30" s="9">
        <v>0.11</v>
      </c>
      <c r="AT30" s="9">
        <v>0</v>
      </c>
      <c r="AU30" s="1">
        <v>1</v>
      </c>
      <c r="AV30" s="8">
        <v>0.64</v>
      </c>
      <c r="AW30" s="8">
        <v>0.35</v>
      </c>
      <c r="AX30" s="1">
        <v>1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-1</v>
      </c>
      <c r="BE30" s="1">
        <v>-1</v>
      </c>
      <c r="BF30" s="1">
        <v>0</v>
      </c>
      <c r="BG30" s="1">
        <v>1</v>
      </c>
      <c r="BH30" s="1">
        <v>1</v>
      </c>
      <c r="BI30" s="1">
        <v>3</v>
      </c>
      <c r="BJ30" s="1">
        <v>2</v>
      </c>
      <c r="BK30" s="1">
        <v>6</v>
      </c>
      <c r="BL30" s="1">
        <v>11</v>
      </c>
    </row>
    <row r="31" spans="2:65" hidden="1" x14ac:dyDescent="0.25">
      <c r="B31" s="1">
        <v>29</v>
      </c>
      <c r="C31" s="1">
        <v>0</v>
      </c>
      <c r="D31" s="1">
        <v>20</v>
      </c>
      <c r="E31" s="1">
        <v>820106202500005</v>
      </c>
      <c r="F31" s="1" t="s">
        <v>121</v>
      </c>
      <c r="G31" s="1" t="s">
        <v>67</v>
      </c>
      <c r="H31" s="1" t="s">
        <v>116</v>
      </c>
      <c r="I31" s="1" t="s">
        <v>117</v>
      </c>
      <c r="J31" s="1">
        <v>82053</v>
      </c>
      <c r="K31" s="1" t="s">
        <v>70</v>
      </c>
      <c r="L31" s="1">
        <v>4</v>
      </c>
      <c r="M31" s="1" t="s">
        <v>66</v>
      </c>
      <c r="N31" s="1">
        <v>2025</v>
      </c>
      <c r="O31" s="1">
        <v>3</v>
      </c>
      <c r="P31" s="1" t="s">
        <v>71</v>
      </c>
      <c r="Q31" s="1">
        <v>0.01</v>
      </c>
      <c r="R31" s="1">
        <v>0.28999999999999998</v>
      </c>
      <c r="S31" s="1">
        <v>0.44</v>
      </c>
      <c r="T31" s="1">
        <v>0.16</v>
      </c>
      <c r="U31" s="1">
        <v>0.38</v>
      </c>
      <c r="V31" s="1">
        <v>0.79</v>
      </c>
      <c r="W31" s="1">
        <v>0.22</v>
      </c>
      <c r="X31" s="1">
        <v>0.4</v>
      </c>
      <c r="Y31" s="1">
        <v>0.14000000000000001</v>
      </c>
      <c r="Z31" s="1">
        <v>17.34</v>
      </c>
      <c r="AA31" s="1">
        <v>18.71</v>
      </c>
      <c r="AB31" s="1">
        <v>0.01</v>
      </c>
      <c r="AC31" s="1">
        <v>0.34</v>
      </c>
      <c r="AD31" s="1">
        <v>0.64</v>
      </c>
      <c r="AE31" s="1">
        <v>0.16</v>
      </c>
      <c r="AF31" s="1">
        <v>0.33</v>
      </c>
      <c r="AG31" s="1">
        <v>0.82</v>
      </c>
      <c r="AH31" s="1">
        <v>0.19</v>
      </c>
      <c r="AI31" s="1">
        <v>0.42</v>
      </c>
      <c r="AJ31" s="1">
        <v>0.2</v>
      </c>
      <c r="AK31" s="1">
        <v>17.38</v>
      </c>
      <c r="AL31" s="1">
        <v>17.3</v>
      </c>
      <c r="AM31" s="1">
        <v>1</v>
      </c>
      <c r="AN31" s="1">
        <v>0.85</v>
      </c>
      <c r="AO31" s="9">
        <v>0.69</v>
      </c>
      <c r="AP31" s="1">
        <v>1</v>
      </c>
      <c r="AQ31" s="1">
        <v>1.1499999999999999</v>
      </c>
      <c r="AR31" s="1">
        <v>0.96</v>
      </c>
      <c r="AS31" s="1">
        <v>1.1599999999999999</v>
      </c>
      <c r="AT31" s="1">
        <v>0.95</v>
      </c>
      <c r="AU31" s="9">
        <v>0.7</v>
      </c>
      <c r="AV31" s="1">
        <v>1</v>
      </c>
      <c r="AW31" s="1">
        <v>1.08</v>
      </c>
      <c r="AX31" s="1">
        <v>0</v>
      </c>
      <c r="AY31" s="1">
        <v>0</v>
      </c>
      <c r="AZ31" s="1">
        <v>-1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-1</v>
      </c>
      <c r="BG31" s="1">
        <v>0</v>
      </c>
      <c r="BH31" s="1">
        <v>0</v>
      </c>
      <c r="BI31" s="1">
        <v>0</v>
      </c>
      <c r="BJ31" s="1">
        <v>2</v>
      </c>
      <c r="BK31" s="1">
        <v>9</v>
      </c>
      <c r="BL31" s="1">
        <v>11</v>
      </c>
    </row>
    <row r="32" spans="2:65" hidden="1" x14ac:dyDescent="0.25">
      <c r="B32" s="1">
        <v>30</v>
      </c>
      <c r="C32" s="1">
        <v>0</v>
      </c>
      <c r="D32" s="1">
        <v>20</v>
      </c>
      <c r="E32" s="1">
        <v>820106202500003</v>
      </c>
      <c r="F32" s="1" t="s">
        <v>122</v>
      </c>
      <c r="G32" s="1" t="s">
        <v>67</v>
      </c>
      <c r="H32" s="1" t="s">
        <v>116</v>
      </c>
      <c r="I32" s="1" t="s">
        <v>117</v>
      </c>
      <c r="J32" s="1">
        <v>81011</v>
      </c>
      <c r="K32" s="1" t="s">
        <v>123</v>
      </c>
      <c r="L32" s="1">
        <v>4</v>
      </c>
      <c r="M32" s="1" t="s">
        <v>66</v>
      </c>
      <c r="N32" s="1">
        <v>2025</v>
      </c>
      <c r="O32" s="1">
        <v>3</v>
      </c>
      <c r="P32" s="1" t="s">
        <v>83</v>
      </c>
      <c r="Q32" s="1">
        <v>0</v>
      </c>
      <c r="R32" s="1">
        <v>0.24</v>
      </c>
      <c r="S32" s="1">
        <v>0.5</v>
      </c>
      <c r="T32" s="1">
        <v>0.12</v>
      </c>
      <c r="U32" s="1">
        <v>0.23</v>
      </c>
      <c r="V32" s="1">
        <v>0.75</v>
      </c>
      <c r="W32" s="1">
        <v>0.26</v>
      </c>
      <c r="X32" s="1">
        <v>0.42</v>
      </c>
      <c r="Y32" s="1">
        <v>0.54</v>
      </c>
      <c r="Z32" s="1">
        <v>9.36</v>
      </c>
      <c r="AA32" s="1">
        <v>15</v>
      </c>
      <c r="AB32" s="1">
        <v>0.01</v>
      </c>
      <c r="AC32" s="1">
        <v>0.34</v>
      </c>
      <c r="AD32" s="1">
        <v>0.64</v>
      </c>
      <c r="AE32" s="1">
        <v>0.16</v>
      </c>
      <c r="AF32" s="1">
        <v>0.33</v>
      </c>
      <c r="AG32" s="1">
        <v>0.82</v>
      </c>
      <c r="AH32" s="1">
        <v>0.19</v>
      </c>
      <c r="AI32" s="1">
        <v>0.42</v>
      </c>
      <c r="AJ32" s="1">
        <v>0.2</v>
      </c>
      <c r="AK32" s="1">
        <v>17.38</v>
      </c>
      <c r="AL32" s="1">
        <v>17.3</v>
      </c>
      <c r="AM32" s="9">
        <v>0</v>
      </c>
      <c r="AN32" s="9">
        <v>0.71</v>
      </c>
      <c r="AO32" s="9">
        <v>0.78</v>
      </c>
      <c r="AP32" s="9">
        <v>0.75</v>
      </c>
      <c r="AQ32" s="9">
        <v>0.7</v>
      </c>
      <c r="AR32" s="1">
        <v>0.91</v>
      </c>
      <c r="AS32" s="8">
        <v>1.37</v>
      </c>
      <c r="AT32" s="1">
        <v>1</v>
      </c>
      <c r="AU32" s="8">
        <v>2.7</v>
      </c>
      <c r="AV32" s="8">
        <v>0.54</v>
      </c>
      <c r="AW32" s="1">
        <v>0.87</v>
      </c>
      <c r="AX32" s="1">
        <v>-1</v>
      </c>
      <c r="AY32" s="1">
        <v>-1</v>
      </c>
      <c r="AZ32" s="1">
        <v>-1</v>
      </c>
      <c r="BA32" s="1">
        <v>-1</v>
      </c>
      <c r="BB32" s="1">
        <v>-1</v>
      </c>
      <c r="BC32" s="1">
        <v>0</v>
      </c>
      <c r="BD32" s="1">
        <v>1</v>
      </c>
      <c r="BE32" s="1">
        <v>0</v>
      </c>
      <c r="BF32" s="1">
        <v>1</v>
      </c>
      <c r="BG32" s="1">
        <v>1</v>
      </c>
      <c r="BH32" s="1">
        <v>0</v>
      </c>
      <c r="BI32" s="1">
        <v>3</v>
      </c>
      <c r="BJ32" s="1">
        <v>5</v>
      </c>
      <c r="BK32" s="1">
        <v>3</v>
      </c>
      <c r="BL32" s="1">
        <v>11</v>
      </c>
    </row>
    <row r="33" spans="2:64" hidden="1" x14ac:dyDescent="0.25">
      <c r="B33" s="1">
        <v>31</v>
      </c>
      <c r="C33" s="1">
        <v>0</v>
      </c>
      <c r="D33" s="1">
        <v>20</v>
      </c>
      <c r="E33" s="1">
        <v>820106202600001</v>
      </c>
      <c r="F33" s="1" t="s">
        <v>124</v>
      </c>
      <c r="G33" s="1" t="s">
        <v>67</v>
      </c>
      <c r="H33" s="1" t="s">
        <v>125</v>
      </c>
      <c r="I33" s="1" t="s">
        <v>126</v>
      </c>
      <c r="J33" s="1">
        <v>82053</v>
      </c>
      <c r="K33" s="1" t="s">
        <v>70</v>
      </c>
      <c r="L33" s="1">
        <v>4</v>
      </c>
      <c r="M33" s="1" t="s">
        <v>66</v>
      </c>
      <c r="N33" s="1">
        <v>2026</v>
      </c>
      <c r="O33" s="1">
        <v>3</v>
      </c>
      <c r="P33" s="1" t="s">
        <v>71</v>
      </c>
      <c r="Q33" s="1">
        <v>0</v>
      </c>
      <c r="R33" s="1">
        <v>0.39</v>
      </c>
      <c r="S33" s="1">
        <v>0.69</v>
      </c>
      <c r="T33" s="1">
        <v>0.26</v>
      </c>
      <c r="U33" s="1">
        <v>0.56999999999999995</v>
      </c>
      <c r="V33" s="1">
        <v>0.74</v>
      </c>
      <c r="W33" s="1">
        <v>0.34</v>
      </c>
      <c r="X33" s="1">
        <v>0.73</v>
      </c>
      <c r="Y33" s="1">
        <v>0.11</v>
      </c>
      <c r="Z33" s="1">
        <v>29.29</v>
      </c>
      <c r="AA33" s="1">
        <v>34.47</v>
      </c>
      <c r="AB33" s="1">
        <v>0.01</v>
      </c>
      <c r="AC33" s="1">
        <v>0.38</v>
      </c>
      <c r="AD33" s="1">
        <v>0.64</v>
      </c>
      <c r="AE33" s="1">
        <v>0.25</v>
      </c>
      <c r="AF33" s="1">
        <v>0.32</v>
      </c>
      <c r="AG33" s="1">
        <v>0.76</v>
      </c>
      <c r="AH33" s="1">
        <v>0.18</v>
      </c>
      <c r="AI33" s="1">
        <v>0.38</v>
      </c>
      <c r="AJ33" s="1">
        <v>0.23</v>
      </c>
      <c r="AK33" s="1">
        <v>20.57</v>
      </c>
      <c r="AL33" s="1">
        <v>16.670000000000002</v>
      </c>
      <c r="AM33" s="9">
        <v>0</v>
      </c>
      <c r="AN33" s="1">
        <v>1.03</v>
      </c>
      <c r="AO33" s="1">
        <v>1.08</v>
      </c>
      <c r="AP33" s="1">
        <v>1.04</v>
      </c>
      <c r="AQ33" s="8">
        <v>1.78</v>
      </c>
      <c r="AR33" s="1">
        <v>0.97</v>
      </c>
      <c r="AS33" s="8">
        <v>1.89</v>
      </c>
      <c r="AT33" s="8">
        <v>1.92</v>
      </c>
      <c r="AU33" s="9">
        <v>0.48</v>
      </c>
      <c r="AV33" s="9">
        <v>1.42</v>
      </c>
      <c r="AW33" s="9">
        <v>2.0699999999999998</v>
      </c>
      <c r="AX33" s="1">
        <v>-1</v>
      </c>
      <c r="AY33" s="1">
        <v>0</v>
      </c>
      <c r="AZ33" s="1">
        <v>0</v>
      </c>
      <c r="BA33" s="1">
        <v>0</v>
      </c>
      <c r="BB33" s="1">
        <v>1</v>
      </c>
      <c r="BC33" s="1">
        <v>0</v>
      </c>
      <c r="BD33" s="1">
        <v>1</v>
      </c>
      <c r="BE33" s="1">
        <v>1</v>
      </c>
      <c r="BF33" s="1">
        <v>-1</v>
      </c>
      <c r="BG33" s="1">
        <v>-1</v>
      </c>
      <c r="BH33" s="1">
        <v>-1</v>
      </c>
      <c r="BI33" s="1">
        <v>3</v>
      </c>
      <c r="BJ33" s="1">
        <v>4</v>
      </c>
      <c r="BK33" s="1">
        <v>4</v>
      </c>
      <c r="BL33" s="1">
        <v>11</v>
      </c>
    </row>
    <row r="34" spans="2:64" hidden="1" x14ac:dyDescent="0.25">
      <c r="B34" s="1">
        <v>32</v>
      </c>
      <c r="C34" s="1">
        <v>0</v>
      </c>
      <c r="D34" s="1">
        <v>20</v>
      </c>
      <c r="E34" s="1">
        <v>820106202700001</v>
      </c>
      <c r="F34" s="1" t="s">
        <v>127</v>
      </c>
      <c r="G34" s="1" t="s">
        <v>67</v>
      </c>
      <c r="H34" s="1" t="s">
        <v>128</v>
      </c>
      <c r="I34" s="1" t="s">
        <v>129</v>
      </c>
      <c r="J34" s="1">
        <v>82053</v>
      </c>
      <c r="K34" s="1" t="s">
        <v>70</v>
      </c>
      <c r="L34" s="1">
        <v>4</v>
      </c>
      <c r="M34" s="1" t="s">
        <v>66</v>
      </c>
      <c r="N34" s="1">
        <v>2027</v>
      </c>
      <c r="O34" s="1">
        <v>3</v>
      </c>
      <c r="P34" s="1" t="s">
        <v>71</v>
      </c>
      <c r="Q34" s="1">
        <v>0</v>
      </c>
      <c r="R34" s="1">
        <v>0.59</v>
      </c>
      <c r="S34" s="1">
        <v>0.84</v>
      </c>
      <c r="T34" s="1">
        <v>0.56000000000000005</v>
      </c>
      <c r="U34" s="1">
        <v>0.32</v>
      </c>
      <c r="V34" s="1">
        <v>0.83</v>
      </c>
      <c r="W34" s="1">
        <v>0.25</v>
      </c>
      <c r="X34" s="1">
        <v>0.48</v>
      </c>
      <c r="Y34" s="1">
        <v>0.09</v>
      </c>
      <c r="Z34" s="1">
        <v>15.34</v>
      </c>
      <c r="AA34" s="1">
        <v>12.75</v>
      </c>
      <c r="AB34" s="1">
        <v>0.01</v>
      </c>
      <c r="AC34" s="1">
        <v>0.32</v>
      </c>
      <c r="AD34" s="1">
        <v>0.55000000000000004</v>
      </c>
      <c r="AE34" s="1">
        <v>0.2</v>
      </c>
      <c r="AF34" s="1">
        <v>0.23</v>
      </c>
      <c r="AG34" s="1">
        <v>0.84</v>
      </c>
      <c r="AH34" s="1">
        <v>0.17</v>
      </c>
      <c r="AI34" s="1">
        <v>0.33</v>
      </c>
      <c r="AJ34" s="1">
        <v>0.16</v>
      </c>
      <c r="AK34" s="1">
        <v>18.03</v>
      </c>
      <c r="AL34" s="1">
        <v>16.68</v>
      </c>
      <c r="AM34" s="9">
        <v>0</v>
      </c>
      <c r="AN34" s="8">
        <v>1.84</v>
      </c>
      <c r="AO34" s="8">
        <v>1.53</v>
      </c>
      <c r="AP34" s="8">
        <v>2.8</v>
      </c>
      <c r="AQ34" s="8">
        <v>1.39</v>
      </c>
      <c r="AR34" s="1">
        <v>0.99</v>
      </c>
      <c r="AS34" s="8">
        <v>1.47</v>
      </c>
      <c r="AT34" s="8">
        <v>1.45</v>
      </c>
      <c r="AU34" s="9">
        <v>0.56000000000000005</v>
      </c>
      <c r="AV34" s="1">
        <v>0.85</v>
      </c>
      <c r="AW34" s="8">
        <v>0.76</v>
      </c>
      <c r="AX34" s="1">
        <v>-1</v>
      </c>
      <c r="AY34" s="1">
        <v>1</v>
      </c>
      <c r="AZ34" s="1">
        <v>1</v>
      </c>
      <c r="BA34" s="1">
        <v>1</v>
      </c>
      <c r="BB34" s="1">
        <v>1</v>
      </c>
      <c r="BC34" s="1">
        <v>0</v>
      </c>
      <c r="BD34" s="1">
        <v>1</v>
      </c>
      <c r="BE34" s="1">
        <v>1</v>
      </c>
      <c r="BF34" s="1">
        <v>-1</v>
      </c>
      <c r="BG34" s="1">
        <v>0</v>
      </c>
      <c r="BH34" s="1">
        <v>1</v>
      </c>
      <c r="BI34" s="1">
        <v>7</v>
      </c>
      <c r="BJ34" s="1">
        <v>2</v>
      </c>
      <c r="BK34" s="1">
        <v>2</v>
      </c>
      <c r="BL34" s="1">
        <v>11</v>
      </c>
    </row>
    <row r="35" spans="2:64" hidden="1" x14ac:dyDescent="0.25">
      <c r="B35" s="1">
        <v>33</v>
      </c>
      <c r="C35" s="1">
        <v>0</v>
      </c>
      <c r="D35" s="1">
        <v>20</v>
      </c>
      <c r="E35" s="1">
        <v>820106200300002</v>
      </c>
      <c r="F35" s="1" t="s">
        <v>130</v>
      </c>
      <c r="G35" s="1" t="s">
        <v>67</v>
      </c>
      <c r="H35" s="1" t="s">
        <v>131</v>
      </c>
      <c r="I35" s="1" t="s">
        <v>132</v>
      </c>
      <c r="J35" s="1">
        <v>82053</v>
      </c>
      <c r="K35" s="1" t="s">
        <v>70</v>
      </c>
      <c r="L35" s="1">
        <v>4</v>
      </c>
      <c r="M35" s="1" t="s">
        <v>66</v>
      </c>
      <c r="N35" s="1">
        <v>2003</v>
      </c>
      <c r="O35" s="1">
        <v>3</v>
      </c>
      <c r="P35" s="1" t="s">
        <v>71</v>
      </c>
      <c r="Q35" s="1">
        <v>0.01</v>
      </c>
      <c r="R35" s="1">
        <v>0.34</v>
      </c>
      <c r="S35" s="1">
        <v>0.59</v>
      </c>
      <c r="T35" s="1">
        <v>0.19</v>
      </c>
      <c r="U35" s="1">
        <v>0.44</v>
      </c>
      <c r="V35" s="1">
        <v>0.77</v>
      </c>
      <c r="W35" s="1">
        <v>0.35</v>
      </c>
      <c r="X35" s="1">
        <v>0.56999999999999995</v>
      </c>
      <c r="Y35" s="1">
        <v>0.15</v>
      </c>
      <c r="Z35" s="1">
        <v>28.49</v>
      </c>
      <c r="AA35" s="1">
        <v>40.200000000000003</v>
      </c>
      <c r="AB35" s="1">
        <v>0.01</v>
      </c>
      <c r="AC35" s="1">
        <v>0.42</v>
      </c>
      <c r="AD35" s="1">
        <v>0.68</v>
      </c>
      <c r="AE35" s="1">
        <v>0.28999999999999998</v>
      </c>
      <c r="AF35" s="1">
        <v>0.37</v>
      </c>
      <c r="AG35" s="1">
        <v>0.73</v>
      </c>
      <c r="AH35" s="1">
        <v>0.26</v>
      </c>
      <c r="AI35" s="1">
        <v>0.54</v>
      </c>
      <c r="AJ35" s="1">
        <v>0.14000000000000001</v>
      </c>
      <c r="AK35" s="1">
        <v>29.64</v>
      </c>
      <c r="AL35" s="1">
        <v>31.99</v>
      </c>
      <c r="AM35" s="1">
        <v>1</v>
      </c>
      <c r="AN35" s="1">
        <v>0.81</v>
      </c>
      <c r="AO35" s="1">
        <v>0.87</v>
      </c>
      <c r="AP35" s="9">
        <v>0.66</v>
      </c>
      <c r="AQ35" s="1">
        <v>1.19</v>
      </c>
      <c r="AR35" s="1">
        <v>1.05</v>
      </c>
      <c r="AS35" s="8">
        <v>1.35</v>
      </c>
      <c r="AT35" s="1">
        <v>1.06</v>
      </c>
      <c r="AU35" s="1">
        <v>1.07</v>
      </c>
      <c r="AV35" s="1">
        <v>0.96</v>
      </c>
      <c r="AW35" s="9">
        <v>1.26</v>
      </c>
      <c r="AX35" s="1">
        <v>0</v>
      </c>
      <c r="AY35" s="1">
        <v>0</v>
      </c>
      <c r="AZ35" s="1">
        <v>0</v>
      </c>
      <c r="BA35" s="1">
        <v>-1</v>
      </c>
      <c r="BB35" s="1">
        <v>0</v>
      </c>
      <c r="BC35" s="1">
        <v>0</v>
      </c>
      <c r="BD35" s="1">
        <v>1</v>
      </c>
      <c r="BE35" s="1">
        <v>0</v>
      </c>
      <c r="BF35" s="1">
        <v>0</v>
      </c>
      <c r="BG35" s="1">
        <v>0</v>
      </c>
      <c r="BH35" s="1">
        <v>-1</v>
      </c>
      <c r="BI35" s="1">
        <v>1</v>
      </c>
      <c r="BJ35" s="1">
        <v>2</v>
      </c>
      <c r="BK35" s="1">
        <v>8</v>
      </c>
      <c r="BL35" s="1">
        <v>11</v>
      </c>
    </row>
    <row r="36" spans="2:64" hidden="1" x14ac:dyDescent="0.25">
      <c r="B36" s="1">
        <v>34</v>
      </c>
      <c r="C36" s="1">
        <v>0</v>
      </c>
      <c r="D36" s="1">
        <v>20</v>
      </c>
      <c r="E36" s="1">
        <v>820106203000001</v>
      </c>
      <c r="F36" s="1" t="s">
        <v>133</v>
      </c>
      <c r="G36" s="1" t="s">
        <v>67</v>
      </c>
      <c r="H36" s="1" t="s">
        <v>134</v>
      </c>
      <c r="I36" s="1" t="s">
        <v>135</v>
      </c>
      <c r="J36" s="1">
        <v>82053</v>
      </c>
      <c r="K36" s="1" t="s">
        <v>70</v>
      </c>
      <c r="L36" s="1">
        <v>4</v>
      </c>
      <c r="M36" s="1" t="s">
        <v>66</v>
      </c>
      <c r="N36" s="1">
        <v>2030</v>
      </c>
      <c r="O36" s="1">
        <v>3</v>
      </c>
      <c r="P36" s="1" t="s">
        <v>71</v>
      </c>
      <c r="Q36" s="1">
        <v>0</v>
      </c>
      <c r="R36" s="1">
        <v>0.4</v>
      </c>
      <c r="S36" s="1">
        <v>0.65</v>
      </c>
      <c r="T36" s="1">
        <v>0.31</v>
      </c>
      <c r="U36" s="1">
        <v>0.25</v>
      </c>
      <c r="V36" s="1">
        <v>0.96</v>
      </c>
      <c r="W36" s="1">
        <v>0.25</v>
      </c>
      <c r="X36" s="1">
        <v>0.57999999999999996</v>
      </c>
      <c r="Y36" s="1">
        <v>0.26</v>
      </c>
      <c r="Z36" s="1">
        <v>16.22</v>
      </c>
      <c r="AA36" s="1">
        <v>20.28</v>
      </c>
      <c r="AB36" s="1">
        <v>0.01</v>
      </c>
      <c r="AC36" s="1">
        <v>0.48</v>
      </c>
      <c r="AD36" s="1">
        <v>0.71</v>
      </c>
      <c r="AE36" s="1">
        <v>0.38</v>
      </c>
      <c r="AF36" s="1">
        <v>0.31</v>
      </c>
      <c r="AG36" s="1">
        <v>0.85</v>
      </c>
      <c r="AH36" s="1">
        <v>0.26</v>
      </c>
      <c r="AI36" s="1">
        <v>0.47</v>
      </c>
      <c r="AJ36" s="1">
        <v>0.17</v>
      </c>
      <c r="AK36" s="1">
        <v>12.54</v>
      </c>
      <c r="AL36" s="1">
        <v>12.03</v>
      </c>
      <c r="AM36" s="9">
        <v>0</v>
      </c>
      <c r="AN36" s="1">
        <v>0.83</v>
      </c>
      <c r="AO36" s="1">
        <v>0.92</v>
      </c>
      <c r="AP36" s="1">
        <v>0.82</v>
      </c>
      <c r="AQ36" s="1">
        <v>0.81</v>
      </c>
      <c r="AR36" s="1">
        <v>1.1299999999999999</v>
      </c>
      <c r="AS36" s="1">
        <v>0.96</v>
      </c>
      <c r="AT36" s="8">
        <v>1.23</v>
      </c>
      <c r="AU36" s="8">
        <v>1.53</v>
      </c>
      <c r="AV36" s="9">
        <v>1.29</v>
      </c>
      <c r="AW36" s="9">
        <v>1.69</v>
      </c>
      <c r="AX36" s="1">
        <v>-1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1</v>
      </c>
      <c r="BF36" s="1">
        <v>1</v>
      </c>
      <c r="BG36" s="1">
        <v>-1</v>
      </c>
      <c r="BH36" s="1">
        <v>-1</v>
      </c>
      <c r="BI36" s="1">
        <v>2</v>
      </c>
      <c r="BJ36" s="1">
        <v>3</v>
      </c>
      <c r="BK36" s="1">
        <v>6</v>
      </c>
      <c r="BL36" s="1">
        <v>11</v>
      </c>
    </row>
    <row r="37" spans="2:64" hidden="1" x14ac:dyDescent="0.25">
      <c r="B37" s="1">
        <v>35</v>
      </c>
      <c r="C37" s="1">
        <v>0</v>
      </c>
      <c r="D37" s="1">
        <v>20</v>
      </c>
      <c r="E37" s="1">
        <v>820106203000002</v>
      </c>
      <c r="F37" s="1" t="s">
        <v>136</v>
      </c>
      <c r="G37" s="1" t="s">
        <v>67</v>
      </c>
      <c r="H37" s="1" t="s">
        <v>134</v>
      </c>
      <c r="I37" s="1" t="s">
        <v>135</v>
      </c>
      <c r="J37" s="1">
        <v>82053</v>
      </c>
      <c r="K37" s="1" t="s">
        <v>70</v>
      </c>
      <c r="L37" s="1">
        <v>4</v>
      </c>
      <c r="M37" s="1" t="s">
        <v>66</v>
      </c>
      <c r="N37" s="1">
        <v>2030</v>
      </c>
      <c r="O37" s="1">
        <v>3</v>
      </c>
      <c r="P37" s="1" t="s">
        <v>71</v>
      </c>
      <c r="Q37" s="1">
        <v>0</v>
      </c>
      <c r="R37" s="1">
        <v>0.63</v>
      </c>
      <c r="S37" s="1">
        <v>1</v>
      </c>
      <c r="T37" s="1">
        <v>0.67</v>
      </c>
      <c r="U37" s="1" t="s">
        <v>69</v>
      </c>
      <c r="V37" s="1">
        <v>0.81</v>
      </c>
      <c r="W37" s="1" t="s">
        <v>69</v>
      </c>
      <c r="X37" s="1" t="s">
        <v>69</v>
      </c>
      <c r="Y37" s="1" t="s">
        <v>69</v>
      </c>
      <c r="Z37" s="1">
        <v>4.24</v>
      </c>
      <c r="AA37" s="1">
        <v>7.42</v>
      </c>
      <c r="AB37" s="1">
        <v>0.01</v>
      </c>
      <c r="AC37" s="1">
        <v>0.48</v>
      </c>
      <c r="AD37" s="1">
        <v>0.71</v>
      </c>
      <c r="AE37" s="1">
        <v>0.38</v>
      </c>
      <c r="AF37" s="1" t="s">
        <v>69</v>
      </c>
      <c r="AG37" s="1">
        <v>0.85</v>
      </c>
      <c r="AH37" s="1" t="s">
        <v>69</v>
      </c>
      <c r="AI37" s="1" t="s">
        <v>69</v>
      </c>
      <c r="AJ37" s="1" t="s">
        <v>69</v>
      </c>
      <c r="AK37" s="1">
        <v>12.54</v>
      </c>
      <c r="AL37" s="1">
        <v>12.03</v>
      </c>
      <c r="AM37" s="9">
        <v>0</v>
      </c>
      <c r="AN37" s="8">
        <v>1.31</v>
      </c>
      <c r="AO37" s="8">
        <v>1.41</v>
      </c>
      <c r="AP37" s="8">
        <v>1.76</v>
      </c>
      <c r="AQ37" s="1" t="s">
        <v>69</v>
      </c>
      <c r="AR37" s="1">
        <v>0.95</v>
      </c>
      <c r="AS37" s="1" t="s">
        <v>69</v>
      </c>
      <c r="AT37" s="1" t="s">
        <v>69</v>
      </c>
      <c r="AU37" s="1" t="s">
        <v>69</v>
      </c>
      <c r="AV37" s="8">
        <v>0.34</v>
      </c>
      <c r="AW37" s="8">
        <v>0.62</v>
      </c>
      <c r="AX37" s="1">
        <v>-1</v>
      </c>
      <c r="AY37" s="1">
        <v>1</v>
      </c>
      <c r="AZ37" s="1">
        <v>1</v>
      </c>
      <c r="BA37" s="1">
        <v>1</v>
      </c>
      <c r="BB37" s="1" t="s">
        <v>69</v>
      </c>
      <c r="BC37" s="1">
        <v>0</v>
      </c>
      <c r="BD37" s="1" t="s">
        <v>69</v>
      </c>
      <c r="BE37" s="1" t="s">
        <v>69</v>
      </c>
      <c r="BF37" s="1" t="s">
        <v>69</v>
      </c>
      <c r="BG37" s="1">
        <v>1</v>
      </c>
      <c r="BH37" s="1">
        <v>1</v>
      </c>
      <c r="BI37" s="1">
        <v>5</v>
      </c>
      <c r="BJ37" s="1">
        <v>1</v>
      </c>
      <c r="BK37" s="1">
        <v>1</v>
      </c>
      <c r="BL37" s="1">
        <v>7</v>
      </c>
    </row>
    <row r="38" spans="2:64" hidden="1" x14ac:dyDescent="0.25">
      <c r="B38" s="1">
        <v>36</v>
      </c>
      <c r="C38" s="1">
        <v>0</v>
      </c>
      <c r="D38" s="1">
        <v>20</v>
      </c>
      <c r="E38" s="1">
        <v>820106203100002</v>
      </c>
      <c r="F38" s="1" t="s">
        <v>137</v>
      </c>
      <c r="G38" s="1" t="s">
        <v>67</v>
      </c>
      <c r="H38" s="1" t="s">
        <v>138</v>
      </c>
      <c r="I38" s="1" t="s">
        <v>139</v>
      </c>
      <c r="J38" s="1">
        <v>82053</v>
      </c>
      <c r="K38" s="1" t="s">
        <v>70</v>
      </c>
      <c r="L38" s="1">
        <v>4</v>
      </c>
      <c r="M38" s="1" t="s">
        <v>66</v>
      </c>
      <c r="N38" s="1">
        <v>2031</v>
      </c>
      <c r="O38" s="1">
        <v>3</v>
      </c>
      <c r="P38" s="1" t="s">
        <v>71</v>
      </c>
      <c r="Q38" s="1">
        <v>0</v>
      </c>
      <c r="R38" s="1">
        <v>0.2</v>
      </c>
      <c r="S38" s="1">
        <v>0.51</v>
      </c>
      <c r="T38" s="1">
        <v>0.09</v>
      </c>
      <c r="U38" s="1">
        <v>0.18</v>
      </c>
      <c r="V38" s="1">
        <v>0.75</v>
      </c>
      <c r="W38" s="1">
        <v>0.14000000000000001</v>
      </c>
      <c r="X38" s="1">
        <v>0.37</v>
      </c>
      <c r="Y38" s="1">
        <v>0.5</v>
      </c>
      <c r="Z38" s="1">
        <v>38.11</v>
      </c>
      <c r="AA38" s="1">
        <v>42.1</v>
      </c>
      <c r="AB38" s="1">
        <v>0</v>
      </c>
      <c r="AC38" s="1">
        <v>0.42</v>
      </c>
      <c r="AD38" s="1">
        <v>0.68</v>
      </c>
      <c r="AE38" s="1">
        <v>0.3</v>
      </c>
      <c r="AF38" s="1">
        <v>0.27</v>
      </c>
      <c r="AG38" s="1">
        <v>0.73</v>
      </c>
      <c r="AH38" s="1">
        <v>0.17</v>
      </c>
      <c r="AI38" s="1">
        <v>0.41</v>
      </c>
      <c r="AJ38" s="1">
        <v>0.49</v>
      </c>
      <c r="AK38" s="1">
        <v>45.36</v>
      </c>
      <c r="AL38" s="1">
        <v>35.880000000000003</v>
      </c>
      <c r="AM38" s="1" t="s">
        <v>69</v>
      </c>
      <c r="AN38" s="9">
        <v>0.48</v>
      </c>
      <c r="AO38" s="9">
        <v>0.75</v>
      </c>
      <c r="AP38" s="9">
        <v>0.3</v>
      </c>
      <c r="AQ38" s="9">
        <v>0.67</v>
      </c>
      <c r="AR38" s="1">
        <v>1.03</v>
      </c>
      <c r="AS38" s="1">
        <v>0.82</v>
      </c>
      <c r="AT38" s="1">
        <v>0.9</v>
      </c>
      <c r="AU38" s="1">
        <v>1.02</v>
      </c>
      <c r="AV38" s="1">
        <v>0.84</v>
      </c>
      <c r="AW38" s="1">
        <v>1.17</v>
      </c>
      <c r="AX38" s="1" t="s">
        <v>69</v>
      </c>
      <c r="AY38" s="1">
        <v>-1</v>
      </c>
      <c r="AZ38" s="1">
        <v>-1</v>
      </c>
      <c r="BA38" s="1">
        <v>-1</v>
      </c>
      <c r="BB38" s="1">
        <v>-1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4</v>
      </c>
      <c r="BK38" s="1">
        <v>6</v>
      </c>
      <c r="BL38" s="1">
        <v>10</v>
      </c>
    </row>
    <row r="39" spans="2:64" hidden="1" x14ac:dyDescent="0.25">
      <c r="B39" s="1">
        <v>37</v>
      </c>
      <c r="C39" s="1">
        <v>0</v>
      </c>
      <c r="D39" s="1">
        <v>20</v>
      </c>
      <c r="E39" s="1">
        <v>820106203200005</v>
      </c>
      <c r="F39" s="1" t="s">
        <v>140</v>
      </c>
      <c r="G39" s="1" t="s">
        <v>67</v>
      </c>
      <c r="H39" s="1" t="s">
        <v>141</v>
      </c>
      <c r="I39" s="1" t="s">
        <v>142</v>
      </c>
      <c r="J39" s="1">
        <v>82053</v>
      </c>
      <c r="K39" s="1" t="s">
        <v>70</v>
      </c>
      <c r="L39" s="1">
        <v>4</v>
      </c>
      <c r="M39" s="1" t="s">
        <v>66</v>
      </c>
      <c r="N39" s="1">
        <v>2032</v>
      </c>
      <c r="O39" s="1">
        <v>3</v>
      </c>
      <c r="P39" s="1" t="s">
        <v>71</v>
      </c>
      <c r="Q39" s="1">
        <v>0.02</v>
      </c>
      <c r="R39" s="1">
        <v>0.32</v>
      </c>
      <c r="S39" s="1">
        <v>0.54</v>
      </c>
      <c r="T39" s="1">
        <v>0.15</v>
      </c>
      <c r="U39" s="1">
        <v>0.08</v>
      </c>
      <c r="V39" s="1">
        <v>0.94</v>
      </c>
      <c r="W39" s="1">
        <v>0.14000000000000001</v>
      </c>
      <c r="X39" s="1">
        <v>0.47</v>
      </c>
      <c r="Y39" s="1">
        <v>0.09</v>
      </c>
      <c r="Z39" s="1">
        <v>23.89</v>
      </c>
      <c r="AA39" s="1">
        <v>65.290000000000006</v>
      </c>
      <c r="AB39" s="1">
        <v>0.01</v>
      </c>
      <c r="AC39" s="1">
        <v>0.28000000000000003</v>
      </c>
      <c r="AD39" s="1">
        <v>0.46</v>
      </c>
      <c r="AE39" s="1">
        <v>0.12</v>
      </c>
      <c r="AF39" s="1">
        <v>0.17</v>
      </c>
      <c r="AG39" s="1">
        <v>0.79</v>
      </c>
      <c r="AH39" s="1">
        <v>0.09</v>
      </c>
      <c r="AI39" s="1">
        <v>0.28999999999999998</v>
      </c>
      <c r="AJ39" s="1">
        <v>0.16</v>
      </c>
      <c r="AK39" s="1">
        <v>15.99</v>
      </c>
      <c r="AL39" s="1">
        <v>17.98</v>
      </c>
      <c r="AM39" s="8">
        <v>2</v>
      </c>
      <c r="AN39" s="1">
        <v>1.1399999999999999</v>
      </c>
      <c r="AO39" s="1">
        <v>1.17</v>
      </c>
      <c r="AP39" s="8">
        <v>1.25</v>
      </c>
      <c r="AQ39" s="9">
        <v>0.47</v>
      </c>
      <c r="AR39" s="1">
        <v>1.19</v>
      </c>
      <c r="AS39" s="8">
        <v>1.56</v>
      </c>
      <c r="AT39" s="8">
        <v>1.62</v>
      </c>
      <c r="AU39" s="9">
        <v>0.56000000000000005</v>
      </c>
      <c r="AV39" s="9">
        <v>1.49</v>
      </c>
      <c r="AW39" s="9">
        <v>3.63</v>
      </c>
      <c r="AX39" s="1">
        <v>1</v>
      </c>
      <c r="AY39" s="1">
        <v>0</v>
      </c>
      <c r="AZ39" s="1">
        <v>0</v>
      </c>
      <c r="BA39" s="1">
        <v>1</v>
      </c>
      <c r="BB39" s="1">
        <v>-1</v>
      </c>
      <c r="BC39" s="1">
        <v>0</v>
      </c>
      <c r="BD39" s="1">
        <v>1</v>
      </c>
      <c r="BE39" s="1">
        <v>1</v>
      </c>
      <c r="BF39" s="1">
        <v>-1</v>
      </c>
      <c r="BG39" s="1">
        <v>-1</v>
      </c>
      <c r="BH39" s="1">
        <v>-1</v>
      </c>
      <c r="BI39" s="1">
        <v>4</v>
      </c>
      <c r="BJ39" s="1">
        <v>4</v>
      </c>
      <c r="BK39" s="1">
        <v>3</v>
      </c>
      <c r="BL39" s="1">
        <v>11</v>
      </c>
    </row>
    <row r="40" spans="2:64" hidden="1" x14ac:dyDescent="0.25">
      <c r="B40" s="1">
        <v>38</v>
      </c>
      <c r="C40" s="1">
        <v>0</v>
      </c>
      <c r="D40" s="1">
        <v>20</v>
      </c>
      <c r="E40" s="1">
        <v>820106203300001</v>
      </c>
      <c r="F40" s="1" t="s">
        <v>143</v>
      </c>
      <c r="G40" s="1" t="s">
        <v>67</v>
      </c>
      <c r="H40" s="1" t="s">
        <v>144</v>
      </c>
      <c r="I40" s="1" t="s">
        <v>145</v>
      </c>
      <c r="J40" s="1">
        <v>82053</v>
      </c>
      <c r="K40" s="1" t="s">
        <v>70</v>
      </c>
      <c r="L40" s="1">
        <v>4</v>
      </c>
      <c r="M40" s="1" t="s">
        <v>66</v>
      </c>
      <c r="N40" s="1">
        <v>2033</v>
      </c>
      <c r="O40" s="1">
        <v>3</v>
      </c>
      <c r="P40" s="1" t="s">
        <v>71</v>
      </c>
      <c r="Q40" s="1">
        <v>0.04</v>
      </c>
      <c r="R40" s="1">
        <v>0.48</v>
      </c>
      <c r="S40" s="1">
        <v>0.73</v>
      </c>
      <c r="T40" s="1">
        <v>0.42</v>
      </c>
      <c r="U40" s="1">
        <v>0.28000000000000003</v>
      </c>
      <c r="V40" s="1">
        <v>0.92</v>
      </c>
      <c r="W40" s="1">
        <v>0.13</v>
      </c>
      <c r="X40" s="1">
        <v>0.37</v>
      </c>
      <c r="Y40" s="1">
        <v>0.18</v>
      </c>
      <c r="Z40" s="1">
        <v>83.37</v>
      </c>
      <c r="AA40" s="1">
        <v>155.56</v>
      </c>
      <c r="AB40" s="1">
        <v>0.01</v>
      </c>
      <c r="AC40" s="1">
        <v>0.52</v>
      </c>
      <c r="AD40" s="1">
        <v>0.73</v>
      </c>
      <c r="AE40" s="1">
        <v>0.43</v>
      </c>
      <c r="AF40" s="1">
        <v>0.43</v>
      </c>
      <c r="AG40" s="1">
        <v>0.79</v>
      </c>
      <c r="AH40" s="1">
        <v>0.28999999999999998</v>
      </c>
      <c r="AI40" s="1">
        <v>0.46</v>
      </c>
      <c r="AJ40" s="1">
        <v>0.19</v>
      </c>
      <c r="AK40" s="1">
        <v>43.81</v>
      </c>
      <c r="AL40" s="1">
        <v>44.1</v>
      </c>
      <c r="AM40" s="8">
        <v>4</v>
      </c>
      <c r="AN40" s="1">
        <v>0.92</v>
      </c>
      <c r="AO40" s="1">
        <v>1</v>
      </c>
      <c r="AP40" s="1">
        <v>0.98</v>
      </c>
      <c r="AQ40" s="9">
        <v>0.65</v>
      </c>
      <c r="AR40" s="1">
        <v>1.1599999999999999</v>
      </c>
      <c r="AS40" s="9">
        <v>0.45</v>
      </c>
      <c r="AT40" s="1">
        <v>0.8</v>
      </c>
      <c r="AU40" s="1">
        <v>0.95</v>
      </c>
      <c r="AV40" s="9">
        <v>1.9</v>
      </c>
      <c r="AW40" s="9">
        <v>3.53</v>
      </c>
      <c r="AX40" s="1">
        <v>1</v>
      </c>
      <c r="AY40" s="1">
        <v>0</v>
      </c>
      <c r="AZ40" s="1">
        <v>0</v>
      </c>
      <c r="BA40" s="1">
        <v>0</v>
      </c>
      <c r="BB40" s="1">
        <v>-1</v>
      </c>
      <c r="BC40" s="1">
        <v>0</v>
      </c>
      <c r="BD40" s="1">
        <v>-1</v>
      </c>
      <c r="BE40" s="1">
        <v>0</v>
      </c>
      <c r="BF40" s="1">
        <v>0</v>
      </c>
      <c r="BG40" s="1">
        <v>-1</v>
      </c>
      <c r="BH40" s="1">
        <v>-1</v>
      </c>
      <c r="BI40" s="1">
        <v>1</v>
      </c>
      <c r="BJ40" s="1">
        <v>4</v>
      </c>
      <c r="BK40" s="1">
        <v>6</v>
      </c>
      <c r="BL40" s="1">
        <v>11</v>
      </c>
    </row>
    <row r="41" spans="2:64" hidden="1" x14ac:dyDescent="0.25">
      <c r="B41" s="1">
        <v>39</v>
      </c>
      <c r="C41" s="1">
        <v>0</v>
      </c>
      <c r="D41" s="1">
        <v>20</v>
      </c>
      <c r="E41" s="1">
        <v>820106203400001</v>
      </c>
      <c r="F41" s="1" t="s">
        <v>146</v>
      </c>
      <c r="G41" s="1" t="s">
        <v>67</v>
      </c>
      <c r="H41" s="1" t="s">
        <v>147</v>
      </c>
      <c r="I41" s="1" t="s">
        <v>148</v>
      </c>
      <c r="J41" s="1">
        <v>82053</v>
      </c>
      <c r="K41" s="1" t="s">
        <v>70</v>
      </c>
      <c r="L41" s="1">
        <v>4</v>
      </c>
      <c r="M41" s="1" t="s">
        <v>66</v>
      </c>
      <c r="N41" s="1">
        <v>2034</v>
      </c>
      <c r="O41" s="1">
        <v>3</v>
      </c>
      <c r="P41" s="1" t="s">
        <v>71</v>
      </c>
      <c r="Q41" s="1">
        <v>0</v>
      </c>
      <c r="R41" s="1">
        <v>0.22</v>
      </c>
      <c r="S41" s="1">
        <v>0.41</v>
      </c>
      <c r="T41" s="1">
        <v>0.15</v>
      </c>
      <c r="U41" s="1">
        <v>0.25</v>
      </c>
      <c r="V41" s="1">
        <v>0.91</v>
      </c>
      <c r="W41" s="1">
        <v>0.08</v>
      </c>
      <c r="X41" s="1">
        <v>0.22</v>
      </c>
      <c r="Y41" s="1">
        <v>0.25</v>
      </c>
      <c r="Z41" s="1">
        <v>10.69</v>
      </c>
      <c r="AA41" s="1">
        <v>6.28</v>
      </c>
      <c r="AB41" s="1">
        <v>0</v>
      </c>
      <c r="AC41" s="1">
        <v>0.36</v>
      </c>
      <c r="AD41" s="1">
        <v>0.55000000000000004</v>
      </c>
      <c r="AE41" s="1">
        <v>0.22</v>
      </c>
      <c r="AF41" s="1">
        <v>0.33</v>
      </c>
      <c r="AG41" s="1">
        <v>0.87</v>
      </c>
      <c r="AH41" s="1">
        <v>0.19</v>
      </c>
      <c r="AI41" s="1">
        <v>0.33</v>
      </c>
      <c r="AJ41" s="1">
        <v>0.15</v>
      </c>
      <c r="AK41" s="1">
        <v>6.93</v>
      </c>
      <c r="AL41" s="1">
        <v>6.03</v>
      </c>
      <c r="AM41" s="1" t="s">
        <v>69</v>
      </c>
      <c r="AN41" s="9">
        <v>0.61</v>
      </c>
      <c r="AO41" s="9">
        <v>0.75</v>
      </c>
      <c r="AP41" s="9">
        <v>0.68</v>
      </c>
      <c r="AQ41" s="9">
        <v>0.76</v>
      </c>
      <c r="AR41" s="1">
        <v>1.05</v>
      </c>
      <c r="AS41" s="9">
        <v>0.42</v>
      </c>
      <c r="AT41" s="9">
        <v>0.67</v>
      </c>
      <c r="AU41" s="8">
        <v>1.67</v>
      </c>
      <c r="AV41" s="9">
        <v>1.54</v>
      </c>
      <c r="AW41" s="1">
        <v>1.04</v>
      </c>
      <c r="AX41" s="1" t="s">
        <v>69</v>
      </c>
      <c r="AY41" s="1">
        <v>-1</v>
      </c>
      <c r="AZ41" s="1">
        <v>-1</v>
      </c>
      <c r="BA41" s="1">
        <v>-1</v>
      </c>
      <c r="BB41" s="1">
        <v>-1</v>
      </c>
      <c r="BC41" s="1">
        <v>0</v>
      </c>
      <c r="BD41" s="1">
        <v>-1</v>
      </c>
      <c r="BE41" s="1">
        <v>-1</v>
      </c>
      <c r="BF41" s="1">
        <v>1</v>
      </c>
      <c r="BG41" s="1">
        <v>-1</v>
      </c>
      <c r="BH41" s="1">
        <v>0</v>
      </c>
      <c r="BI41" s="1">
        <v>1</v>
      </c>
      <c r="BJ41" s="1">
        <v>7</v>
      </c>
      <c r="BK41" s="1">
        <v>2</v>
      </c>
      <c r="BL41" s="1">
        <v>10</v>
      </c>
    </row>
    <row r="42" spans="2:64" hidden="1" x14ac:dyDescent="0.25">
      <c r="B42" s="1">
        <v>40</v>
      </c>
      <c r="C42" s="1">
        <v>0</v>
      </c>
      <c r="D42" s="1">
        <v>20</v>
      </c>
      <c r="E42" s="1">
        <v>820106203500001</v>
      </c>
      <c r="F42" s="1" t="s">
        <v>149</v>
      </c>
      <c r="G42" s="1" t="s">
        <v>67</v>
      </c>
      <c r="H42" s="1" t="s">
        <v>150</v>
      </c>
      <c r="I42" s="1" t="s">
        <v>151</v>
      </c>
      <c r="J42" s="1">
        <v>82053</v>
      </c>
      <c r="K42" s="1" t="s">
        <v>70</v>
      </c>
      <c r="L42" s="1">
        <v>4</v>
      </c>
      <c r="M42" s="1" t="s">
        <v>66</v>
      </c>
      <c r="N42" s="1">
        <v>2035</v>
      </c>
      <c r="O42" s="1">
        <v>3</v>
      </c>
      <c r="P42" s="1" t="s">
        <v>71</v>
      </c>
      <c r="Q42" s="1">
        <v>0.01</v>
      </c>
      <c r="R42" s="1">
        <v>0.27</v>
      </c>
      <c r="S42" s="1">
        <v>0.56999999999999995</v>
      </c>
      <c r="T42" s="1">
        <v>0.12</v>
      </c>
      <c r="U42" s="1">
        <v>0.31</v>
      </c>
      <c r="V42" s="1">
        <v>0.85</v>
      </c>
      <c r="W42" s="1">
        <v>0.19</v>
      </c>
      <c r="X42" s="1">
        <v>0.5</v>
      </c>
      <c r="Y42" s="1">
        <v>0</v>
      </c>
      <c r="Z42" s="1">
        <v>15.72</v>
      </c>
      <c r="AA42" s="1">
        <v>26.19</v>
      </c>
      <c r="AB42" s="1">
        <v>0</v>
      </c>
      <c r="AC42" s="1">
        <v>0.42</v>
      </c>
      <c r="AD42" s="1">
        <v>0.68</v>
      </c>
      <c r="AE42" s="1">
        <v>0.34</v>
      </c>
      <c r="AF42" s="1">
        <v>0.3</v>
      </c>
      <c r="AG42" s="1">
        <v>0.89</v>
      </c>
      <c r="AH42" s="1">
        <v>0.22</v>
      </c>
      <c r="AI42" s="1">
        <v>0.45</v>
      </c>
      <c r="AJ42" s="1">
        <v>0.18</v>
      </c>
      <c r="AK42" s="1">
        <v>17.71</v>
      </c>
      <c r="AL42" s="1">
        <v>16.61</v>
      </c>
      <c r="AM42" s="40" t="s">
        <v>421</v>
      </c>
      <c r="AN42" s="9">
        <v>0.64</v>
      </c>
      <c r="AO42" s="1">
        <v>0.84</v>
      </c>
      <c r="AP42" s="9">
        <v>0.35</v>
      </c>
      <c r="AQ42" s="1">
        <v>1.03</v>
      </c>
      <c r="AR42" s="1">
        <v>0.96</v>
      </c>
      <c r="AS42" s="1">
        <v>0.86</v>
      </c>
      <c r="AT42" s="1">
        <v>1.1100000000000001</v>
      </c>
      <c r="AU42" s="9">
        <v>0</v>
      </c>
      <c r="AV42" s="1">
        <v>0.89</v>
      </c>
      <c r="AW42" s="9">
        <v>1.58</v>
      </c>
      <c r="AX42" s="7">
        <v>0</v>
      </c>
      <c r="AY42" s="1">
        <v>-1</v>
      </c>
      <c r="AZ42" s="1">
        <v>0</v>
      </c>
      <c r="BA42" s="1">
        <v>-1</v>
      </c>
      <c r="BB42" s="1">
        <v>0</v>
      </c>
      <c r="BC42" s="1">
        <v>0</v>
      </c>
      <c r="BD42" s="1">
        <v>0</v>
      </c>
      <c r="BE42" s="1">
        <v>0</v>
      </c>
      <c r="BF42" s="1">
        <v>-1</v>
      </c>
      <c r="BG42" s="1">
        <v>0</v>
      </c>
      <c r="BH42" s="1">
        <v>-1</v>
      </c>
      <c r="BI42" s="7">
        <v>0</v>
      </c>
      <c r="BJ42" s="1">
        <v>4</v>
      </c>
      <c r="BK42" s="1">
        <v>6</v>
      </c>
      <c r="BL42" s="1">
        <v>10</v>
      </c>
    </row>
    <row r="43" spans="2:64" hidden="1" x14ac:dyDescent="0.25">
      <c r="B43" s="1">
        <v>41</v>
      </c>
      <c r="C43" s="1">
        <v>0</v>
      </c>
      <c r="D43" s="1">
        <v>20</v>
      </c>
      <c r="E43" s="1">
        <v>820106203600001</v>
      </c>
      <c r="F43" s="1" t="s">
        <v>152</v>
      </c>
      <c r="G43" s="1" t="s">
        <v>67</v>
      </c>
      <c r="H43" s="1" t="s">
        <v>153</v>
      </c>
      <c r="I43" s="1" t="s">
        <v>152</v>
      </c>
      <c r="J43" s="1">
        <v>82053</v>
      </c>
      <c r="K43" s="1" t="s">
        <v>70</v>
      </c>
      <c r="L43" s="1">
        <v>4</v>
      </c>
      <c r="M43" s="1" t="s">
        <v>66</v>
      </c>
      <c r="N43" s="1">
        <v>2036</v>
      </c>
      <c r="O43" s="1">
        <v>3</v>
      </c>
      <c r="P43" s="1" t="s">
        <v>71</v>
      </c>
      <c r="Q43" s="1">
        <v>0.02</v>
      </c>
      <c r="R43" s="1">
        <v>0.42</v>
      </c>
      <c r="S43" s="1">
        <v>0.64</v>
      </c>
      <c r="T43" s="1">
        <v>0.28999999999999998</v>
      </c>
      <c r="U43" s="1">
        <v>0.36</v>
      </c>
      <c r="V43" s="1">
        <v>0.84</v>
      </c>
      <c r="W43" s="1">
        <v>0.23</v>
      </c>
      <c r="X43" s="1">
        <v>0.41</v>
      </c>
      <c r="Y43" s="1">
        <v>0.16</v>
      </c>
      <c r="Z43" s="1">
        <v>47.49</v>
      </c>
      <c r="AA43" s="1">
        <v>51.98</v>
      </c>
      <c r="AB43" s="1">
        <v>0.02</v>
      </c>
      <c r="AC43" s="1">
        <v>0.49</v>
      </c>
      <c r="AD43" s="1">
        <v>0.69</v>
      </c>
      <c r="AE43" s="1">
        <v>0.4</v>
      </c>
      <c r="AF43" s="1">
        <v>0.37</v>
      </c>
      <c r="AG43" s="1">
        <v>0.77</v>
      </c>
      <c r="AH43" s="1">
        <v>0.26</v>
      </c>
      <c r="AI43" s="1">
        <v>0.36</v>
      </c>
      <c r="AJ43" s="1">
        <v>0.24</v>
      </c>
      <c r="AK43" s="1">
        <v>36.82</v>
      </c>
      <c r="AL43" s="1">
        <v>36.39</v>
      </c>
      <c r="AM43" s="1">
        <v>1</v>
      </c>
      <c r="AN43" s="1">
        <v>0.86</v>
      </c>
      <c r="AO43" s="1">
        <v>0.93</v>
      </c>
      <c r="AP43" s="9">
        <v>0.72</v>
      </c>
      <c r="AQ43" s="1">
        <v>0.97</v>
      </c>
      <c r="AR43" s="1">
        <v>1.0900000000000001</v>
      </c>
      <c r="AS43" s="1">
        <v>0.88</v>
      </c>
      <c r="AT43" s="1">
        <v>1.1399999999999999</v>
      </c>
      <c r="AU43" s="9">
        <v>0.67</v>
      </c>
      <c r="AV43" s="9">
        <v>1.29</v>
      </c>
      <c r="AW43" s="9">
        <v>1.43</v>
      </c>
      <c r="AX43" s="1">
        <v>0</v>
      </c>
      <c r="AY43" s="1">
        <v>0</v>
      </c>
      <c r="AZ43" s="1">
        <v>0</v>
      </c>
      <c r="BA43" s="1">
        <v>-1</v>
      </c>
      <c r="BB43" s="1">
        <v>0</v>
      </c>
      <c r="BC43" s="1">
        <v>0</v>
      </c>
      <c r="BD43" s="1">
        <v>0</v>
      </c>
      <c r="BE43" s="1">
        <v>0</v>
      </c>
      <c r="BF43" s="1">
        <v>-1</v>
      </c>
      <c r="BG43" s="1">
        <v>-1</v>
      </c>
      <c r="BH43" s="1">
        <v>-1</v>
      </c>
      <c r="BI43" s="1">
        <v>0</v>
      </c>
      <c r="BJ43" s="1">
        <v>4</v>
      </c>
      <c r="BK43" s="1">
        <v>7</v>
      </c>
      <c r="BL43" s="1">
        <v>11</v>
      </c>
    </row>
    <row r="44" spans="2:64" hidden="1" x14ac:dyDescent="0.25">
      <c r="B44" s="1">
        <v>42</v>
      </c>
      <c r="C44" s="1">
        <v>0</v>
      </c>
      <c r="D44" s="1">
        <v>20</v>
      </c>
      <c r="E44" s="1">
        <v>820106203700001</v>
      </c>
      <c r="F44" s="1" t="s">
        <v>154</v>
      </c>
      <c r="G44" s="1" t="s">
        <v>67</v>
      </c>
      <c r="H44" s="1" t="s">
        <v>155</v>
      </c>
      <c r="I44" s="1" t="s">
        <v>156</v>
      </c>
      <c r="J44" s="1">
        <v>82053</v>
      </c>
      <c r="K44" s="1" t="s">
        <v>70</v>
      </c>
      <c r="L44" s="1">
        <v>4</v>
      </c>
      <c r="M44" s="1" t="s">
        <v>66</v>
      </c>
      <c r="N44" s="1">
        <v>2037</v>
      </c>
      <c r="O44" s="1">
        <v>3</v>
      </c>
      <c r="P44" s="1" t="s">
        <v>71</v>
      </c>
      <c r="Q44" s="1">
        <v>0</v>
      </c>
      <c r="R44" s="1">
        <v>0.41</v>
      </c>
      <c r="S44" s="1">
        <v>0.57999999999999996</v>
      </c>
      <c r="T44" s="1">
        <v>0.17</v>
      </c>
      <c r="U44" s="1">
        <v>0.34</v>
      </c>
      <c r="V44" s="1">
        <v>0.73</v>
      </c>
      <c r="W44" s="1">
        <v>0.13</v>
      </c>
      <c r="X44" s="1">
        <v>0.31</v>
      </c>
      <c r="Y44" s="1">
        <v>0.08</v>
      </c>
      <c r="Z44" s="1">
        <v>11.42</v>
      </c>
      <c r="AA44" s="1">
        <v>5.18</v>
      </c>
      <c r="AB44" s="1">
        <v>0</v>
      </c>
      <c r="AC44" s="1">
        <v>0.41</v>
      </c>
      <c r="AD44" s="1">
        <v>0.57999999999999996</v>
      </c>
      <c r="AE44" s="1">
        <v>0.17</v>
      </c>
      <c r="AF44" s="1">
        <v>0.34</v>
      </c>
      <c r="AG44" s="1">
        <v>0.73</v>
      </c>
      <c r="AH44" s="1">
        <v>0.13</v>
      </c>
      <c r="AI44" s="1">
        <v>0.31</v>
      </c>
      <c r="AJ44" s="1">
        <v>0.08</v>
      </c>
      <c r="AK44" s="1">
        <v>11.42</v>
      </c>
      <c r="AL44" s="1">
        <v>5.18</v>
      </c>
      <c r="AM44" s="1" t="s">
        <v>69</v>
      </c>
      <c r="AN44" s="1">
        <v>1</v>
      </c>
      <c r="AO44" s="1">
        <v>1</v>
      </c>
      <c r="AP44" s="1">
        <v>1</v>
      </c>
      <c r="AQ44" s="1">
        <v>1</v>
      </c>
      <c r="AR44" s="1">
        <v>1</v>
      </c>
      <c r="AS44" s="1">
        <v>1</v>
      </c>
      <c r="AT44" s="1">
        <v>1</v>
      </c>
      <c r="AU44" s="1">
        <v>1</v>
      </c>
      <c r="AV44" s="1">
        <v>1</v>
      </c>
      <c r="AW44" s="1">
        <v>1</v>
      </c>
      <c r="AX44" s="1" t="s">
        <v>69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10</v>
      </c>
      <c r="BL44" s="1">
        <v>10</v>
      </c>
    </row>
    <row r="45" spans="2:64" hidden="1" x14ac:dyDescent="0.25">
      <c r="B45" s="1">
        <v>43</v>
      </c>
      <c r="C45" s="1">
        <v>0</v>
      </c>
      <c r="D45" s="1">
        <v>20</v>
      </c>
      <c r="E45" s="1">
        <v>820106203900003</v>
      </c>
      <c r="F45" s="1" t="s">
        <v>157</v>
      </c>
      <c r="G45" s="1" t="s">
        <v>67</v>
      </c>
      <c r="H45" s="1" t="s">
        <v>158</v>
      </c>
      <c r="I45" s="1" t="s">
        <v>159</v>
      </c>
      <c r="J45" s="1">
        <v>84001</v>
      </c>
      <c r="K45" s="1" t="s">
        <v>65</v>
      </c>
      <c r="L45" s="1">
        <v>4</v>
      </c>
      <c r="M45" s="1" t="s">
        <v>66</v>
      </c>
      <c r="N45" s="1">
        <v>2039</v>
      </c>
      <c r="O45" s="1">
        <v>3</v>
      </c>
      <c r="P45" s="1" t="s">
        <v>68</v>
      </c>
      <c r="Q45" s="1">
        <v>0.01</v>
      </c>
      <c r="R45" s="1">
        <v>0.69</v>
      </c>
      <c r="S45" s="1">
        <v>0.84</v>
      </c>
      <c r="T45" s="1">
        <v>0.74</v>
      </c>
      <c r="U45" s="1">
        <v>0.47</v>
      </c>
      <c r="V45" s="1">
        <v>0.53</v>
      </c>
      <c r="W45" s="1">
        <v>0.21</v>
      </c>
      <c r="X45" s="1">
        <v>0.44</v>
      </c>
      <c r="Y45" s="1">
        <v>0.15</v>
      </c>
      <c r="Z45" s="1">
        <v>8.65</v>
      </c>
      <c r="AA45" s="1">
        <v>4.57</v>
      </c>
      <c r="AB45" s="1">
        <v>0</v>
      </c>
      <c r="AC45" s="1">
        <v>0.52</v>
      </c>
      <c r="AD45" s="1">
        <v>0.73</v>
      </c>
      <c r="AE45" s="1">
        <v>0.4</v>
      </c>
      <c r="AF45" s="1">
        <v>0.49</v>
      </c>
      <c r="AG45" s="1">
        <v>0.56999999999999995</v>
      </c>
      <c r="AH45" s="1">
        <v>0.3</v>
      </c>
      <c r="AI45" s="1">
        <v>0.42</v>
      </c>
      <c r="AJ45" s="1">
        <v>0.25</v>
      </c>
      <c r="AK45" s="1">
        <v>41.03</v>
      </c>
      <c r="AL45" s="1">
        <v>32.74</v>
      </c>
      <c r="AM45" s="40" t="s">
        <v>421</v>
      </c>
      <c r="AN45" s="8">
        <v>1.33</v>
      </c>
      <c r="AO45" s="1">
        <v>1.1499999999999999</v>
      </c>
      <c r="AP45" s="8">
        <v>1.85</v>
      </c>
      <c r="AQ45" s="1">
        <v>0.96</v>
      </c>
      <c r="AR45" s="1">
        <v>0.93</v>
      </c>
      <c r="AS45" s="9">
        <v>0.7</v>
      </c>
      <c r="AT45" s="1">
        <v>1.05</v>
      </c>
      <c r="AU45" s="9">
        <v>0.6</v>
      </c>
      <c r="AV45" s="8">
        <v>0.21</v>
      </c>
      <c r="AW45" s="8">
        <v>0.14000000000000001</v>
      </c>
      <c r="AX45" s="7">
        <v>0</v>
      </c>
      <c r="AY45" s="1">
        <v>1</v>
      </c>
      <c r="AZ45" s="1">
        <v>0</v>
      </c>
      <c r="BA45" s="1">
        <v>1</v>
      </c>
      <c r="BB45" s="1">
        <v>0</v>
      </c>
      <c r="BC45" s="1">
        <v>0</v>
      </c>
      <c r="BD45" s="1">
        <v>-1</v>
      </c>
      <c r="BE45" s="1">
        <v>0</v>
      </c>
      <c r="BF45" s="1">
        <v>-1</v>
      </c>
      <c r="BG45" s="1">
        <v>1</v>
      </c>
      <c r="BH45" s="1">
        <v>1</v>
      </c>
      <c r="BI45" s="7">
        <v>4</v>
      </c>
      <c r="BJ45" s="1">
        <v>2</v>
      </c>
      <c r="BK45" s="1">
        <v>5</v>
      </c>
      <c r="BL45" s="1">
        <v>11</v>
      </c>
    </row>
    <row r="46" spans="2:64" hidden="1" x14ac:dyDescent="0.25">
      <c r="B46" s="1">
        <v>44</v>
      </c>
      <c r="C46" s="1">
        <v>0</v>
      </c>
      <c r="D46" s="1">
        <v>20</v>
      </c>
      <c r="E46" s="1">
        <v>820106203900003</v>
      </c>
      <c r="F46" s="1" t="s">
        <v>157</v>
      </c>
      <c r="G46" s="1" t="s">
        <v>67</v>
      </c>
      <c r="H46" s="1" t="s">
        <v>158</v>
      </c>
      <c r="I46" s="1" t="s">
        <v>159</v>
      </c>
      <c r="J46" s="1">
        <v>82053</v>
      </c>
      <c r="K46" s="1" t="s">
        <v>70</v>
      </c>
      <c r="L46" s="1">
        <v>4</v>
      </c>
      <c r="M46" s="1" t="s">
        <v>66</v>
      </c>
      <c r="N46" s="1">
        <v>2039</v>
      </c>
      <c r="O46" s="1">
        <v>3</v>
      </c>
      <c r="P46" s="1" t="s">
        <v>71</v>
      </c>
      <c r="Q46" s="1">
        <v>0.02</v>
      </c>
      <c r="R46" s="1">
        <v>0.72</v>
      </c>
      <c r="S46" s="1">
        <v>0.83</v>
      </c>
      <c r="T46" s="1">
        <v>0.77</v>
      </c>
      <c r="U46" s="1">
        <v>0.51</v>
      </c>
      <c r="V46" s="1">
        <v>0.53</v>
      </c>
      <c r="W46" s="1">
        <v>0.44</v>
      </c>
      <c r="X46" s="1">
        <v>0.48</v>
      </c>
      <c r="Y46" s="1">
        <v>0.54</v>
      </c>
      <c r="Z46" s="1">
        <v>12.16</v>
      </c>
      <c r="AA46" s="1">
        <v>9.3699999999999992</v>
      </c>
      <c r="AB46" s="1">
        <v>0</v>
      </c>
      <c r="AC46" s="1">
        <v>0.52</v>
      </c>
      <c r="AD46" s="1">
        <v>0.73</v>
      </c>
      <c r="AE46" s="1">
        <v>0.4</v>
      </c>
      <c r="AF46" s="1">
        <v>0.49</v>
      </c>
      <c r="AG46" s="1">
        <v>0.56999999999999995</v>
      </c>
      <c r="AH46" s="1">
        <v>0.3</v>
      </c>
      <c r="AI46" s="1">
        <v>0.42</v>
      </c>
      <c r="AJ46" s="1">
        <v>0.25</v>
      </c>
      <c r="AK46" s="1">
        <v>41.03</v>
      </c>
      <c r="AL46" s="1">
        <v>32.74</v>
      </c>
      <c r="AM46" s="40" t="s">
        <v>421</v>
      </c>
      <c r="AN46" s="8">
        <v>1.38</v>
      </c>
      <c r="AO46" s="1">
        <v>1.1399999999999999</v>
      </c>
      <c r="AP46" s="8">
        <v>1.93</v>
      </c>
      <c r="AQ46" s="1">
        <v>1.04</v>
      </c>
      <c r="AR46" s="1">
        <v>0.93</v>
      </c>
      <c r="AS46" s="8">
        <v>1.47</v>
      </c>
      <c r="AT46" s="1">
        <v>1.1399999999999999</v>
      </c>
      <c r="AU46" s="8">
        <v>2.16</v>
      </c>
      <c r="AV46" s="8">
        <v>0.3</v>
      </c>
      <c r="AW46" s="8">
        <v>0.28999999999999998</v>
      </c>
      <c r="AX46" s="7">
        <v>0</v>
      </c>
      <c r="AY46" s="1">
        <v>1</v>
      </c>
      <c r="AZ46" s="1">
        <v>0</v>
      </c>
      <c r="BA46" s="1">
        <v>1</v>
      </c>
      <c r="BB46" s="1">
        <v>0</v>
      </c>
      <c r="BC46" s="1">
        <v>0</v>
      </c>
      <c r="BD46" s="1">
        <v>1</v>
      </c>
      <c r="BE46" s="1">
        <v>0</v>
      </c>
      <c r="BF46" s="1">
        <v>1</v>
      </c>
      <c r="BG46" s="1">
        <v>1</v>
      </c>
      <c r="BH46" s="1">
        <v>1</v>
      </c>
      <c r="BI46" s="7">
        <v>6</v>
      </c>
      <c r="BJ46" s="1">
        <v>0</v>
      </c>
      <c r="BK46" s="1">
        <v>5</v>
      </c>
      <c r="BL46" s="1">
        <v>11</v>
      </c>
    </row>
    <row r="47" spans="2:64" hidden="1" x14ac:dyDescent="0.25">
      <c r="B47" s="1">
        <v>45</v>
      </c>
      <c r="C47" s="1">
        <v>0</v>
      </c>
      <c r="D47" s="1">
        <v>20</v>
      </c>
      <c r="E47" s="1">
        <v>820106200400001</v>
      </c>
      <c r="F47" s="1" t="s">
        <v>160</v>
      </c>
      <c r="G47" s="1" t="s">
        <v>67</v>
      </c>
      <c r="H47" s="1" t="s">
        <v>161</v>
      </c>
      <c r="I47" s="1" t="s">
        <v>162</v>
      </c>
      <c r="J47" s="1">
        <v>82053</v>
      </c>
      <c r="K47" s="1" t="s">
        <v>70</v>
      </c>
      <c r="L47" s="1">
        <v>4</v>
      </c>
      <c r="M47" s="1" t="s">
        <v>66</v>
      </c>
      <c r="N47" s="1">
        <v>2004</v>
      </c>
      <c r="O47" s="1">
        <v>3</v>
      </c>
      <c r="P47" s="1" t="s">
        <v>71</v>
      </c>
      <c r="Q47" s="1">
        <v>0</v>
      </c>
      <c r="R47" s="1">
        <v>0.49</v>
      </c>
      <c r="S47" s="1">
        <v>0.64</v>
      </c>
      <c r="T47" s="1">
        <v>0.41</v>
      </c>
      <c r="U47" s="1">
        <v>0.53</v>
      </c>
      <c r="V47" s="1">
        <v>0.49</v>
      </c>
      <c r="W47" s="1">
        <v>0.27</v>
      </c>
      <c r="X47" s="1">
        <v>0.41</v>
      </c>
      <c r="Y47" s="1">
        <v>0.21</v>
      </c>
      <c r="Z47" s="1">
        <v>25.36</v>
      </c>
      <c r="AA47" s="1">
        <v>17</v>
      </c>
      <c r="AB47" s="1">
        <v>0.01</v>
      </c>
      <c r="AC47" s="1">
        <v>0.69</v>
      </c>
      <c r="AD47" s="1">
        <v>0.8</v>
      </c>
      <c r="AE47" s="1">
        <v>0.65</v>
      </c>
      <c r="AF47" s="1">
        <v>0.67</v>
      </c>
      <c r="AG47" s="1">
        <v>0.57999999999999996</v>
      </c>
      <c r="AH47" s="1">
        <v>0.56999999999999995</v>
      </c>
      <c r="AI47" s="1">
        <v>0.76</v>
      </c>
      <c r="AJ47" s="1">
        <v>0.22</v>
      </c>
      <c r="AK47" s="1">
        <v>20.059999999999999</v>
      </c>
      <c r="AL47" s="1">
        <v>17.510000000000002</v>
      </c>
      <c r="AM47" s="9">
        <v>0</v>
      </c>
      <c r="AN47" s="9">
        <v>0.71</v>
      </c>
      <c r="AO47" s="1">
        <v>0.8</v>
      </c>
      <c r="AP47" s="9">
        <v>0.63</v>
      </c>
      <c r="AQ47" s="9">
        <v>0.79</v>
      </c>
      <c r="AR47" s="1">
        <v>0.84</v>
      </c>
      <c r="AS47" s="9">
        <v>0.47</v>
      </c>
      <c r="AT47" s="9">
        <v>0.54</v>
      </c>
      <c r="AU47" s="1">
        <v>0.95</v>
      </c>
      <c r="AV47" s="9">
        <v>1.26</v>
      </c>
      <c r="AW47" s="1">
        <v>0.97</v>
      </c>
      <c r="AX47" s="1">
        <v>-1</v>
      </c>
      <c r="AY47" s="1">
        <v>-1</v>
      </c>
      <c r="AZ47" s="1">
        <v>0</v>
      </c>
      <c r="BA47" s="1">
        <v>-1</v>
      </c>
      <c r="BB47" s="1">
        <v>-1</v>
      </c>
      <c r="BC47" s="1">
        <v>0</v>
      </c>
      <c r="BD47" s="1">
        <v>-1</v>
      </c>
      <c r="BE47" s="1">
        <v>-1</v>
      </c>
      <c r="BF47" s="1">
        <v>0</v>
      </c>
      <c r="BG47" s="1">
        <v>-1</v>
      </c>
      <c r="BH47" s="1">
        <v>0</v>
      </c>
      <c r="BI47" s="1">
        <v>0</v>
      </c>
      <c r="BJ47" s="1">
        <v>7</v>
      </c>
      <c r="BK47" s="1">
        <v>4</v>
      </c>
      <c r="BL47" s="1">
        <v>11</v>
      </c>
    </row>
    <row r="48" spans="2:64" hidden="1" x14ac:dyDescent="0.25">
      <c r="B48" s="1">
        <v>46</v>
      </c>
      <c r="C48" s="1">
        <v>0</v>
      </c>
      <c r="D48" s="1">
        <v>20</v>
      </c>
      <c r="E48" s="1">
        <v>820106204100001</v>
      </c>
      <c r="F48" s="1" t="s">
        <v>163</v>
      </c>
      <c r="G48" s="1" t="s">
        <v>67</v>
      </c>
      <c r="H48" s="1" t="s">
        <v>164</v>
      </c>
      <c r="I48" s="1" t="s">
        <v>165</v>
      </c>
      <c r="J48" s="1">
        <v>82053</v>
      </c>
      <c r="K48" s="1" t="s">
        <v>70</v>
      </c>
      <c r="L48" s="1">
        <v>4</v>
      </c>
      <c r="M48" s="1" t="s">
        <v>66</v>
      </c>
      <c r="N48" s="1">
        <v>2041</v>
      </c>
      <c r="O48" s="1">
        <v>3</v>
      </c>
      <c r="P48" s="1" t="s">
        <v>71</v>
      </c>
      <c r="Q48" s="1">
        <v>0</v>
      </c>
      <c r="R48" s="1">
        <v>0.4</v>
      </c>
      <c r="S48" s="1">
        <v>0.6</v>
      </c>
      <c r="T48" s="1">
        <v>0.21</v>
      </c>
      <c r="U48" s="1">
        <v>0.44</v>
      </c>
      <c r="V48" s="1">
        <v>0.86</v>
      </c>
      <c r="W48" s="1">
        <v>0.31</v>
      </c>
      <c r="X48" s="1">
        <v>0.78</v>
      </c>
      <c r="Y48" s="1">
        <v>0.23</v>
      </c>
      <c r="Z48" s="1">
        <v>11.85</v>
      </c>
      <c r="AA48" s="1">
        <v>11.51</v>
      </c>
      <c r="AB48" s="1">
        <v>0</v>
      </c>
      <c r="AC48" s="1">
        <v>0.49</v>
      </c>
      <c r="AD48" s="1">
        <v>0.66</v>
      </c>
      <c r="AE48" s="1">
        <v>0.41</v>
      </c>
      <c r="AF48" s="1">
        <v>0.41</v>
      </c>
      <c r="AG48" s="1">
        <v>0.78</v>
      </c>
      <c r="AH48" s="1">
        <v>0.34</v>
      </c>
      <c r="AI48" s="1">
        <v>0.65</v>
      </c>
      <c r="AJ48" s="1">
        <v>0.24</v>
      </c>
      <c r="AK48" s="1">
        <v>10.6</v>
      </c>
      <c r="AL48" s="1">
        <v>11.57</v>
      </c>
      <c r="AM48" s="1" t="s">
        <v>69</v>
      </c>
      <c r="AN48" s="1">
        <v>0.82</v>
      </c>
      <c r="AO48" s="1">
        <v>0.91</v>
      </c>
      <c r="AP48" s="9">
        <v>0.51</v>
      </c>
      <c r="AQ48" s="1">
        <v>1.07</v>
      </c>
      <c r="AR48" s="1">
        <v>1.1000000000000001</v>
      </c>
      <c r="AS48" s="1">
        <v>0.91</v>
      </c>
      <c r="AT48" s="1">
        <v>1.2</v>
      </c>
      <c r="AU48" s="1">
        <v>0.96</v>
      </c>
      <c r="AV48" s="1">
        <v>1.1200000000000001</v>
      </c>
      <c r="AW48" s="1">
        <v>0.99</v>
      </c>
      <c r="AX48" s="1" t="s">
        <v>69</v>
      </c>
      <c r="AY48" s="1">
        <v>0</v>
      </c>
      <c r="AZ48" s="1">
        <v>0</v>
      </c>
      <c r="BA48" s="1">
        <v>-1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1</v>
      </c>
      <c r="BK48" s="1">
        <v>9</v>
      </c>
      <c r="BL48" s="1">
        <v>10</v>
      </c>
    </row>
    <row r="49" spans="2:65" hidden="1" x14ac:dyDescent="0.25">
      <c r="B49" s="1">
        <v>47</v>
      </c>
      <c r="C49" s="1">
        <v>0</v>
      </c>
      <c r="D49" s="1">
        <v>20</v>
      </c>
      <c r="E49" s="1">
        <v>820106200500001</v>
      </c>
      <c r="F49" s="1" t="s">
        <v>166</v>
      </c>
      <c r="G49" s="1" t="s">
        <v>67</v>
      </c>
      <c r="H49" s="1" t="s">
        <v>167</v>
      </c>
      <c r="I49" s="1" t="s">
        <v>168</v>
      </c>
      <c r="J49" s="1">
        <v>82053</v>
      </c>
      <c r="K49" s="1" t="s">
        <v>70</v>
      </c>
      <c r="L49" s="1">
        <v>4</v>
      </c>
      <c r="M49" s="1" t="s">
        <v>66</v>
      </c>
      <c r="N49" s="1">
        <v>2005</v>
      </c>
      <c r="O49" s="1">
        <v>3</v>
      </c>
      <c r="P49" s="1" t="s">
        <v>71</v>
      </c>
      <c r="Q49" s="1">
        <v>0.01</v>
      </c>
      <c r="R49" s="1">
        <v>0.48</v>
      </c>
      <c r="S49" s="1">
        <v>0.73</v>
      </c>
      <c r="T49" s="1">
        <v>0.36</v>
      </c>
      <c r="U49" s="1">
        <v>0.45</v>
      </c>
      <c r="V49" s="1">
        <v>0.88</v>
      </c>
      <c r="W49" s="1">
        <v>0.24</v>
      </c>
      <c r="X49" s="1">
        <v>0.35</v>
      </c>
      <c r="Y49" s="1">
        <v>0.13</v>
      </c>
      <c r="Z49" s="1">
        <v>46.37</v>
      </c>
      <c r="AA49" s="1">
        <v>98.5</v>
      </c>
      <c r="AB49" s="1">
        <v>0</v>
      </c>
      <c r="AC49" s="1">
        <v>0.5</v>
      </c>
      <c r="AD49" s="1">
        <v>0.73</v>
      </c>
      <c r="AE49" s="1">
        <v>0.38</v>
      </c>
      <c r="AF49" s="1">
        <v>0.44</v>
      </c>
      <c r="AG49" s="1">
        <v>0.84</v>
      </c>
      <c r="AH49" s="1">
        <v>0.24</v>
      </c>
      <c r="AI49" s="1">
        <v>0.42</v>
      </c>
      <c r="AJ49" s="1">
        <v>0.15</v>
      </c>
      <c r="AK49" s="1">
        <v>31.38</v>
      </c>
      <c r="AL49" s="1">
        <v>30.04</v>
      </c>
      <c r="AM49" s="40" t="s">
        <v>421</v>
      </c>
      <c r="AN49" s="1">
        <v>0.96</v>
      </c>
      <c r="AO49" s="1">
        <v>1</v>
      </c>
      <c r="AP49" s="1">
        <v>0.95</v>
      </c>
      <c r="AQ49" s="1">
        <v>1.02</v>
      </c>
      <c r="AR49" s="1">
        <v>1.05</v>
      </c>
      <c r="AS49" s="1">
        <v>1</v>
      </c>
      <c r="AT49" s="1">
        <v>0.83</v>
      </c>
      <c r="AU49" s="1">
        <v>0.87</v>
      </c>
      <c r="AV49" s="9">
        <v>1.48</v>
      </c>
      <c r="AW49" s="9">
        <v>3.28</v>
      </c>
      <c r="AX49" s="7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-1</v>
      </c>
      <c r="BH49" s="1">
        <v>-1</v>
      </c>
      <c r="BI49" s="7">
        <v>0</v>
      </c>
      <c r="BJ49" s="1">
        <v>2</v>
      </c>
      <c r="BK49" s="1">
        <v>9</v>
      </c>
      <c r="BL49" s="1">
        <v>11</v>
      </c>
    </row>
    <row r="50" spans="2:65" hidden="1" x14ac:dyDescent="0.25">
      <c r="B50" s="1">
        <v>48</v>
      </c>
      <c r="C50" s="1">
        <v>0</v>
      </c>
      <c r="D50" s="1">
        <v>20</v>
      </c>
      <c r="E50" s="1">
        <v>820106200700002</v>
      </c>
      <c r="F50" s="1" t="s">
        <v>169</v>
      </c>
      <c r="G50" s="1" t="s">
        <v>67</v>
      </c>
      <c r="H50" s="1" t="s">
        <v>170</v>
      </c>
      <c r="I50" s="1" t="s">
        <v>171</v>
      </c>
      <c r="J50" s="1">
        <v>82053</v>
      </c>
      <c r="K50" s="1" t="s">
        <v>70</v>
      </c>
      <c r="L50" s="1">
        <v>4</v>
      </c>
      <c r="M50" s="1" t="s">
        <v>66</v>
      </c>
      <c r="N50" s="1">
        <v>2007</v>
      </c>
      <c r="O50" s="1">
        <v>3</v>
      </c>
      <c r="P50" s="1" t="s">
        <v>71</v>
      </c>
      <c r="Q50" s="1">
        <v>0.01</v>
      </c>
      <c r="R50" s="1">
        <v>0.37</v>
      </c>
      <c r="S50" s="1">
        <v>0.61</v>
      </c>
      <c r="T50" s="1">
        <v>0.15</v>
      </c>
      <c r="U50" s="1">
        <v>0.3</v>
      </c>
      <c r="V50" s="1">
        <v>0.72</v>
      </c>
      <c r="W50" s="1">
        <v>0.08</v>
      </c>
      <c r="X50" s="1">
        <v>0.4</v>
      </c>
      <c r="Y50" s="1">
        <v>0.16</v>
      </c>
      <c r="Z50" s="1">
        <v>10.47</v>
      </c>
      <c r="AA50" s="1">
        <v>14.29</v>
      </c>
      <c r="AB50" s="1">
        <v>0.01</v>
      </c>
      <c r="AC50" s="1">
        <v>0.42</v>
      </c>
      <c r="AD50" s="1">
        <v>0.67</v>
      </c>
      <c r="AE50" s="1">
        <v>0.26</v>
      </c>
      <c r="AF50" s="1">
        <v>0.24</v>
      </c>
      <c r="AG50" s="1">
        <v>0.74</v>
      </c>
      <c r="AH50" s="1">
        <v>0.11</v>
      </c>
      <c r="AI50" s="1">
        <v>0.19</v>
      </c>
      <c r="AJ50" s="1">
        <v>0.12</v>
      </c>
      <c r="AK50" s="1">
        <v>14.03</v>
      </c>
      <c r="AL50" s="1">
        <v>12.13</v>
      </c>
      <c r="AM50" s="1">
        <v>1</v>
      </c>
      <c r="AN50" s="1">
        <v>0.88</v>
      </c>
      <c r="AO50" s="1">
        <v>0.91</v>
      </c>
      <c r="AP50" s="9">
        <v>0.57999999999999996</v>
      </c>
      <c r="AQ50" s="8">
        <v>1.25</v>
      </c>
      <c r="AR50" s="1">
        <v>0.97</v>
      </c>
      <c r="AS50" s="9">
        <v>0.73</v>
      </c>
      <c r="AT50" s="8">
        <v>2.11</v>
      </c>
      <c r="AU50" s="8">
        <v>1.33</v>
      </c>
      <c r="AV50" s="8">
        <v>0.75</v>
      </c>
      <c r="AW50" s="1">
        <v>1.18</v>
      </c>
      <c r="AX50" s="1">
        <v>0</v>
      </c>
      <c r="AY50" s="1">
        <v>0</v>
      </c>
      <c r="AZ50" s="1">
        <v>0</v>
      </c>
      <c r="BA50" s="1">
        <v>-1</v>
      </c>
      <c r="BB50" s="1">
        <v>1</v>
      </c>
      <c r="BC50" s="1">
        <v>0</v>
      </c>
      <c r="BD50" s="1">
        <v>-1</v>
      </c>
      <c r="BE50" s="1">
        <v>1</v>
      </c>
      <c r="BF50" s="1">
        <v>1</v>
      </c>
      <c r="BG50" s="1">
        <v>1</v>
      </c>
      <c r="BH50" s="1">
        <v>0</v>
      </c>
      <c r="BI50" s="1">
        <v>4</v>
      </c>
      <c r="BJ50" s="1">
        <v>2</v>
      </c>
      <c r="BK50" s="1">
        <v>5</v>
      </c>
      <c r="BL50" s="1">
        <v>11</v>
      </c>
    </row>
    <row r="51" spans="2:65" hidden="1" x14ac:dyDescent="0.25">
      <c r="B51" s="1">
        <v>49</v>
      </c>
      <c r="C51" s="1">
        <v>0</v>
      </c>
      <c r="D51" s="1">
        <v>20</v>
      </c>
      <c r="E51" s="1">
        <v>820106200700003</v>
      </c>
      <c r="F51" s="1" t="s">
        <v>172</v>
      </c>
      <c r="G51" s="1" t="s">
        <v>67</v>
      </c>
      <c r="H51" s="1" t="s">
        <v>170</v>
      </c>
      <c r="I51" s="1" t="s">
        <v>171</v>
      </c>
      <c r="J51" s="1">
        <v>82053</v>
      </c>
      <c r="K51" s="1" t="s">
        <v>70</v>
      </c>
      <c r="L51" s="1">
        <v>4</v>
      </c>
      <c r="M51" s="1" t="s">
        <v>66</v>
      </c>
      <c r="N51" s="1">
        <v>2007</v>
      </c>
      <c r="O51" s="1">
        <v>3</v>
      </c>
      <c r="P51" s="1" t="s">
        <v>71</v>
      </c>
      <c r="Q51" s="1">
        <v>0.01</v>
      </c>
      <c r="R51" s="1">
        <v>0.26</v>
      </c>
      <c r="S51" s="1">
        <v>0.63</v>
      </c>
      <c r="T51" s="1">
        <v>0.1</v>
      </c>
      <c r="U51" s="1">
        <v>0.21</v>
      </c>
      <c r="V51" s="1">
        <v>0.7</v>
      </c>
      <c r="W51" s="1">
        <v>7.0000000000000007E-2</v>
      </c>
      <c r="X51" s="1">
        <v>0.28000000000000003</v>
      </c>
      <c r="Y51" s="1">
        <v>0.04</v>
      </c>
      <c r="Z51" s="1">
        <v>18.39</v>
      </c>
      <c r="AA51" s="1">
        <v>14.81</v>
      </c>
      <c r="AB51" s="1">
        <v>0.01</v>
      </c>
      <c r="AC51" s="1">
        <v>0.42</v>
      </c>
      <c r="AD51" s="1">
        <v>0.67</v>
      </c>
      <c r="AE51" s="1">
        <v>0.26</v>
      </c>
      <c r="AF51" s="1">
        <v>0.24</v>
      </c>
      <c r="AG51" s="1">
        <v>0.74</v>
      </c>
      <c r="AH51" s="1">
        <v>0.11</v>
      </c>
      <c r="AI51" s="1">
        <v>0.19</v>
      </c>
      <c r="AJ51" s="1">
        <v>0.12</v>
      </c>
      <c r="AK51" s="1">
        <v>14.03</v>
      </c>
      <c r="AL51" s="1">
        <v>12.13</v>
      </c>
      <c r="AM51" s="1">
        <v>1</v>
      </c>
      <c r="AN51" s="9">
        <v>0.62</v>
      </c>
      <c r="AO51" s="1">
        <v>0.94</v>
      </c>
      <c r="AP51" s="9">
        <v>0.38</v>
      </c>
      <c r="AQ51" s="1">
        <v>0.88</v>
      </c>
      <c r="AR51" s="1">
        <v>0.95</v>
      </c>
      <c r="AS51" s="9">
        <v>0.64</v>
      </c>
      <c r="AT51" s="8">
        <v>1.47</v>
      </c>
      <c r="AU51" s="9">
        <v>0.33</v>
      </c>
      <c r="AV51" s="9">
        <v>1.31</v>
      </c>
      <c r="AW51" s="9">
        <v>1.22</v>
      </c>
      <c r="AX51" s="1">
        <v>0</v>
      </c>
      <c r="AY51" s="1">
        <v>-1</v>
      </c>
      <c r="AZ51" s="1">
        <v>0</v>
      </c>
      <c r="BA51" s="1">
        <v>-1</v>
      </c>
      <c r="BB51" s="1">
        <v>0</v>
      </c>
      <c r="BC51" s="1">
        <v>0</v>
      </c>
      <c r="BD51" s="1">
        <v>-1</v>
      </c>
      <c r="BE51" s="1">
        <v>1</v>
      </c>
      <c r="BF51" s="1">
        <v>-1</v>
      </c>
      <c r="BG51" s="1">
        <v>-1</v>
      </c>
      <c r="BH51" s="1">
        <v>-1</v>
      </c>
      <c r="BI51" s="1">
        <v>1</v>
      </c>
      <c r="BJ51" s="1">
        <v>6</v>
      </c>
      <c r="BK51" s="1">
        <v>4</v>
      </c>
      <c r="BL51" s="1">
        <v>11</v>
      </c>
    </row>
    <row r="52" spans="2:65" hidden="1" x14ac:dyDescent="0.25">
      <c r="B52" s="1">
        <v>50</v>
      </c>
      <c r="C52" s="1">
        <v>0</v>
      </c>
      <c r="D52" s="1">
        <v>20</v>
      </c>
      <c r="E52" s="1">
        <v>820106200800009</v>
      </c>
      <c r="F52" s="1" t="s">
        <v>173</v>
      </c>
      <c r="G52" s="1" t="s">
        <v>67</v>
      </c>
      <c r="H52" s="1" t="s">
        <v>174</v>
      </c>
      <c r="I52" s="1" t="s">
        <v>175</v>
      </c>
      <c r="J52" s="1">
        <v>84001</v>
      </c>
      <c r="K52" s="1" t="s">
        <v>65</v>
      </c>
      <c r="L52" s="1">
        <v>4</v>
      </c>
      <c r="M52" s="1" t="s">
        <v>66</v>
      </c>
      <c r="N52" s="1">
        <v>2008</v>
      </c>
      <c r="O52" s="1">
        <v>3</v>
      </c>
      <c r="P52" s="1" t="s">
        <v>68</v>
      </c>
      <c r="Q52" s="1" t="s">
        <v>69</v>
      </c>
      <c r="R52" s="1" t="s">
        <v>69</v>
      </c>
      <c r="S52" s="1" t="s">
        <v>69</v>
      </c>
      <c r="T52" s="1" t="s">
        <v>69</v>
      </c>
      <c r="U52" s="1" t="s">
        <v>69</v>
      </c>
      <c r="V52" s="1">
        <v>0.61</v>
      </c>
      <c r="W52" s="1" t="s">
        <v>69</v>
      </c>
      <c r="X52" s="1">
        <v>0</v>
      </c>
      <c r="Y52" s="1">
        <v>0.25</v>
      </c>
      <c r="Z52" s="1">
        <v>0.67</v>
      </c>
      <c r="AA52" s="1">
        <v>0</v>
      </c>
      <c r="AB52" s="1" t="s">
        <v>69</v>
      </c>
      <c r="AC52" s="1" t="s">
        <v>69</v>
      </c>
      <c r="AD52" s="1" t="s">
        <v>69</v>
      </c>
      <c r="AE52" s="1" t="s">
        <v>69</v>
      </c>
      <c r="AF52" s="1" t="s">
        <v>69</v>
      </c>
      <c r="AG52" s="1">
        <v>0.72</v>
      </c>
      <c r="AH52" s="1" t="s">
        <v>69</v>
      </c>
      <c r="AI52" s="1">
        <v>0.47</v>
      </c>
      <c r="AJ52" s="1">
        <v>0.2</v>
      </c>
      <c r="AK52" s="1">
        <v>35.43</v>
      </c>
      <c r="AL52" s="1">
        <v>33.4</v>
      </c>
      <c r="AM52" s="1" t="s">
        <v>69</v>
      </c>
      <c r="AN52" s="1" t="s">
        <v>69</v>
      </c>
      <c r="AO52" s="1" t="s">
        <v>69</v>
      </c>
      <c r="AP52" s="1" t="s">
        <v>69</v>
      </c>
      <c r="AQ52" s="1" t="s">
        <v>69</v>
      </c>
      <c r="AR52" s="1">
        <v>0.85</v>
      </c>
      <c r="AS52" s="1" t="s">
        <v>69</v>
      </c>
      <c r="AT52" s="9">
        <v>0</v>
      </c>
      <c r="AU52" s="8">
        <v>1.25</v>
      </c>
      <c r="AV52" s="8">
        <v>0.02</v>
      </c>
      <c r="AW52" s="8">
        <v>0</v>
      </c>
      <c r="AX52" s="1" t="s">
        <v>69</v>
      </c>
      <c r="AY52" s="1" t="s">
        <v>69</v>
      </c>
      <c r="AZ52" s="1" t="s">
        <v>69</v>
      </c>
      <c r="BA52" s="1" t="s">
        <v>69</v>
      </c>
      <c r="BB52" s="1" t="s">
        <v>69</v>
      </c>
      <c r="BC52" s="1">
        <v>0</v>
      </c>
      <c r="BD52" s="1" t="s">
        <v>69</v>
      </c>
      <c r="BE52" s="1">
        <v>-1</v>
      </c>
      <c r="BF52" s="1">
        <v>1</v>
      </c>
      <c r="BG52" s="1">
        <v>1</v>
      </c>
      <c r="BH52" s="1">
        <v>1</v>
      </c>
      <c r="BI52" s="1">
        <v>3</v>
      </c>
      <c r="BJ52" s="1">
        <v>1</v>
      </c>
      <c r="BK52" s="1">
        <v>1</v>
      </c>
      <c r="BL52" s="1">
        <v>5</v>
      </c>
      <c r="BM52" s="1" t="s">
        <v>390</v>
      </c>
    </row>
    <row r="53" spans="2:65" hidden="1" x14ac:dyDescent="0.25">
      <c r="B53" s="1">
        <v>51</v>
      </c>
      <c r="C53" s="1">
        <v>0</v>
      </c>
      <c r="D53" s="1">
        <v>20</v>
      </c>
      <c r="E53" s="1">
        <v>820106200800004</v>
      </c>
      <c r="F53" s="1" t="s">
        <v>176</v>
      </c>
      <c r="G53" s="1" t="s">
        <v>67</v>
      </c>
      <c r="H53" s="1" t="s">
        <v>174</v>
      </c>
      <c r="I53" s="1" t="s">
        <v>175</v>
      </c>
      <c r="J53" s="1">
        <v>82053</v>
      </c>
      <c r="K53" s="1" t="s">
        <v>70</v>
      </c>
      <c r="L53" s="1">
        <v>4</v>
      </c>
      <c r="M53" s="1" t="s">
        <v>66</v>
      </c>
      <c r="N53" s="1">
        <v>2008</v>
      </c>
      <c r="O53" s="1">
        <v>3</v>
      </c>
      <c r="P53" s="1" t="s">
        <v>71</v>
      </c>
      <c r="Q53" s="1">
        <v>0.01</v>
      </c>
      <c r="R53" s="1">
        <v>0.32</v>
      </c>
      <c r="S53" s="1">
        <v>0.64</v>
      </c>
      <c r="T53" s="1">
        <v>0.14000000000000001</v>
      </c>
      <c r="U53" s="1">
        <v>0.2</v>
      </c>
      <c r="V53" s="1">
        <v>0.79</v>
      </c>
      <c r="W53" s="1">
        <v>0.11</v>
      </c>
      <c r="X53" s="1">
        <v>0.28000000000000003</v>
      </c>
      <c r="Y53" s="1">
        <v>0.22</v>
      </c>
      <c r="Z53" s="1">
        <v>31.66</v>
      </c>
      <c r="AA53" s="1">
        <v>38.4</v>
      </c>
      <c r="AB53" s="1">
        <v>0</v>
      </c>
      <c r="AC53" s="1">
        <v>0.46</v>
      </c>
      <c r="AD53" s="1">
        <v>0.74</v>
      </c>
      <c r="AE53" s="1">
        <v>0.34</v>
      </c>
      <c r="AF53" s="1">
        <v>0.34</v>
      </c>
      <c r="AG53" s="1">
        <v>0.72</v>
      </c>
      <c r="AH53" s="1">
        <v>0.22</v>
      </c>
      <c r="AI53" s="1">
        <v>0.47</v>
      </c>
      <c r="AJ53" s="1">
        <v>0.2</v>
      </c>
      <c r="AK53" s="1">
        <v>35.43</v>
      </c>
      <c r="AL53" s="1">
        <v>33.4</v>
      </c>
      <c r="AM53" s="40" t="s">
        <v>421</v>
      </c>
      <c r="AN53" s="9">
        <v>0.7</v>
      </c>
      <c r="AO53" s="1">
        <v>0.86</v>
      </c>
      <c r="AP53" s="9">
        <v>0.41</v>
      </c>
      <c r="AQ53" s="9">
        <v>0.59</v>
      </c>
      <c r="AR53" s="1">
        <v>1.1000000000000001</v>
      </c>
      <c r="AS53" s="9">
        <v>0.5</v>
      </c>
      <c r="AT53" s="9">
        <v>0.6</v>
      </c>
      <c r="AU53" s="1">
        <v>1.1000000000000001</v>
      </c>
      <c r="AV53" s="1">
        <v>0.89</v>
      </c>
      <c r="AW53" s="1">
        <v>1.1499999999999999</v>
      </c>
      <c r="AX53" s="7">
        <v>0</v>
      </c>
      <c r="AY53" s="1">
        <v>-1</v>
      </c>
      <c r="AZ53" s="1">
        <v>0</v>
      </c>
      <c r="BA53" s="1">
        <v>-1</v>
      </c>
      <c r="BB53" s="1">
        <v>-1</v>
      </c>
      <c r="BC53" s="1">
        <v>0</v>
      </c>
      <c r="BD53" s="1">
        <v>-1</v>
      </c>
      <c r="BE53" s="1">
        <v>-1</v>
      </c>
      <c r="BF53" s="1">
        <v>0</v>
      </c>
      <c r="BG53" s="1">
        <v>0</v>
      </c>
      <c r="BH53" s="1">
        <v>0</v>
      </c>
      <c r="BI53" s="7">
        <v>0</v>
      </c>
      <c r="BJ53" s="1">
        <v>5</v>
      </c>
      <c r="BK53" s="1">
        <v>6</v>
      </c>
      <c r="BL53" s="1">
        <v>11</v>
      </c>
    </row>
    <row r="54" spans="2:65" hidden="1" x14ac:dyDescent="0.25">
      <c r="B54" s="1">
        <v>52</v>
      </c>
      <c r="C54" s="1">
        <v>0</v>
      </c>
      <c r="D54" s="1">
        <v>20</v>
      </c>
      <c r="E54" s="1">
        <v>820106200800008</v>
      </c>
      <c r="F54" s="1" t="s">
        <v>177</v>
      </c>
      <c r="G54" s="1" t="s">
        <v>67</v>
      </c>
      <c r="H54" s="1" t="s">
        <v>174</v>
      </c>
      <c r="I54" s="1" t="s">
        <v>175</v>
      </c>
      <c r="J54" s="1">
        <v>82053</v>
      </c>
      <c r="K54" s="1" t="s">
        <v>70</v>
      </c>
      <c r="L54" s="1">
        <v>4</v>
      </c>
      <c r="M54" s="1" t="s">
        <v>66</v>
      </c>
      <c r="N54" s="1">
        <v>2008</v>
      </c>
      <c r="O54" s="1">
        <v>3</v>
      </c>
      <c r="P54" s="1" t="s">
        <v>71</v>
      </c>
      <c r="Q54" s="1">
        <v>0</v>
      </c>
      <c r="R54" s="1">
        <v>0.34</v>
      </c>
      <c r="S54" s="1">
        <v>0.89</v>
      </c>
      <c r="T54" s="1">
        <v>0.17</v>
      </c>
      <c r="U54" s="1">
        <v>0.27</v>
      </c>
      <c r="V54" s="1">
        <v>0.76</v>
      </c>
      <c r="W54" s="1">
        <v>0.21</v>
      </c>
      <c r="X54" s="1">
        <v>0.62</v>
      </c>
      <c r="Y54" s="1">
        <v>0.18</v>
      </c>
      <c r="Z54" s="1">
        <v>60.5</v>
      </c>
      <c r="AA54" s="1">
        <v>50.98</v>
      </c>
      <c r="AB54" s="1">
        <v>0</v>
      </c>
      <c r="AC54" s="1">
        <v>0.46</v>
      </c>
      <c r="AD54" s="1">
        <v>0.74</v>
      </c>
      <c r="AE54" s="1">
        <v>0.34</v>
      </c>
      <c r="AF54" s="1">
        <v>0.34</v>
      </c>
      <c r="AG54" s="1">
        <v>0.72</v>
      </c>
      <c r="AH54" s="1">
        <v>0.22</v>
      </c>
      <c r="AI54" s="1">
        <v>0.47</v>
      </c>
      <c r="AJ54" s="1">
        <v>0.2</v>
      </c>
      <c r="AK54" s="1">
        <v>35.43</v>
      </c>
      <c r="AL54" s="1">
        <v>33.4</v>
      </c>
      <c r="AM54" s="1" t="s">
        <v>69</v>
      </c>
      <c r="AN54" s="9">
        <v>0.74</v>
      </c>
      <c r="AO54" s="1">
        <v>1.2</v>
      </c>
      <c r="AP54" s="9">
        <v>0.5</v>
      </c>
      <c r="AQ54" s="9">
        <v>0.79</v>
      </c>
      <c r="AR54" s="1">
        <v>1.06</v>
      </c>
      <c r="AS54" s="1">
        <v>0.95</v>
      </c>
      <c r="AT54" s="8">
        <v>1.32</v>
      </c>
      <c r="AU54" s="1">
        <v>0.9</v>
      </c>
      <c r="AV54" s="9">
        <v>1.71</v>
      </c>
      <c r="AW54" s="9">
        <v>1.53</v>
      </c>
      <c r="AX54" s="1" t="s">
        <v>69</v>
      </c>
      <c r="AY54" s="1">
        <v>-1</v>
      </c>
      <c r="AZ54" s="1">
        <v>0</v>
      </c>
      <c r="BA54" s="1">
        <v>-1</v>
      </c>
      <c r="BB54" s="1">
        <v>-1</v>
      </c>
      <c r="BC54" s="1">
        <v>0</v>
      </c>
      <c r="BD54" s="1">
        <v>0</v>
      </c>
      <c r="BE54" s="1">
        <v>1</v>
      </c>
      <c r="BF54" s="1">
        <v>0</v>
      </c>
      <c r="BG54" s="1">
        <v>-1</v>
      </c>
      <c r="BH54" s="1">
        <v>-1</v>
      </c>
      <c r="BI54" s="1">
        <v>1</v>
      </c>
      <c r="BJ54" s="1">
        <v>5</v>
      </c>
      <c r="BK54" s="1">
        <v>4</v>
      </c>
      <c r="BL54" s="1">
        <v>10</v>
      </c>
    </row>
    <row r="55" spans="2:65" hidden="1" x14ac:dyDescent="0.25">
      <c r="B55" s="1">
        <v>53</v>
      </c>
      <c r="C55" s="1">
        <v>0</v>
      </c>
      <c r="D55" s="1">
        <v>20</v>
      </c>
      <c r="E55" s="1">
        <v>820106200800009</v>
      </c>
      <c r="F55" s="1" t="s">
        <v>173</v>
      </c>
      <c r="G55" s="1" t="s">
        <v>67</v>
      </c>
      <c r="H55" s="1" t="s">
        <v>174</v>
      </c>
      <c r="I55" s="1" t="s">
        <v>175</v>
      </c>
      <c r="J55" s="1">
        <v>82053</v>
      </c>
      <c r="K55" s="1" t="s">
        <v>70</v>
      </c>
      <c r="L55" s="1">
        <v>4</v>
      </c>
      <c r="M55" s="1" t="s">
        <v>66</v>
      </c>
      <c r="N55" s="1">
        <v>2008</v>
      </c>
      <c r="O55" s="1">
        <v>3</v>
      </c>
      <c r="P55" s="1" t="s">
        <v>71</v>
      </c>
      <c r="Q55" s="1">
        <v>0</v>
      </c>
      <c r="R55" s="1">
        <v>0.49</v>
      </c>
      <c r="S55" s="1">
        <v>0.75</v>
      </c>
      <c r="T55" s="1">
        <v>0.32</v>
      </c>
      <c r="U55" s="1">
        <v>0.59</v>
      </c>
      <c r="V55" s="1">
        <v>0.61</v>
      </c>
      <c r="W55" s="1">
        <v>0.32</v>
      </c>
      <c r="X55" s="1">
        <v>0.46</v>
      </c>
      <c r="Y55" s="1">
        <v>0.11</v>
      </c>
      <c r="Z55" s="1">
        <v>47.55</v>
      </c>
      <c r="AA55" s="1">
        <v>47.11</v>
      </c>
      <c r="AB55" s="1">
        <v>0</v>
      </c>
      <c r="AC55" s="1">
        <v>0.46</v>
      </c>
      <c r="AD55" s="1">
        <v>0.74</v>
      </c>
      <c r="AE55" s="1">
        <v>0.34</v>
      </c>
      <c r="AF55" s="1">
        <v>0.34</v>
      </c>
      <c r="AG55" s="1">
        <v>0.72</v>
      </c>
      <c r="AH55" s="1">
        <v>0.22</v>
      </c>
      <c r="AI55" s="1">
        <v>0.47</v>
      </c>
      <c r="AJ55" s="1">
        <v>0.2</v>
      </c>
      <c r="AK55" s="1">
        <v>35.43</v>
      </c>
      <c r="AL55" s="1">
        <v>33.4</v>
      </c>
      <c r="AM55" s="1" t="s">
        <v>69</v>
      </c>
      <c r="AN55" s="1">
        <v>1.07</v>
      </c>
      <c r="AO55" s="1">
        <v>1.01</v>
      </c>
      <c r="AP55" s="1">
        <v>0.94</v>
      </c>
      <c r="AQ55" s="8">
        <v>1.74</v>
      </c>
      <c r="AR55" s="1">
        <v>0.85</v>
      </c>
      <c r="AS55" s="8">
        <v>1.45</v>
      </c>
      <c r="AT55" s="1">
        <v>0.98</v>
      </c>
      <c r="AU55" s="9">
        <v>0.55000000000000004</v>
      </c>
      <c r="AV55" s="9">
        <v>1.34</v>
      </c>
      <c r="AW55" s="9">
        <v>1.41</v>
      </c>
      <c r="AX55" s="1" t="s">
        <v>69</v>
      </c>
      <c r="AY55" s="1">
        <v>0</v>
      </c>
      <c r="AZ55" s="1">
        <v>0</v>
      </c>
      <c r="BA55" s="1">
        <v>0</v>
      </c>
      <c r="BB55" s="1">
        <v>1</v>
      </c>
      <c r="BC55" s="1">
        <v>0</v>
      </c>
      <c r="BD55" s="1">
        <v>1</v>
      </c>
      <c r="BE55" s="1">
        <v>0</v>
      </c>
      <c r="BF55" s="1">
        <v>-1</v>
      </c>
      <c r="BG55" s="1">
        <v>-1</v>
      </c>
      <c r="BH55" s="1">
        <v>-1</v>
      </c>
      <c r="BI55" s="1">
        <v>2</v>
      </c>
      <c r="BJ55" s="1">
        <v>3</v>
      </c>
      <c r="BK55" s="1">
        <v>5</v>
      </c>
      <c r="BL55" s="1">
        <v>10</v>
      </c>
    </row>
    <row r="56" spans="2:65" hidden="1" x14ac:dyDescent="0.25">
      <c r="B56" s="1">
        <v>54</v>
      </c>
      <c r="C56" s="1">
        <v>0</v>
      </c>
      <c r="D56" s="1">
        <v>20</v>
      </c>
      <c r="E56" s="1">
        <v>820106200800010</v>
      </c>
      <c r="F56" s="1" t="s">
        <v>178</v>
      </c>
      <c r="G56" s="1" t="s">
        <v>67</v>
      </c>
      <c r="H56" s="1" t="s">
        <v>174</v>
      </c>
      <c r="I56" s="1" t="s">
        <v>175</v>
      </c>
      <c r="J56" s="1">
        <v>82053</v>
      </c>
      <c r="K56" s="1" t="s">
        <v>70</v>
      </c>
      <c r="L56" s="1">
        <v>4</v>
      </c>
      <c r="M56" s="1" t="s">
        <v>66</v>
      </c>
      <c r="N56" s="1">
        <v>2008</v>
      </c>
      <c r="O56" s="1">
        <v>3</v>
      </c>
      <c r="P56" s="1" t="s">
        <v>71</v>
      </c>
      <c r="Q56" s="1">
        <v>0</v>
      </c>
      <c r="R56" s="1">
        <v>0.37</v>
      </c>
      <c r="S56" s="1">
        <v>0.72</v>
      </c>
      <c r="T56" s="1">
        <v>0.24</v>
      </c>
      <c r="U56" s="1">
        <v>0.21</v>
      </c>
      <c r="V56" s="1">
        <v>0.6</v>
      </c>
      <c r="W56" s="1">
        <v>0.1</v>
      </c>
      <c r="X56" s="1">
        <v>0.61</v>
      </c>
      <c r="Y56" s="1">
        <v>0.12</v>
      </c>
      <c r="Z56" s="1">
        <v>32.799999999999997</v>
      </c>
      <c r="AA56" s="1">
        <v>29.24</v>
      </c>
      <c r="AB56" s="1">
        <v>0</v>
      </c>
      <c r="AC56" s="1">
        <v>0.46</v>
      </c>
      <c r="AD56" s="1">
        <v>0.74</v>
      </c>
      <c r="AE56" s="1">
        <v>0.34</v>
      </c>
      <c r="AF56" s="1">
        <v>0.34</v>
      </c>
      <c r="AG56" s="1">
        <v>0.72</v>
      </c>
      <c r="AH56" s="1">
        <v>0.22</v>
      </c>
      <c r="AI56" s="1">
        <v>0.47</v>
      </c>
      <c r="AJ56" s="1">
        <v>0.2</v>
      </c>
      <c r="AK56" s="1">
        <v>35.43</v>
      </c>
      <c r="AL56" s="1">
        <v>33.4</v>
      </c>
      <c r="AM56" s="1" t="s">
        <v>69</v>
      </c>
      <c r="AN56" s="1">
        <v>0.8</v>
      </c>
      <c r="AO56" s="1">
        <v>0.97</v>
      </c>
      <c r="AP56" s="9">
        <v>0.71</v>
      </c>
      <c r="AQ56" s="9">
        <v>0.62</v>
      </c>
      <c r="AR56" s="1">
        <v>0.83</v>
      </c>
      <c r="AS56" s="9">
        <v>0.45</v>
      </c>
      <c r="AT56" s="8">
        <v>1.3</v>
      </c>
      <c r="AU56" s="9">
        <v>0.6</v>
      </c>
      <c r="AV56" s="1">
        <v>0.93</v>
      </c>
      <c r="AW56" s="1">
        <v>0.88</v>
      </c>
      <c r="AX56" s="1" t="s">
        <v>69</v>
      </c>
      <c r="AY56" s="1">
        <v>0</v>
      </c>
      <c r="AZ56" s="1">
        <v>0</v>
      </c>
      <c r="BA56" s="1">
        <v>-1</v>
      </c>
      <c r="BB56" s="1">
        <v>-1</v>
      </c>
      <c r="BC56" s="1">
        <v>0</v>
      </c>
      <c r="BD56" s="1">
        <v>-1</v>
      </c>
      <c r="BE56" s="1">
        <v>1</v>
      </c>
      <c r="BF56" s="1">
        <v>-1</v>
      </c>
      <c r="BG56" s="1">
        <v>0</v>
      </c>
      <c r="BH56" s="1">
        <v>0</v>
      </c>
      <c r="BI56" s="1">
        <v>1</v>
      </c>
      <c r="BJ56" s="1">
        <v>4</v>
      </c>
      <c r="BK56" s="1">
        <v>5</v>
      </c>
      <c r="BL56" s="1">
        <v>10</v>
      </c>
    </row>
    <row r="57" spans="2:65" hidden="1" x14ac:dyDescent="0.25">
      <c r="B57" s="1">
        <v>55</v>
      </c>
      <c r="C57" s="1">
        <v>0</v>
      </c>
      <c r="D57" s="1">
        <v>20</v>
      </c>
      <c r="E57" s="1">
        <v>820106200900008</v>
      </c>
      <c r="F57" s="1" t="s">
        <v>179</v>
      </c>
      <c r="G57" s="1" t="s">
        <v>67</v>
      </c>
      <c r="H57" s="1" t="s">
        <v>180</v>
      </c>
      <c r="I57" s="1" t="s">
        <v>181</v>
      </c>
      <c r="J57" s="1">
        <v>85004</v>
      </c>
      <c r="K57" s="1" t="s">
        <v>118</v>
      </c>
      <c r="L57" s="1">
        <v>4</v>
      </c>
      <c r="M57" s="1" t="s">
        <v>66</v>
      </c>
      <c r="N57" s="1">
        <v>2009</v>
      </c>
      <c r="O57" s="1">
        <v>3</v>
      </c>
      <c r="P57" s="1" t="s">
        <v>119</v>
      </c>
      <c r="Q57" s="1">
        <v>0</v>
      </c>
      <c r="R57" s="1" t="s">
        <v>69</v>
      </c>
      <c r="S57" s="1" t="s">
        <v>69</v>
      </c>
      <c r="T57" s="1" t="s">
        <v>69</v>
      </c>
      <c r="U57" s="1">
        <v>0.34</v>
      </c>
      <c r="V57" s="1">
        <v>0.59</v>
      </c>
      <c r="W57" s="1">
        <v>0.13</v>
      </c>
      <c r="X57" s="1">
        <v>0.35</v>
      </c>
      <c r="Y57" s="1">
        <v>0.08</v>
      </c>
      <c r="Z57" s="1">
        <v>3.22</v>
      </c>
      <c r="AA57" s="1">
        <v>0</v>
      </c>
      <c r="AB57" s="1">
        <v>0.01</v>
      </c>
      <c r="AC57" s="1" t="s">
        <v>69</v>
      </c>
      <c r="AD57" s="1" t="s">
        <v>69</v>
      </c>
      <c r="AE57" s="1" t="s">
        <v>69</v>
      </c>
      <c r="AF57" s="1">
        <v>0.41</v>
      </c>
      <c r="AG57" s="1">
        <v>0.74</v>
      </c>
      <c r="AH57" s="1">
        <v>0.25</v>
      </c>
      <c r="AI57" s="1">
        <v>0.46</v>
      </c>
      <c r="AJ57" s="1">
        <v>0.12</v>
      </c>
      <c r="AK57" s="1">
        <v>29.43</v>
      </c>
      <c r="AL57" s="1">
        <v>26.11</v>
      </c>
      <c r="AM57" s="9">
        <v>0</v>
      </c>
      <c r="AN57" s="1" t="s">
        <v>69</v>
      </c>
      <c r="AO57" s="1" t="s">
        <v>69</v>
      </c>
      <c r="AP57" s="1" t="s">
        <v>69</v>
      </c>
      <c r="AQ57" s="1">
        <v>0.83</v>
      </c>
      <c r="AR57" s="1">
        <v>0.8</v>
      </c>
      <c r="AS57" s="9">
        <v>0.52</v>
      </c>
      <c r="AT57" s="9">
        <v>0.76</v>
      </c>
      <c r="AU57" s="9">
        <v>0.67</v>
      </c>
      <c r="AV57" s="8">
        <v>0.11</v>
      </c>
      <c r="AW57" s="8">
        <v>0</v>
      </c>
      <c r="AX57" s="1">
        <v>-1</v>
      </c>
      <c r="AY57" s="1" t="s">
        <v>69</v>
      </c>
      <c r="AZ57" s="1" t="s">
        <v>69</v>
      </c>
      <c r="BA57" s="1" t="s">
        <v>69</v>
      </c>
      <c r="BB57" s="1">
        <v>0</v>
      </c>
      <c r="BC57" s="1">
        <v>0</v>
      </c>
      <c r="BD57" s="1">
        <v>-1</v>
      </c>
      <c r="BE57" s="1">
        <v>-1</v>
      </c>
      <c r="BF57" s="1">
        <v>-1</v>
      </c>
      <c r="BG57" s="1">
        <v>1</v>
      </c>
      <c r="BH57" s="1">
        <v>1</v>
      </c>
      <c r="BI57" s="1">
        <v>2</v>
      </c>
      <c r="BJ57" s="1">
        <v>4</v>
      </c>
      <c r="BK57" s="1">
        <v>2</v>
      </c>
      <c r="BL57" s="1">
        <v>8</v>
      </c>
    </row>
    <row r="58" spans="2:65" hidden="1" x14ac:dyDescent="0.25">
      <c r="B58" s="1">
        <v>56</v>
      </c>
      <c r="C58" s="1">
        <v>0</v>
      </c>
      <c r="D58" s="1">
        <v>20</v>
      </c>
      <c r="E58" s="1">
        <v>820106200900009</v>
      </c>
      <c r="F58" s="1" t="s">
        <v>182</v>
      </c>
      <c r="G58" s="1" t="s">
        <v>67</v>
      </c>
      <c r="H58" s="1" t="s">
        <v>180</v>
      </c>
      <c r="I58" s="1" t="s">
        <v>181</v>
      </c>
      <c r="J58" s="1">
        <v>85004</v>
      </c>
      <c r="K58" s="1" t="s">
        <v>118</v>
      </c>
      <c r="L58" s="1">
        <v>4</v>
      </c>
      <c r="M58" s="1" t="s">
        <v>66</v>
      </c>
      <c r="N58" s="1">
        <v>2009</v>
      </c>
      <c r="O58" s="1">
        <v>3</v>
      </c>
      <c r="P58" s="1" t="s">
        <v>119</v>
      </c>
      <c r="Q58" s="1">
        <v>0</v>
      </c>
      <c r="R58" s="1">
        <v>0.63</v>
      </c>
      <c r="S58" s="1">
        <v>0.84</v>
      </c>
      <c r="T58" s="1">
        <v>0.38</v>
      </c>
      <c r="U58" s="1" t="s">
        <v>69</v>
      </c>
      <c r="V58" s="1">
        <v>0.74</v>
      </c>
      <c r="W58" s="1" t="s">
        <v>69</v>
      </c>
      <c r="X58" s="1" t="s">
        <v>69</v>
      </c>
      <c r="Y58" s="1" t="s">
        <v>69</v>
      </c>
      <c r="Z58" s="1">
        <v>6.29</v>
      </c>
      <c r="AA58" s="1">
        <v>10.18</v>
      </c>
      <c r="AB58" s="1">
        <v>0.01</v>
      </c>
      <c r="AC58" s="1">
        <v>0.5</v>
      </c>
      <c r="AD58" s="1">
        <v>0.76</v>
      </c>
      <c r="AE58" s="1">
        <v>0.37</v>
      </c>
      <c r="AF58" s="1" t="s">
        <v>69</v>
      </c>
      <c r="AG58" s="1">
        <v>0.74</v>
      </c>
      <c r="AH58" s="1" t="s">
        <v>69</v>
      </c>
      <c r="AI58" s="1" t="s">
        <v>69</v>
      </c>
      <c r="AJ58" s="1" t="s">
        <v>69</v>
      </c>
      <c r="AK58" s="1">
        <v>29.43</v>
      </c>
      <c r="AL58" s="1">
        <v>26.11</v>
      </c>
      <c r="AM58" s="9">
        <v>0</v>
      </c>
      <c r="AN58" s="8">
        <v>1.26</v>
      </c>
      <c r="AO58" s="1">
        <v>1.1100000000000001</v>
      </c>
      <c r="AP58" s="1">
        <v>1.03</v>
      </c>
      <c r="AQ58" s="1" t="s">
        <v>69</v>
      </c>
      <c r="AR58" s="1">
        <v>1</v>
      </c>
      <c r="AS58" s="1" t="s">
        <v>69</v>
      </c>
      <c r="AT58" s="1" t="s">
        <v>69</v>
      </c>
      <c r="AU58" s="1" t="s">
        <v>69</v>
      </c>
      <c r="AV58" s="8">
        <v>0.21</v>
      </c>
      <c r="AW58" s="8">
        <v>0.39</v>
      </c>
      <c r="AX58" s="1">
        <v>-1</v>
      </c>
      <c r="AY58" s="1">
        <v>1</v>
      </c>
      <c r="AZ58" s="1">
        <v>0</v>
      </c>
      <c r="BA58" s="1">
        <v>0</v>
      </c>
      <c r="BB58" s="1" t="s">
        <v>69</v>
      </c>
      <c r="BC58" s="1">
        <v>0</v>
      </c>
      <c r="BD58" s="1" t="s">
        <v>69</v>
      </c>
      <c r="BE58" s="1" t="s">
        <v>69</v>
      </c>
      <c r="BF58" s="1" t="s">
        <v>69</v>
      </c>
      <c r="BG58" s="1">
        <v>1</v>
      </c>
      <c r="BH58" s="1">
        <v>1</v>
      </c>
      <c r="BI58" s="1">
        <v>3</v>
      </c>
      <c r="BJ58" s="1">
        <v>1</v>
      </c>
      <c r="BK58" s="1">
        <v>3</v>
      </c>
      <c r="BL58" s="1">
        <v>7</v>
      </c>
    </row>
    <row r="59" spans="2:65" hidden="1" x14ac:dyDescent="0.25">
      <c r="B59" s="1">
        <v>57</v>
      </c>
      <c r="C59" s="1">
        <v>0</v>
      </c>
      <c r="D59" s="1">
        <v>20</v>
      </c>
      <c r="E59" s="1">
        <v>820106200900003</v>
      </c>
      <c r="F59" s="1" t="s">
        <v>183</v>
      </c>
      <c r="G59" s="1" t="s">
        <v>67</v>
      </c>
      <c r="H59" s="1" t="s">
        <v>180</v>
      </c>
      <c r="I59" s="1" t="s">
        <v>181</v>
      </c>
      <c r="J59" s="1">
        <v>82053</v>
      </c>
      <c r="K59" s="1" t="s">
        <v>70</v>
      </c>
      <c r="L59" s="1">
        <v>4</v>
      </c>
      <c r="M59" s="1" t="s">
        <v>66</v>
      </c>
      <c r="N59" s="1">
        <v>2009</v>
      </c>
      <c r="O59" s="1">
        <v>3</v>
      </c>
      <c r="P59" s="1" t="s">
        <v>71</v>
      </c>
      <c r="Q59" s="1">
        <v>0.02</v>
      </c>
      <c r="R59" s="1">
        <v>0.57999999999999996</v>
      </c>
      <c r="S59" s="1">
        <v>0.89</v>
      </c>
      <c r="T59" s="1">
        <v>0.41</v>
      </c>
      <c r="U59" s="1">
        <v>0.44</v>
      </c>
      <c r="V59" s="1">
        <v>0.78</v>
      </c>
      <c r="W59" s="1">
        <v>0.39</v>
      </c>
      <c r="X59" s="1">
        <v>0.56999999999999995</v>
      </c>
      <c r="Y59" s="1">
        <v>0.15</v>
      </c>
      <c r="Z59" s="1">
        <v>49.33</v>
      </c>
      <c r="AA59" s="1">
        <v>48.89</v>
      </c>
      <c r="AB59" s="1">
        <v>0.01</v>
      </c>
      <c r="AC59" s="1">
        <v>0.5</v>
      </c>
      <c r="AD59" s="1">
        <v>0.76</v>
      </c>
      <c r="AE59" s="1">
        <v>0.37</v>
      </c>
      <c r="AF59" s="1">
        <v>0.41</v>
      </c>
      <c r="AG59" s="1">
        <v>0.74</v>
      </c>
      <c r="AH59" s="1">
        <v>0.25</v>
      </c>
      <c r="AI59" s="1">
        <v>0.46</v>
      </c>
      <c r="AJ59" s="1">
        <v>0.12</v>
      </c>
      <c r="AK59" s="1">
        <v>29.43</v>
      </c>
      <c r="AL59" s="1">
        <v>26.11</v>
      </c>
      <c r="AM59" s="8">
        <v>2</v>
      </c>
      <c r="AN59" s="1">
        <v>1.1599999999999999</v>
      </c>
      <c r="AO59" s="1">
        <v>1.17</v>
      </c>
      <c r="AP59" s="1">
        <v>1.1100000000000001</v>
      </c>
      <c r="AQ59" s="1">
        <v>1.07</v>
      </c>
      <c r="AR59" s="1">
        <v>1.05</v>
      </c>
      <c r="AS59" s="8">
        <v>1.56</v>
      </c>
      <c r="AT59" s="8">
        <v>1.24</v>
      </c>
      <c r="AU59" s="8">
        <v>1.25</v>
      </c>
      <c r="AV59" s="9">
        <v>1.68</v>
      </c>
      <c r="AW59" s="9">
        <v>1.87</v>
      </c>
      <c r="AX59" s="1">
        <v>1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1</v>
      </c>
      <c r="BE59" s="1">
        <v>1</v>
      </c>
      <c r="BF59" s="1">
        <v>1</v>
      </c>
      <c r="BG59" s="1">
        <v>-1</v>
      </c>
      <c r="BH59" s="1">
        <v>-1</v>
      </c>
      <c r="BI59" s="1">
        <v>4</v>
      </c>
      <c r="BJ59" s="1">
        <v>2</v>
      </c>
      <c r="BK59" s="1">
        <v>5</v>
      </c>
      <c r="BL59" s="1">
        <v>11</v>
      </c>
    </row>
    <row r="60" spans="2:65" hidden="1" x14ac:dyDescent="0.25">
      <c r="B60" s="1">
        <v>58</v>
      </c>
      <c r="C60" s="1">
        <v>0</v>
      </c>
      <c r="D60" s="1">
        <v>20</v>
      </c>
      <c r="E60" s="1">
        <v>820106200900004</v>
      </c>
      <c r="F60" s="1" t="s">
        <v>184</v>
      </c>
      <c r="G60" s="1" t="s">
        <v>67</v>
      </c>
      <c r="H60" s="1" t="s">
        <v>180</v>
      </c>
      <c r="I60" s="1" t="s">
        <v>181</v>
      </c>
      <c r="J60" s="1">
        <v>82053</v>
      </c>
      <c r="K60" s="1" t="s">
        <v>70</v>
      </c>
      <c r="L60" s="1">
        <v>4</v>
      </c>
      <c r="M60" s="1" t="s">
        <v>66</v>
      </c>
      <c r="N60" s="1">
        <v>2009</v>
      </c>
      <c r="O60" s="1">
        <v>3</v>
      </c>
      <c r="P60" s="1" t="s">
        <v>71</v>
      </c>
      <c r="Q60" s="1">
        <v>0.02</v>
      </c>
      <c r="R60" s="1">
        <v>0.61</v>
      </c>
      <c r="S60" s="1">
        <v>0.86</v>
      </c>
      <c r="T60" s="1">
        <v>0.52</v>
      </c>
      <c r="U60" s="1">
        <v>0.66</v>
      </c>
      <c r="V60" s="1">
        <v>0.97</v>
      </c>
      <c r="W60" s="1">
        <v>0.56000000000000005</v>
      </c>
      <c r="X60" s="1">
        <v>0.7</v>
      </c>
      <c r="Y60" s="1">
        <v>0.06</v>
      </c>
      <c r="Z60" s="1">
        <v>57.31</v>
      </c>
      <c r="AA60" s="1">
        <v>54.64</v>
      </c>
      <c r="AB60" s="1">
        <v>0.01</v>
      </c>
      <c r="AC60" s="1">
        <v>0.5</v>
      </c>
      <c r="AD60" s="1">
        <v>0.76</v>
      </c>
      <c r="AE60" s="1">
        <v>0.37</v>
      </c>
      <c r="AF60" s="1">
        <v>0.41</v>
      </c>
      <c r="AG60" s="1">
        <v>0.74</v>
      </c>
      <c r="AH60" s="1">
        <v>0.25</v>
      </c>
      <c r="AI60" s="1">
        <v>0.46</v>
      </c>
      <c r="AJ60" s="1">
        <v>0.12</v>
      </c>
      <c r="AK60" s="1">
        <v>29.43</v>
      </c>
      <c r="AL60" s="1">
        <v>26.11</v>
      </c>
      <c r="AM60" s="8">
        <v>2</v>
      </c>
      <c r="AN60" s="8">
        <v>1.22</v>
      </c>
      <c r="AO60" s="1">
        <v>1.1299999999999999</v>
      </c>
      <c r="AP60" s="8">
        <v>1.41</v>
      </c>
      <c r="AQ60" s="8">
        <v>1.61</v>
      </c>
      <c r="AR60" s="8">
        <v>1.31</v>
      </c>
      <c r="AS60" s="8">
        <v>2.2400000000000002</v>
      </c>
      <c r="AT60" s="8">
        <v>1.52</v>
      </c>
      <c r="AU60" s="9">
        <v>0.5</v>
      </c>
      <c r="AV60" s="9">
        <v>1.95</v>
      </c>
      <c r="AW60" s="9">
        <v>2.09</v>
      </c>
      <c r="AX60" s="1">
        <v>1</v>
      </c>
      <c r="AY60" s="1">
        <v>1</v>
      </c>
      <c r="AZ60" s="1">
        <v>0</v>
      </c>
      <c r="BA60" s="1">
        <v>1</v>
      </c>
      <c r="BB60" s="1">
        <v>1</v>
      </c>
      <c r="BC60" s="1">
        <v>1</v>
      </c>
      <c r="BD60" s="1">
        <v>1</v>
      </c>
      <c r="BE60" s="1">
        <v>1</v>
      </c>
      <c r="BF60" s="1">
        <v>-1</v>
      </c>
      <c r="BG60" s="1">
        <v>-1</v>
      </c>
      <c r="BH60" s="1">
        <v>-1</v>
      </c>
      <c r="BI60" s="1">
        <v>7</v>
      </c>
      <c r="BJ60" s="1">
        <v>3</v>
      </c>
      <c r="BK60" s="1">
        <v>1</v>
      </c>
      <c r="BL60" s="1">
        <v>11</v>
      </c>
    </row>
    <row r="61" spans="2:65" hidden="1" x14ac:dyDescent="0.25">
      <c r="B61" s="1">
        <v>59</v>
      </c>
      <c r="C61" s="1">
        <v>0</v>
      </c>
      <c r="D61" s="1">
        <v>20</v>
      </c>
      <c r="E61" s="1">
        <v>820106200900006</v>
      </c>
      <c r="F61" s="1" t="s">
        <v>185</v>
      </c>
      <c r="G61" s="1" t="s">
        <v>67</v>
      </c>
      <c r="H61" s="1" t="s">
        <v>180</v>
      </c>
      <c r="I61" s="1" t="s">
        <v>181</v>
      </c>
      <c r="J61" s="1">
        <v>82053</v>
      </c>
      <c r="K61" s="1" t="s">
        <v>70</v>
      </c>
      <c r="L61" s="1">
        <v>4</v>
      </c>
      <c r="M61" s="1" t="s">
        <v>66</v>
      </c>
      <c r="N61" s="1">
        <v>2009</v>
      </c>
      <c r="O61" s="1">
        <v>3</v>
      </c>
      <c r="P61" s="1" t="s">
        <v>71</v>
      </c>
      <c r="Q61" s="1">
        <v>0.02</v>
      </c>
      <c r="R61" s="1">
        <v>0.3</v>
      </c>
      <c r="S61" s="1">
        <v>0.59</v>
      </c>
      <c r="T61" s="1">
        <v>0.14000000000000001</v>
      </c>
      <c r="U61" s="1">
        <v>0.32</v>
      </c>
      <c r="V61" s="1">
        <v>0.75</v>
      </c>
      <c r="W61" s="1">
        <v>0.17</v>
      </c>
      <c r="X61" s="1">
        <v>0.39</v>
      </c>
      <c r="Y61" s="1">
        <v>0.05</v>
      </c>
      <c r="Z61" s="1">
        <v>20.54</v>
      </c>
      <c r="AA61" s="1">
        <v>40</v>
      </c>
      <c r="AB61" s="1">
        <v>0.01</v>
      </c>
      <c r="AC61" s="1">
        <v>0.5</v>
      </c>
      <c r="AD61" s="1">
        <v>0.76</v>
      </c>
      <c r="AE61" s="1">
        <v>0.37</v>
      </c>
      <c r="AF61" s="1">
        <v>0.41</v>
      </c>
      <c r="AG61" s="1">
        <v>0.74</v>
      </c>
      <c r="AH61" s="1">
        <v>0.25</v>
      </c>
      <c r="AI61" s="1">
        <v>0.46</v>
      </c>
      <c r="AJ61" s="1">
        <v>0.12</v>
      </c>
      <c r="AK61" s="1">
        <v>29.43</v>
      </c>
      <c r="AL61" s="1">
        <v>26.11</v>
      </c>
      <c r="AM61" s="8">
        <v>2</v>
      </c>
      <c r="AN61" s="9">
        <v>0.6</v>
      </c>
      <c r="AO61" s="9">
        <v>0.78</v>
      </c>
      <c r="AP61" s="9">
        <v>0.38</v>
      </c>
      <c r="AQ61" s="9">
        <v>0.78</v>
      </c>
      <c r="AR61" s="1">
        <v>1.01</v>
      </c>
      <c r="AS61" s="9">
        <v>0.68</v>
      </c>
      <c r="AT61" s="1">
        <v>0.85</v>
      </c>
      <c r="AU61" s="9">
        <v>0.42</v>
      </c>
      <c r="AV61" s="8">
        <v>0.7</v>
      </c>
      <c r="AW61" s="9">
        <v>1.53</v>
      </c>
      <c r="AX61" s="1">
        <v>1</v>
      </c>
      <c r="AY61" s="1">
        <v>-1</v>
      </c>
      <c r="AZ61" s="1">
        <v>-1</v>
      </c>
      <c r="BA61" s="1">
        <v>-1</v>
      </c>
      <c r="BB61" s="1">
        <v>-1</v>
      </c>
      <c r="BC61" s="1">
        <v>0</v>
      </c>
      <c r="BD61" s="1">
        <v>-1</v>
      </c>
      <c r="BE61" s="1">
        <v>0</v>
      </c>
      <c r="BF61" s="1">
        <v>-1</v>
      </c>
      <c r="BG61" s="1">
        <v>1</v>
      </c>
      <c r="BH61" s="1">
        <v>-1</v>
      </c>
      <c r="BI61" s="1">
        <v>2</v>
      </c>
      <c r="BJ61" s="1">
        <v>7</v>
      </c>
      <c r="BK61" s="1">
        <v>2</v>
      </c>
      <c r="BL61" s="1">
        <v>11</v>
      </c>
    </row>
    <row r="62" spans="2:65" hidden="1" x14ac:dyDescent="0.25">
      <c r="B62" s="1">
        <v>60</v>
      </c>
      <c r="C62" s="1">
        <v>0</v>
      </c>
      <c r="D62" s="1">
        <v>20</v>
      </c>
      <c r="E62" s="1">
        <v>820106200900007</v>
      </c>
      <c r="F62" s="1" t="s">
        <v>186</v>
      </c>
      <c r="G62" s="1" t="s">
        <v>67</v>
      </c>
      <c r="H62" s="1" t="s">
        <v>180</v>
      </c>
      <c r="I62" s="1" t="s">
        <v>181</v>
      </c>
      <c r="J62" s="1">
        <v>82053</v>
      </c>
      <c r="K62" s="1" t="s">
        <v>70</v>
      </c>
      <c r="L62" s="1">
        <v>4</v>
      </c>
      <c r="M62" s="1" t="s">
        <v>66</v>
      </c>
      <c r="N62" s="1">
        <v>2009</v>
      </c>
      <c r="O62" s="1">
        <v>3</v>
      </c>
      <c r="P62" s="1" t="s">
        <v>71</v>
      </c>
      <c r="Q62" s="1">
        <v>0.01</v>
      </c>
      <c r="R62" s="1">
        <v>0.41</v>
      </c>
      <c r="S62" s="1">
        <v>0.62</v>
      </c>
      <c r="T62" s="1">
        <v>0.28999999999999998</v>
      </c>
      <c r="U62" s="1">
        <v>0.45</v>
      </c>
      <c r="V62" s="1">
        <v>0.83</v>
      </c>
      <c r="W62" s="1">
        <v>0.32</v>
      </c>
      <c r="X62" s="1">
        <v>0.65</v>
      </c>
      <c r="Y62" s="1">
        <v>0.14000000000000001</v>
      </c>
      <c r="Z62" s="1">
        <v>42.69</v>
      </c>
      <c r="AA62" s="1">
        <v>51.67</v>
      </c>
      <c r="AB62" s="1">
        <v>0.01</v>
      </c>
      <c r="AC62" s="1">
        <v>0.5</v>
      </c>
      <c r="AD62" s="1">
        <v>0.76</v>
      </c>
      <c r="AE62" s="1">
        <v>0.37</v>
      </c>
      <c r="AF62" s="1">
        <v>0.41</v>
      </c>
      <c r="AG62" s="1">
        <v>0.74</v>
      </c>
      <c r="AH62" s="1">
        <v>0.25</v>
      </c>
      <c r="AI62" s="1">
        <v>0.46</v>
      </c>
      <c r="AJ62" s="1">
        <v>0.12</v>
      </c>
      <c r="AK62" s="1">
        <v>29.43</v>
      </c>
      <c r="AL62" s="1">
        <v>26.11</v>
      </c>
      <c r="AM62" s="1">
        <v>1</v>
      </c>
      <c r="AN62" s="1">
        <v>0.82</v>
      </c>
      <c r="AO62" s="1">
        <v>0.82</v>
      </c>
      <c r="AP62" s="9">
        <v>0.78</v>
      </c>
      <c r="AQ62" s="1">
        <v>1.1000000000000001</v>
      </c>
      <c r="AR62" s="1">
        <v>1.1200000000000001</v>
      </c>
      <c r="AS62" s="8">
        <v>1.28</v>
      </c>
      <c r="AT62" s="8">
        <v>1.41</v>
      </c>
      <c r="AU62" s="1">
        <v>1.17</v>
      </c>
      <c r="AV62" s="9">
        <v>1.45</v>
      </c>
      <c r="AW62" s="9">
        <v>1.98</v>
      </c>
      <c r="AX62" s="1">
        <v>0</v>
      </c>
      <c r="AY62" s="1">
        <v>0</v>
      </c>
      <c r="AZ62" s="1">
        <v>0</v>
      </c>
      <c r="BA62" s="1">
        <v>-1</v>
      </c>
      <c r="BB62" s="1">
        <v>0</v>
      </c>
      <c r="BC62" s="1">
        <v>0</v>
      </c>
      <c r="BD62" s="1">
        <v>1</v>
      </c>
      <c r="BE62" s="1">
        <v>1</v>
      </c>
      <c r="BF62" s="1">
        <v>0</v>
      </c>
      <c r="BG62" s="1">
        <v>-1</v>
      </c>
      <c r="BH62" s="1">
        <v>-1</v>
      </c>
      <c r="BI62" s="1">
        <v>2</v>
      </c>
      <c r="BJ62" s="1">
        <v>3</v>
      </c>
      <c r="BK62" s="1">
        <v>6</v>
      </c>
      <c r="BL62" s="1">
        <v>11</v>
      </c>
    </row>
    <row r="63" spans="2:65" hidden="1" x14ac:dyDescent="0.25">
      <c r="B63" s="1">
        <v>61</v>
      </c>
      <c r="C63" s="1">
        <v>0</v>
      </c>
      <c r="D63" s="1">
        <v>20</v>
      </c>
      <c r="E63" s="1">
        <v>820106200900008</v>
      </c>
      <c r="F63" s="1" t="s">
        <v>179</v>
      </c>
      <c r="G63" s="1" t="s">
        <v>67</v>
      </c>
      <c r="H63" s="1" t="s">
        <v>180</v>
      </c>
      <c r="I63" s="1" t="s">
        <v>181</v>
      </c>
      <c r="J63" s="1">
        <v>82053</v>
      </c>
      <c r="K63" s="1" t="s">
        <v>70</v>
      </c>
      <c r="L63" s="1">
        <v>4</v>
      </c>
      <c r="M63" s="1" t="s">
        <v>66</v>
      </c>
      <c r="N63" s="1">
        <v>2009</v>
      </c>
      <c r="O63" s="1">
        <v>3</v>
      </c>
      <c r="P63" s="1" t="s">
        <v>71</v>
      </c>
      <c r="Q63" s="1">
        <v>0</v>
      </c>
      <c r="R63" s="1">
        <v>0.43</v>
      </c>
      <c r="S63" s="1">
        <v>0.72</v>
      </c>
      <c r="T63" s="1">
        <v>0.25</v>
      </c>
      <c r="U63" s="1" t="s">
        <v>69</v>
      </c>
      <c r="V63" s="1">
        <v>0.59</v>
      </c>
      <c r="W63" s="1" t="s">
        <v>69</v>
      </c>
      <c r="X63" s="1" t="s">
        <v>69</v>
      </c>
      <c r="Y63" s="1" t="s">
        <v>69</v>
      </c>
      <c r="Z63" s="1">
        <v>13.94</v>
      </c>
      <c r="AA63" s="1">
        <v>27.97</v>
      </c>
      <c r="AB63" s="1">
        <v>0.01</v>
      </c>
      <c r="AC63" s="1">
        <v>0.5</v>
      </c>
      <c r="AD63" s="1">
        <v>0.76</v>
      </c>
      <c r="AE63" s="1">
        <v>0.37</v>
      </c>
      <c r="AF63" s="1" t="s">
        <v>69</v>
      </c>
      <c r="AG63" s="1">
        <v>0.74</v>
      </c>
      <c r="AH63" s="1" t="s">
        <v>69</v>
      </c>
      <c r="AI63" s="1" t="s">
        <v>69</v>
      </c>
      <c r="AJ63" s="1" t="s">
        <v>69</v>
      </c>
      <c r="AK63" s="1">
        <v>29.43</v>
      </c>
      <c r="AL63" s="1">
        <v>26.11</v>
      </c>
      <c r="AM63" s="9">
        <v>0</v>
      </c>
      <c r="AN63" s="1">
        <v>0.86</v>
      </c>
      <c r="AO63" s="1">
        <v>0.95</v>
      </c>
      <c r="AP63" s="9">
        <v>0.68</v>
      </c>
      <c r="AQ63" s="1" t="s">
        <v>69</v>
      </c>
      <c r="AR63" s="1">
        <v>0.8</v>
      </c>
      <c r="AS63" s="1" t="s">
        <v>69</v>
      </c>
      <c r="AT63" s="1" t="s">
        <v>69</v>
      </c>
      <c r="AU63" s="1" t="s">
        <v>69</v>
      </c>
      <c r="AV63" s="8">
        <v>0.47</v>
      </c>
      <c r="AW63" s="1">
        <v>1.07</v>
      </c>
      <c r="AX63" s="1">
        <v>-1</v>
      </c>
      <c r="AY63" s="1">
        <v>0</v>
      </c>
      <c r="AZ63" s="1">
        <v>0</v>
      </c>
      <c r="BA63" s="1">
        <v>-1</v>
      </c>
      <c r="BB63" s="1" t="s">
        <v>69</v>
      </c>
      <c r="BC63" s="1">
        <v>0</v>
      </c>
      <c r="BD63" s="1" t="s">
        <v>69</v>
      </c>
      <c r="BE63" s="1" t="s">
        <v>69</v>
      </c>
      <c r="BF63" s="1" t="s">
        <v>69</v>
      </c>
      <c r="BG63" s="1">
        <v>1</v>
      </c>
      <c r="BH63" s="1">
        <v>0</v>
      </c>
      <c r="BI63" s="1">
        <v>1</v>
      </c>
      <c r="BJ63" s="1">
        <v>2</v>
      </c>
      <c r="BK63" s="1">
        <v>4</v>
      </c>
      <c r="BL63" s="1">
        <v>7</v>
      </c>
    </row>
    <row r="64" spans="2:65" hidden="1" x14ac:dyDescent="0.25">
      <c r="B64" s="1">
        <v>62</v>
      </c>
      <c r="C64" s="1">
        <v>0</v>
      </c>
      <c r="D64" s="1">
        <v>20</v>
      </c>
      <c r="E64" s="1">
        <v>820106200900009</v>
      </c>
      <c r="F64" s="1" t="s">
        <v>182</v>
      </c>
      <c r="G64" s="1" t="s">
        <v>67</v>
      </c>
      <c r="H64" s="1" t="s">
        <v>180</v>
      </c>
      <c r="I64" s="1" t="s">
        <v>181</v>
      </c>
      <c r="J64" s="1">
        <v>82053</v>
      </c>
      <c r="K64" s="1" t="s">
        <v>70</v>
      </c>
      <c r="L64" s="1">
        <v>4</v>
      </c>
      <c r="M64" s="1" t="s">
        <v>66</v>
      </c>
      <c r="N64" s="1">
        <v>2009</v>
      </c>
      <c r="O64" s="1">
        <v>3</v>
      </c>
      <c r="P64" s="1" t="s">
        <v>71</v>
      </c>
      <c r="Q64" s="1">
        <v>0.01</v>
      </c>
      <c r="R64" s="1">
        <v>0.64</v>
      </c>
      <c r="S64" s="1">
        <v>0.86</v>
      </c>
      <c r="T64" s="1">
        <v>0.52</v>
      </c>
      <c r="U64" s="1">
        <v>0.64</v>
      </c>
      <c r="V64" s="1">
        <v>0.74</v>
      </c>
      <c r="W64" s="1">
        <v>0.39</v>
      </c>
      <c r="X64" s="1">
        <v>0.88</v>
      </c>
      <c r="Y64" s="1">
        <v>0</v>
      </c>
      <c r="Z64" s="1">
        <v>24.8</v>
      </c>
      <c r="AA64" s="1">
        <v>17.43</v>
      </c>
      <c r="AB64" s="1">
        <v>0.01</v>
      </c>
      <c r="AC64" s="1">
        <v>0.5</v>
      </c>
      <c r="AD64" s="1">
        <v>0.76</v>
      </c>
      <c r="AE64" s="1">
        <v>0.37</v>
      </c>
      <c r="AF64" s="1">
        <v>0.41</v>
      </c>
      <c r="AG64" s="1">
        <v>0.74</v>
      </c>
      <c r="AH64" s="1">
        <v>0.25</v>
      </c>
      <c r="AI64" s="1">
        <v>0.46</v>
      </c>
      <c r="AJ64" s="1">
        <v>0.12</v>
      </c>
      <c r="AK64" s="1">
        <v>29.43</v>
      </c>
      <c r="AL64" s="1">
        <v>26.11</v>
      </c>
      <c r="AM64" s="1">
        <v>1</v>
      </c>
      <c r="AN64" s="8">
        <v>1.28</v>
      </c>
      <c r="AO64" s="1">
        <v>1.1299999999999999</v>
      </c>
      <c r="AP64" s="8">
        <v>1.41</v>
      </c>
      <c r="AQ64" s="8">
        <v>1.56</v>
      </c>
      <c r="AR64" s="1">
        <v>1</v>
      </c>
      <c r="AS64" s="8">
        <v>1.56</v>
      </c>
      <c r="AT64" s="8">
        <v>1.91</v>
      </c>
      <c r="AU64" s="9">
        <v>0</v>
      </c>
      <c r="AV64" s="1">
        <v>0.84</v>
      </c>
      <c r="AW64" s="8">
        <v>0.67</v>
      </c>
      <c r="AX64" s="1">
        <v>0</v>
      </c>
      <c r="AY64" s="1">
        <v>1</v>
      </c>
      <c r="AZ64" s="1">
        <v>0</v>
      </c>
      <c r="BA64" s="1">
        <v>1</v>
      </c>
      <c r="BB64" s="1">
        <v>1</v>
      </c>
      <c r="BC64" s="1">
        <v>0</v>
      </c>
      <c r="BD64" s="1">
        <v>1</v>
      </c>
      <c r="BE64" s="1">
        <v>1</v>
      </c>
      <c r="BF64" s="1">
        <v>-1</v>
      </c>
      <c r="BG64" s="1">
        <v>0</v>
      </c>
      <c r="BH64" s="1">
        <v>1</v>
      </c>
      <c r="BI64" s="1">
        <v>6</v>
      </c>
      <c r="BJ64" s="1">
        <v>1</v>
      </c>
      <c r="BK64" s="1">
        <v>4</v>
      </c>
      <c r="BL64" s="1">
        <v>11</v>
      </c>
    </row>
    <row r="65" spans="2:64" hidden="1" x14ac:dyDescent="0.25">
      <c r="B65" s="1">
        <v>63</v>
      </c>
      <c r="C65" s="1">
        <v>0</v>
      </c>
      <c r="D65" s="1">
        <v>20</v>
      </c>
      <c r="E65" s="1">
        <v>820106200900010</v>
      </c>
      <c r="F65" s="1" t="s">
        <v>187</v>
      </c>
      <c r="G65" s="1" t="s">
        <v>67</v>
      </c>
      <c r="H65" s="1" t="s">
        <v>180</v>
      </c>
      <c r="I65" s="1" t="s">
        <v>181</v>
      </c>
      <c r="J65" s="1">
        <v>82053</v>
      </c>
      <c r="K65" s="1" t="s">
        <v>70</v>
      </c>
      <c r="L65" s="1">
        <v>4</v>
      </c>
      <c r="M65" s="1" t="s">
        <v>66</v>
      </c>
      <c r="N65" s="1">
        <v>2009</v>
      </c>
      <c r="O65" s="1">
        <v>3</v>
      </c>
      <c r="P65" s="1" t="s">
        <v>71</v>
      </c>
      <c r="Q65" s="1">
        <v>0</v>
      </c>
      <c r="R65" s="1">
        <v>0.28000000000000003</v>
      </c>
      <c r="S65" s="1">
        <v>0.67</v>
      </c>
      <c r="T65" s="1">
        <v>7.0000000000000007E-2</v>
      </c>
      <c r="U65" s="1" t="s">
        <v>69</v>
      </c>
      <c r="V65" s="1">
        <v>0.62</v>
      </c>
      <c r="W65" s="1" t="s">
        <v>69</v>
      </c>
      <c r="X65" s="1" t="s">
        <v>69</v>
      </c>
      <c r="Y65" s="1" t="s">
        <v>69</v>
      </c>
      <c r="Z65" s="1">
        <v>7.51</v>
      </c>
      <c r="AA65" s="1">
        <v>5.33</v>
      </c>
      <c r="AB65" s="1">
        <v>0.01</v>
      </c>
      <c r="AC65" s="1">
        <v>0.5</v>
      </c>
      <c r="AD65" s="1">
        <v>0.76</v>
      </c>
      <c r="AE65" s="1">
        <v>0.37</v>
      </c>
      <c r="AF65" s="1" t="s">
        <v>69</v>
      </c>
      <c r="AG65" s="1">
        <v>0.74</v>
      </c>
      <c r="AH65" s="1" t="s">
        <v>69</v>
      </c>
      <c r="AI65" s="1" t="s">
        <v>69</v>
      </c>
      <c r="AJ65" s="1" t="s">
        <v>69</v>
      </c>
      <c r="AK65" s="1">
        <v>29.43</v>
      </c>
      <c r="AL65" s="1">
        <v>26.11</v>
      </c>
      <c r="AM65" s="9">
        <v>0</v>
      </c>
      <c r="AN65" s="9">
        <v>0.56000000000000005</v>
      </c>
      <c r="AO65" s="1">
        <v>0.88</v>
      </c>
      <c r="AP65" s="9">
        <v>0.19</v>
      </c>
      <c r="AQ65" s="1" t="s">
        <v>69</v>
      </c>
      <c r="AR65" s="1">
        <v>0.84</v>
      </c>
      <c r="AS65" s="1" t="s">
        <v>69</v>
      </c>
      <c r="AT65" s="1" t="s">
        <v>69</v>
      </c>
      <c r="AU65" s="1" t="s">
        <v>69</v>
      </c>
      <c r="AV65" s="8">
        <v>0.26</v>
      </c>
      <c r="AW65" s="8">
        <v>0.2</v>
      </c>
      <c r="AX65" s="1">
        <v>-1</v>
      </c>
      <c r="AY65" s="1">
        <v>-1</v>
      </c>
      <c r="AZ65" s="1">
        <v>0</v>
      </c>
      <c r="BA65" s="1">
        <v>-1</v>
      </c>
      <c r="BB65" s="1" t="s">
        <v>69</v>
      </c>
      <c r="BC65" s="1">
        <v>0</v>
      </c>
      <c r="BD65" s="1" t="s">
        <v>69</v>
      </c>
      <c r="BE65" s="1" t="s">
        <v>69</v>
      </c>
      <c r="BF65" s="1" t="s">
        <v>69</v>
      </c>
      <c r="BG65" s="1">
        <v>1</v>
      </c>
      <c r="BH65" s="1">
        <v>1</v>
      </c>
      <c r="BI65" s="1">
        <v>2</v>
      </c>
      <c r="BJ65" s="1">
        <v>3</v>
      </c>
      <c r="BK65" s="1">
        <v>2</v>
      </c>
      <c r="BL65" s="1">
        <v>7</v>
      </c>
    </row>
    <row r="66" spans="2:64" hidden="1" x14ac:dyDescent="0.25">
      <c r="B66" s="1">
        <v>64</v>
      </c>
      <c r="C66" s="1">
        <v>0</v>
      </c>
      <c r="D66" s="1">
        <v>20</v>
      </c>
      <c r="E66" s="1">
        <v>820106204600001</v>
      </c>
      <c r="F66" s="1" t="s">
        <v>188</v>
      </c>
      <c r="G66" s="1" t="s">
        <v>67</v>
      </c>
      <c r="H66" s="1" t="s">
        <v>189</v>
      </c>
      <c r="I66" s="1" t="s">
        <v>190</v>
      </c>
      <c r="J66" s="1">
        <v>82053</v>
      </c>
      <c r="K66" s="1" t="s">
        <v>70</v>
      </c>
      <c r="L66" s="1">
        <v>4</v>
      </c>
      <c r="M66" s="1" t="s">
        <v>66</v>
      </c>
      <c r="N66" s="1">
        <v>2046</v>
      </c>
      <c r="O66" s="1">
        <v>3</v>
      </c>
      <c r="P66" s="1" t="s">
        <v>71</v>
      </c>
      <c r="Q66" s="1">
        <v>0</v>
      </c>
      <c r="R66" s="1">
        <v>0.52</v>
      </c>
      <c r="S66" s="1">
        <v>0.9</v>
      </c>
      <c r="T66" s="1">
        <v>0.21</v>
      </c>
      <c r="U66" s="1">
        <v>0.72</v>
      </c>
      <c r="V66" s="1">
        <v>0.6</v>
      </c>
      <c r="W66" s="1">
        <v>0.56999999999999995</v>
      </c>
      <c r="X66" s="1">
        <v>0.56999999999999995</v>
      </c>
      <c r="Y66" s="1">
        <v>0.84</v>
      </c>
      <c r="Z66" s="1">
        <v>75.459999999999994</v>
      </c>
      <c r="AA66" s="1">
        <v>60.39</v>
      </c>
      <c r="AB66" s="1">
        <v>0</v>
      </c>
      <c r="AC66" s="1">
        <v>0.51</v>
      </c>
      <c r="AD66" s="1">
        <v>0.87</v>
      </c>
      <c r="AE66" s="1">
        <v>0.28000000000000003</v>
      </c>
      <c r="AF66" s="1">
        <v>0.71</v>
      </c>
      <c r="AG66" s="1">
        <v>0.34</v>
      </c>
      <c r="AH66" s="1">
        <v>0.53</v>
      </c>
      <c r="AI66" s="1">
        <v>0.66</v>
      </c>
      <c r="AJ66" s="1">
        <v>0.75</v>
      </c>
      <c r="AK66" s="1">
        <v>4.0199999999999996</v>
      </c>
      <c r="AL66" s="1">
        <v>3.9</v>
      </c>
      <c r="AM66" s="1" t="s">
        <v>69</v>
      </c>
      <c r="AN66" s="1">
        <v>1.02</v>
      </c>
      <c r="AO66" s="1">
        <v>1.03</v>
      </c>
      <c r="AP66" s="9">
        <v>0.75</v>
      </c>
      <c r="AQ66" s="1">
        <v>1.01</v>
      </c>
      <c r="AR66" s="8">
        <v>1.76</v>
      </c>
      <c r="AS66" s="1">
        <v>1.08</v>
      </c>
      <c r="AT66" s="1">
        <v>0.86</v>
      </c>
      <c r="AU66" s="1">
        <v>1.1200000000000001</v>
      </c>
      <c r="AV66" s="9">
        <v>18.77</v>
      </c>
      <c r="AW66" s="9">
        <v>15.48</v>
      </c>
      <c r="AX66" s="1" t="s">
        <v>69</v>
      </c>
      <c r="AY66" s="1">
        <v>0</v>
      </c>
      <c r="AZ66" s="1">
        <v>0</v>
      </c>
      <c r="BA66" s="1">
        <v>-1</v>
      </c>
      <c r="BB66" s="1">
        <v>0</v>
      </c>
      <c r="BC66" s="1">
        <v>1</v>
      </c>
      <c r="BD66" s="1">
        <v>0</v>
      </c>
      <c r="BE66" s="1">
        <v>0</v>
      </c>
      <c r="BF66" s="1">
        <v>0</v>
      </c>
      <c r="BG66" s="1">
        <v>-1</v>
      </c>
      <c r="BH66" s="1">
        <v>-1</v>
      </c>
      <c r="BI66" s="1">
        <v>1</v>
      </c>
      <c r="BJ66" s="1">
        <v>3</v>
      </c>
      <c r="BK66" s="1">
        <v>6</v>
      </c>
      <c r="BL66" s="1">
        <v>10</v>
      </c>
    </row>
    <row r="67" spans="2:64" hidden="1" x14ac:dyDescent="0.25">
      <c r="B67" s="1">
        <v>65</v>
      </c>
      <c r="C67" s="1">
        <v>0</v>
      </c>
      <c r="D67" s="1">
        <v>20</v>
      </c>
      <c r="E67" s="1">
        <v>820106204600002</v>
      </c>
      <c r="F67" s="1" t="s">
        <v>191</v>
      </c>
      <c r="G67" s="1" t="s">
        <v>67</v>
      </c>
      <c r="H67" s="1" t="s">
        <v>189</v>
      </c>
      <c r="I67" s="1" t="s">
        <v>190</v>
      </c>
      <c r="J67" s="1">
        <v>82053</v>
      </c>
      <c r="K67" s="1" t="s">
        <v>70</v>
      </c>
      <c r="L67" s="1">
        <v>4</v>
      </c>
      <c r="M67" s="1" t="s">
        <v>66</v>
      </c>
      <c r="N67" s="1">
        <v>2046</v>
      </c>
      <c r="O67" s="1">
        <v>3</v>
      </c>
      <c r="P67" s="1" t="s">
        <v>71</v>
      </c>
      <c r="Q67" s="1">
        <v>0</v>
      </c>
      <c r="R67" s="1">
        <v>0.49</v>
      </c>
      <c r="S67" s="1">
        <v>0.85</v>
      </c>
      <c r="T67" s="1">
        <v>0</v>
      </c>
      <c r="U67" s="1">
        <v>1</v>
      </c>
      <c r="V67" s="1">
        <v>0.49</v>
      </c>
      <c r="W67" s="1">
        <v>0.62</v>
      </c>
      <c r="X67" s="1">
        <v>0.62</v>
      </c>
      <c r="Y67" s="1">
        <v>0.17</v>
      </c>
      <c r="Z67" s="1">
        <v>7.12</v>
      </c>
      <c r="AA67" s="1">
        <v>6.51</v>
      </c>
      <c r="AB67" s="1">
        <v>0</v>
      </c>
      <c r="AC67" s="1">
        <v>0.51</v>
      </c>
      <c r="AD67" s="1">
        <v>0.87</v>
      </c>
      <c r="AE67" s="1">
        <v>0.28000000000000003</v>
      </c>
      <c r="AF67" s="1">
        <v>0.71</v>
      </c>
      <c r="AG67" s="1">
        <v>0.34</v>
      </c>
      <c r="AH67" s="1">
        <v>0.53</v>
      </c>
      <c r="AI67" s="1">
        <v>0.66</v>
      </c>
      <c r="AJ67" s="1">
        <v>0.75</v>
      </c>
      <c r="AK67" s="1">
        <v>4.0199999999999996</v>
      </c>
      <c r="AL67" s="1">
        <v>3.9</v>
      </c>
      <c r="AM67" s="1" t="s">
        <v>69</v>
      </c>
      <c r="AN67" s="1">
        <v>0.96</v>
      </c>
      <c r="AO67" s="1">
        <v>0.98</v>
      </c>
      <c r="AP67" s="9">
        <v>0</v>
      </c>
      <c r="AQ67" s="8">
        <v>1.41</v>
      </c>
      <c r="AR67" s="8">
        <v>1.44</v>
      </c>
      <c r="AS67" s="1">
        <v>1.17</v>
      </c>
      <c r="AT67" s="1">
        <v>0.94</v>
      </c>
      <c r="AU67" s="9">
        <v>0.23</v>
      </c>
      <c r="AV67" s="9">
        <v>1.77</v>
      </c>
      <c r="AW67" s="9">
        <v>1.67</v>
      </c>
      <c r="AX67" s="1" t="s">
        <v>69</v>
      </c>
      <c r="AY67" s="1">
        <v>0</v>
      </c>
      <c r="AZ67" s="1">
        <v>0</v>
      </c>
      <c r="BA67" s="1">
        <v>-1</v>
      </c>
      <c r="BB67" s="1">
        <v>1</v>
      </c>
      <c r="BC67" s="1">
        <v>1</v>
      </c>
      <c r="BD67" s="1">
        <v>0</v>
      </c>
      <c r="BE67" s="1">
        <v>0</v>
      </c>
      <c r="BF67" s="1">
        <v>-1</v>
      </c>
      <c r="BG67" s="1">
        <v>-1</v>
      </c>
      <c r="BH67" s="1">
        <v>-1</v>
      </c>
      <c r="BI67" s="1">
        <v>2</v>
      </c>
      <c r="BJ67" s="1">
        <v>4</v>
      </c>
      <c r="BK67" s="1">
        <v>4</v>
      </c>
      <c r="BL67" s="1">
        <v>10</v>
      </c>
    </row>
    <row r="68" spans="2:64" hidden="1" x14ac:dyDescent="0.25">
      <c r="B68" s="1">
        <v>66</v>
      </c>
      <c r="C68" s="1">
        <v>0</v>
      </c>
      <c r="D68" s="1">
        <v>20</v>
      </c>
      <c r="E68" s="1">
        <v>820106204600003</v>
      </c>
      <c r="F68" s="1" t="s">
        <v>188</v>
      </c>
      <c r="G68" s="1" t="s">
        <v>67</v>
      </c>
      <c r="H68" s="1" t="s">
        <v>189</v>
      </c>
      <c r="I68" s="1" t="s">
        <v>190</v>
      </c>
      <c r="J68" s="1">
        <v>82053</v>
      </c>
      <c r="K68" s="1" t="s">
        <v>70</v>
      </c>
      <c r="L68" s="1">
        <v>4</v>
      </c>
      <c r="M68" s="1" t="s">
        <v>66</v>
      </c>
      <c r="N68" s="1">
        <v>2046</v>
      </c>
      <c r="O68" s="1">
        <v>3</v>
      </c>
      <c r="P68" s="1" t="s">
        <v>71</v>
      </c>
      <c r="Q68" s="1">
        <v>0</v>
      </c>
      <c r="R68" s="1">
        <v>0.44</v>
      </c>
      <c r="S68" s="1">
        <v>0.75</v>
      </c>
      <c r="T68" s="1">
        <v>0</v>
      </c>
      <c r="U68" s="1" t="s">
        <v>69</v>
      </c>
      <c r="V68" s="1">
        <v>0.4</v>
      </c>
      <c r="W68" s="1" t="s">
        <v>69</v>
      </c>
      <c r="X68" s="1" t="s">
        <v>69</v>
      </c>
      <c r="Y68" s="1" t="s">
        <v>69</v>
      </c>
      <c r="Z68" s="1">
        <v>3.83</v>
      </c>
      <c r="AA68" s="1">
        <v>6.4</v>
      </c>
      <c r="AB68" s="1">
        <v>0</v>
      </c>
      <c r="AC68" s="1">
        <v>0.51</v>
      </c>
      <c r="AD68" s="1">
        <v>0.87</v>
      </c>
      <c r="AE68" s="1">
        <v>0.28000000000000003</v>
      </c>
      <c r="AF68" s="1" t="s">
        <v>69</v>
      </c>
      <c r="AG68" s="1">
        <v>0.34</v>
      </c>
      <c r="AH68" s="1" t="s">
        <v>69</v>
      </c>
      <c r="AI68" s="1" t="s">
        <v>69</v>
      </c>
      <c r="AJ68" s="1" t="s">
        <v>69</v>
      </c>
      <c r="AK68" s="1">
        <v>4.0199999999999996</v>
      </c>
      <c r="AL68" s="1">
        <v>3.9</v>
      </c>
      <c r="AM68" s="1" t="s">
        <v>69</v>
      </c>
      <c r="AN68" s="1">
        <v>0.86</v>
      </c>
      <c r="AO68" s="1">
        <v>0.86</v>
      </c>
      <c r="AP68" s="9">
        <v>0</v>
      </c>
      <c r="AQ68" s="1" t="s">
        <v>69</v>
      </c>
      <c r="AR68" s="1">
        <v>1.18</v>
      </c>
      <c r="AS68" s="1" t="s">
        <v>69</v>
      </c>
      <c r="AT68" s="1" t="s">
        <v>69</v>
      </c>
      <c r="AU68" s="1" t="s">
        <v>69</v>
      </c>
      <c r="AV68" s="1">
        <v>0.95</v>
      </c>
      <c r="AW68" s="9">
        <v>1.64</v>
      </c>
      <c r="AX68" s="1" t="s">
        <v>69</v>
      </c>
      <c r="AY68" s="1">
        <v>0</v>
      </c>
      <c r="AZ68" s="1">
        <v>0</v>
      </c>
      <c r="BA68" s="1">
        <v>-1</v>
      </c>
      <c r="BB68" s="1" t="s">
        <v>69</v>
      </c>
      <c r="BC68" s="1">
        <v>0</v>
      </c>
      <c r="BD68" s="1" t="s">
        <v>69</v>
      </c>
      <c r="BE68" s="1" t="s">
        <v>69</v>
      </c>
      <c r="BF68" s="1" t="s">
        <v>69</v>
      </c>
      <c r="BG68" s="1">
        <v>0</v>
      </c>
      <c r="BH68" s="1">
        <v>-1</v>
      </c>
      <c r="BI68" s="1">
        <v>0</v>
      </c>
      <c r="BJ68" s="1">
        <v>2</v>
      </c>
      <c r="BK68" s="1">
        <v>4</v>
      </c>
      <c r="BL68" s="1">
        <v>6</v>
      </c>
    </row>
    <row r="69" spans="2:64" hidden="1" x14ac:dyDescent="0.25">
      <c r="B69" s="1">
        <v>67</v>
      </c>
      <c r="C69" s="1">
        <v>0</v>
      </c>
      <c r="D69" s="1">
        <v>20</v>
      </c>
      <c r="E69" s="1">
        <v>820106204700001</v>
      </c>
      <c r="F69" s="1" t="s">
        <v>192</v>
      </c>
      <c r="G69" s="1" t="s">
        <v>67</v>
      </c>
      <c r="H69" s="1" t="s">
        <v>193</v>
      </c>
      <c r="I69" s="1" t="s">
        <v>194</v>
      </c>
      <c r="J69" s="1">
        <v>82053</v>
      </c>
      <c r="K69" s="1" t="s">
        <v>70</v>
      </c>
      <c r="L69" s="1">
        <v>4</v>
      </c>
      <c r="M69" s="1" t="s">
        <v>66</v>
      </c>
      <c r="N69" s="1">
        <v>2047</v>
      </c>
      <c r="O69" s="1">
        <v>3</v>
      </c>
      <c r="P69" s="1" t="s">
        <v>71</v>
      </c>
      <c r="Q69" s="1">
        <v>0</v>
      </c>
      <c r="R69" s="1">
        <v>0.56000000000000005</v>
      </c>
      <c r="S69" s="1">
        <v>1</v>
      </c>
      <c r="T69" s="1">
        <v>0.46</v>
      </c>
      <c r="U69" s="1">
        <v>0.89</v>
      </c>
      <c r="V69" s="1">
        <v>0.56000000000000005</v>
      </c>
      <c r="W69" s="1">
        <v>0.77</v>
      </c>
      <c r="X69" s="1">
        <v>0.47</v>
      </c>
      <c r="Y69" s="1">
        <v>0.96</v>
      </c>
      <c r="Z69" s="1">
        <v>10.75</v>
      </c>
      <c r="AA69" s="1">
        <v>7.46</v>
      </c>
      <c r="AB69" s="1">
        <v>0</v>
      </c>
      <c r="AC69" s="1">
        <v>0.67</v>
      </c>
      <c r="AD69" s="1">
        <v>0.87</v>
      </c>
      <c r="AE69" s="1">
        <v>0.55000000000000004</v>
      </c>
      <c r="AF69" s="1">
        <v>0.77</v>
      </c>
      <c r="AG69" s="1">
        <v>0.35</v>
      </c>
      <c r="AH69" s="1">
        <v>0.63</v>
      </c>
      <c r="AI69" s="1">
        <v>0.68</v>
      </c>
      <c r="AJ69" s="1">
        <v>0.74</v>
      </c>
      <c r="AK69" s="1">
        <v>6.02</v>
      </c>
      <c r="AL69" s="1">
        <v>6.06</v>
      </c>
      <c r="AM69" s="1" t="s">
        <v>69</v>
      </c>
      <c r="AN69" s="1">
        <v>0.84</v>
      </c>
      <c r="AO69" s="1">
        <v>1.1499999999999999</v>
      </c>
      <c r="AP69" s="1">
        <v>0.84</v>
      </c>
      <c r="AQ69" s="1">
        <v>1.1599999999999999</v>
      </c>
      <c r="AR69" s="8">
        <v>1.6</v>
      </c>
      <c r="AS69" s="8">
        <v>1.22</v>
      </c>
      <c r="AT69" s="9">
        <v>0.69</v>
      </c>
      <c r="AU69" s="8">
        <v>1.3</v>
      </c>
      <c r="AV69" s="9">
        <v>1.79</v>
      </c>
      <c r="AW69" s="9">
        <v>1.23</v>
      </c>
      <c r="AX69" s="1" t="s">
        <v>69</v>
      </c>
      <c r="AY69" s="1">
        <v>0</v>
      </c>
      <c r="AZ69" s="1">
        <v>0</v>
      </c>
      <c r="BA69" s="1">
        <v>0</v>
      </c>
      <c r="BB69" s="1">
        <v>0</v>
      </c>
      <c r="BC69" s="1">
        <v>1</v>
      </c>
      <c r="BD69" s="1">
        <v>1</v>
      </c>
      <c r="BE69" s="1">
        <v>-1</v>
      </c>
      <c r="BF69" s="1">
        <v>1</v>
      </c>
      <c r="BG69" s="1">
        <v>-1</v>
      </c>
      <c r="BH69" s="1">
        <v>-1</v>
      </c>
      <c r="BI69" s="1">
        <v>3</v>
      </c>
      <c r="BJ69" s="1">
        <v>3</v>
      </c>
      <c r="BK69" s="1">
        <v>4</v>
      </c>
      <c r="BL69" s="1">
        <v>10</v>
      </c>
    </row>
    <row r="70" spans="2:64" hidden="1" x14ac:dyDescent="0.25">
      <c r="B70" s="1">
        <v>68</v>
      </c>
      <c r="C70" s="1">
        <v>0</v>
      </c>
      <c r="D70" s="1">
        <v>20</v>
      </c>
      <c r="E70" s="1">
        <v>820106204700004</v>
      </c>
      <c r="F70" s="1" t="s">
        <v>195</v>
      </c>
      <c r="G70" s="1" t="s">
        <v>67</v>
      </c>
      <c r="H70" s="1" t="s">
        <v>193</v>
      </c>
      <c r="I70" s="1" t="s">
        <v>194</v>
      </c>
      <c r="J70" s="1">
        <v>82053</v>
      </c>
      <c r="K70" s="1" t="s">
        <v>70</v>
      </c>
      <c r="L70" s="1">
        <v>4</v>
      </c>
      <c r="M70" s="1" t="s">
        <v>66</v>
      </c>
      <c r="N70" s="1">
        <v>2047</v>
      </c>
      <c r="O70" s="1">
        <v>3</v>
      </c>
      <c r="P70" s="1" t="s">
        <v>71</v>
      </c>
      <c r="Q70" s="1">
        <v>0</v>
      </c>
      <c r="R70" s="1">
        <v>0.63</v>
      </c>
      <c r="S70" s="1">
        <v>0.64</v>
      </c>
      <c r="T70" s="1">
        <v>0.55000000000000004</v>
      </c>
      <c r="U70" s="1">
        <v>0.6</v>
      </c>
      <c r="V70" s="1">
        <v>0.57999999999999996</v>
      </c>
      <c r="W70" s="1">
        <v>0.44</v>
      </c>
      <c r="X70" s="1">
        <v>0.67</v>
      </c>
      <c r="Y70" s="1" t="s">
        <v>69</v>
      </c>
      <c r="Z70" s="1">
        <v>5.61</v>
      </c>
      <c r="AA70" s="1">
        <v>4.59</v>
      </c>
      <c r="AB70" s="1">
        <v>0</v>
      </c>
      <c r="AC70" s="1">
        <v>0.67</v>
      </c>
      <c r="AD70" s="1">
        <v>0.87</v>
      </c>
      <c r="AE70" s="1">
        <v>0.55000000000000004</v>
      </c>
      <c r="AF70" s="1">
        <v>0.77</v>
      </c>
      <c r="AG70" s="1">
        <v>0.35</v>
      </c>
      <c r="AH70" s="1">
        <v>0.63</v>
      </c>
      <c r="AI70" s="1">
        <v>0.68</v>
      </c>
      <c r="AJ70" s="1">
        <v>0.74</v>
      </c>
      <c r="AK70" s="1">
        <v>6.02</v>
      </c>
      <c r="AL70" s="1">
        <v>6.06</v>
      </c>
      <c r="AM70" s="1" t="s">
        <v>69</v>
      </c>
      <c r="AN70" s="1">
        <v>0.94</v>
      </c>
      <c r="AO70" s="9">
        <v>0.74</v>
      </c>
      <c r="AP70" s="1">
        <v>1</v>
      </c>
      <c r="AQ70" s="9">
        <v>0.78</v>
      </c>
      <c r="AR70" s="8">
        <v>1.66</v>
      </c>
      <c r="AS70" s="9">
        <v>0.7</v>
      </c>
      <c r="AT70" s="1">
        <v>0.99</v>
      </c>
      <c r="AU70" s="1" t="s">
        <v>69</v>
      </c>
      <c r="AV70" s="1">
        <v>0.93</v>
      </c>
      <c r="AW70" s="8">
        <v>0.76</v>
      </c>
      <c r="AX70" s="1" t="s">
        <v>69</v>
      </c>
      <c r="AY70" s="1">
        <v>0</v>
      </c>
      <c r="AZ70" s="1">
        <v>-1</v>
      </c>
      <c r="BA70" s="1">
        <v>0</v>
      </c>
      <c r="BB70" s="1">
        <v>-1</v>
      </c>
      <c r="BC70" s="1">
        <v>1</v>
      </c>
      <c r="BD70" s="1">
        <v>-1</v>
      </c>
      <c r="BE70" s="1">
        <v>0</v>
      </c>
      <c r="BF70" s="1" t="s">
        <v>69</v>
      </c>
      <c r="BG70" s="1">
        <v>0</v>
      </c>
      <c r="BH70" s="1">
        <v>1</v>
      </c>
      <c r="BI70" s="1">
        <v>2</v>
      </c>
      <c r="BJ70" s="1">
        <v>3</v>
      </c>
      <c r="BK70" s="1">
        <v>4</v>
      </c>
      <c r="BL70" s="1">
        <v>9</v>
      </c>
    </row>
    <row r="71" spans="2:64" hidden="1" x14ac:dyDescent="0.25">
      <c r="B71" s="1">
        <v>69</v>
      </c>
      <c r="C71" s="1">
        <v>0</v>
      </c>
      <c r="D71" s="1">
        <v>20</v>
      </c>
      <c r="E71" s="1">
        <v>820106204700010</v>
      </c>
      <c r="F71" s="1" t="s">
        <v>196</v>
      </c>
      <c r="G71" s="1" t="s">
        <v>67</v>
      </c>
      <c r="H71" s="1" t="s">
        <v>193</v>
      </c>
      <c r="I71" s="1" t="s">
        <v>194</v>
      </c>
      <c r="J71" s="1">
        <v>82053</v>
      </c>
      <c r="K71" s="1" t="s">
        <v>70</v>
      </c>
      <c r="L71" s="1">
        <v>4</v>
      </c>
      <c r="M71" s="1" t="s">
        <v>66</v>
      </c>
      <c r="N71" s="1">
        <v>2047</v>
      </c>
      <c r="O71" s="1">
        <v>3</v>
      </c>
      <c r="P71" s="1" t="s">
        <v>71</v>
      </c>
      <c r="Q71" s="1">
        <v>0</v>
      </c>
      <c r="R71" s="1">
        <v>0.54</v>
      </c>
      <c r="S71" s="1">
        <v>0.93</v>
      </c>
      <c r="T71" s="1">
        <v>0</v>
      </c>
      <c r="U71" s="1">
        <v>0.64</v>
      </c>
      <c r="V71" s="1">
        <v>0.65</v>
      </c>
      <c r="W71" s="1">
        <v>0.6</v>
      </c>
      <c r="X71" s="1">
        <v>0.5</v>
      </c>
      <c r="Y71" s="1">
        <v>0.92</v>
      </c>
      <c r="Z71" s="1">
        <v>10.86</v>
      </c>
      <c r="AA71" s="1">
        <v>10.34</v>
      </c>
      <c r="AB71" s="1">
        <v>0</v>
      </c>
      <c r="AC71" s="1">
        <v>0.67</v>
      </c>
      <c r="AD71" s="1">
        <v>0.87</v>
      </c>
      <c r="AE71" s="1">
        <v>0.55000000000000004</v>
      </c>
      <c r="AF71" s="1">
        <v>0.77</v>
      </c>
      <c r="AG71" s="1">
        <v>0.35</v>
      </c>
      <c r="AH71" s="1">
        <v>0.63</v>
      </c>
      <c r="AI71" s="1">
        <v>0.68</v>
      </c>
      <c r="AJ71" s="1">
        <v>0.74</v>
      </c>
      <c r="AK71" s="1">
        <v>6.02</v>
      </c>
      <c r="AL71" s="1">
        <v>6.06</v>
      </c>
      <c r="AM71" s="1" t="s">
        <v>69</v>
      </c>
      <c r="AN71" s="1">
        <v>0.81</v>
      </c>
      <c r="AO71" s="1">
        <v>1.07</v>
      </c>
      <c r="AP71" s="9">
        <v>0</v>
      </c>
      <c r="AQ71" s="1">
        <v>0.83</v>
      </c>
      <c r="AR71" s="8">
        <v>1.86</v>
      </c>
      <c r="AS71" s="1">
        <v>0.95</v>
      </c>
      <c r="AT71" s="9">
        <v>0.74</v>
      </c>
      <c r="AU71" s="8">
        <v>1.24</v>
      </c>
      <c r="AV71" s="9">
        <v>1.8</v>
      </c>
      <c r="AW71" s="9">
        <v>1.71</v>
      </c>
      <c r="AX71" s="1" t="s">
        <v>69</v>
      </c>
      <c r="AY71" s="1">
        <v>0</v>
      </c>
      <c r="AZ71" s="1">
        <v>0</v>
      </c>
      <c r="BA71" s="1">
        <v>-1</v>
      </c>
      <c r="BB71" s="1">
        <v>0</v>
      </c>
      <c r="BC71" s="1">
        <v>1</v>
      </c>
      <c r="BD71" s="1">
        <v>0</v>
      </c>
      <c r="BE71" s="1">
        <v>-1</v>
      </c>
      <c r="BF71" s="1">
        <v>1</v>
      </c>
      <c r="BG71" s="1">
        <v>-1</v>
      </c>
      <c r="BH71" s="1">
        <v>-1</v>
      </c>
      <c r="BI71" s="1">
        <v>2</v>
      </c>
      <c r="BJ71" s="1">
        <v>4</v>
      </c>
      <c r="BK71" s="1">
        <v>4</v>
      </c>
      <c r="BL71" s="1">
        <v>10</v>
      </c>
    </row>
    <row r="72" spans="2:64" hidden="1" x14ac:dyDescent="0.25">
      <c r="B72" s="1">
        <v>70</v>
      </c>
      <c r="C72" s="1">
        <v>0</v>
      </c>
      <c r="D72" s="1">
        <v>20</v>
      </c>
      <c r="E72" s="1">
        <v>820106204700011</v>
      </c>
      <c r="F72" s="1" t="s">
        <v>197</v>
      </c>
      <c r="G72" s="1" t="s">
        <v>67</v>
      </c>
      <c r="H72" s="1" t="s">
        <v>193</v>
      </c>
      <c r="I72" s="1" t="s">
        <v>194</v>
      </c>
      <c r="J72" s="1">
        <v>82053</v>
      </c>
      <c r="K72" s="1" t="s">
        <v>70</v>
      </c>
      <c r="L72" s="1">
        <v>4</v>
      </c>
      <c r="M72" s="1" t="s">
        <v>66</v>
      </c>
      <c r="N72" s="1">
        <v>2047</v>
      </c>
      <c r="O72" s="1">
        <v>3</v>
      </c>
      <c r="P72" s="1" t="s">
        <v>71</v>
      </c>
      <c r="Q72" s="1">
        <v>0</v>
      </c>
      <c r="R72" s="1">
        <v>0.43</v>
      </c>
      <c r="S72" s="1">
        <v>1</v>
      </c>
      <c r="T72" s="1">
        <v>0</v>
      </c>
      <c r="U72" s="1">
        <v>0.5</v>
      </c>
      <c r="V72" s="1">
        <v>0.61</v>
      </c>
      <c r="W72" s="1">
        <v>0.56000000000000005</v>
      </c>
      <c r="X72" s="1">
        <v>0.8</v>
      </c>
      <c r="Y72" s="1" t="s">
        <v>69</v>
      </c>
      <c r="Z72" s="1">
        <v>3.62</v>
      </c>
      <c r="AA72" s="1">
        <v>3.87</v>
      </c>
      <c r="AB72" s="1">
        <v>0</v>
      </c>
      <c r="AC72" s="1">
        <v>0.67</v>
      </c>
      <c r="AD72" s="1">
        <v>0.87</v>
      </c>
      <c r="AE72" s="1">
        <v>0.55000000000000004</v>
      </c>
      <c r="AF72" s="1">
        <v>0.77</v>
      </c>
      <c r="AG72" s="1">
        <v>0.35</v>
      </c>
      <c r="AH72" s="1">
        <v>0.63</v>
      </c>
      <c r="AI72" s="1">
        <v>0.68</v>
      </c>
      <c r="AJ72" s="1">
        <v>0.74</v>
      </c>
      <c r="AK72" s="1">
        <v>6.02</v>
      </c>
      <c r="AL72" s="1">
        <v>6.06</v>
      </c>
      <c r="AM72" s="1" t="s">
        <v>69</v>
      </c>
      <c r="AN72" s="9">
        <v>0.64</v>
      </c>
      <c r="AO72" s="1">
        <v>1.1499999999999999</v>
      </c>
      <c r="AP72" s="9">
        <v>0</v>
      </c>
      <c r="AQ72" s="9">
        <v>0.65</v>
      </c>
      <c r="AR72" s="8">
        <v>1.74</v>
      </c>
      <c r="AS72" s="1">
        <v>0.89</v>
      </c>
      <c r="AT72" s="1">
        <v>1.18</v>
      </c>
      <c r="AU72" s="1" t="s">
        <v>69</v>
      </c>
      <c r="AV72" s="8">
        <v>0.6</v>
      </c>
      <c r="AW72" s="8">
        <v>0.64</v>
      </c>
      <c r="AX72" s="1" t="s">
        <v>69</v>
      </c>
      <c r="AY72" s="1">
        <v>-1</v>
      </c>
      <c r="AZ72" s="1">
        <v>0</v>
      </c>
      <c r="BA72" s="1">
        <v>-1</v>
      </c>
      <c r="BB72" s="1">
        <v>-1</v>
      </c>
      <c r="BC72" s="1">
        <v>1</v>
      </c>
      <c r="BD72" s="1">
        <v>0</v>
      </c>
      <c r="BE72" s="1">
        <v>0</v>
      </c>
      <c r="BF72" s="1" t="s">
        <v>69</v>
      </c>
      <c r="BG72" s="1">
        <v>1</v>
      </c>
      <c r="BH72" s="1">
        <v>1</v>
      </c>
      <c r="BI72" s="1">
        <v>3</v>
      </c>
      <c r="BJ72" s="1">
        <v>3</v>
      </c>
      <c r="BK72" s="1">
        <v>3</v>
      </c>
      <c r="BL72" s="1">
        <v>9</v>
      </c>
    </row>
    <row r="73" spans="2:64" hidden="1" x14ac:dyDescent="0.25">
      <c r="B73" s="1">
        <v>71</v>
      </c>
      <c r="C73" s="1">
        <v>0</v>
      </c>
      <c r="D73" s="1">
        <v>20</v>
      </c>
      <c r="E73" s="1">
        <v>820106204800002</v>
      </c>
      <c r="F73" s="1" t="s">
        <v>198</v>
      </c>
      <c r="G73" s="1" t="s">
        <v>67</v>
      </c>
      <c r="H73" s="1" t="s">
        <v>199</v>
      </c>
      <c r="I73" s="1" t="s">
        <v>200</v>
      </c>
      <c r="J73" s="1">
        <v>82053</v>
      </c>
      <c r="K73" s="1" t="s">
        <v>70</v>
      </c>
      <c r="L73" s="1">
        <v>4</v>
      </c>
      <c r="M73" s="1" t="s">
        <v>66</v>
      </c>
      <c r="N73" s="1">
        <v>2048</v>
      </c>
      <c r="O73" s="1">
        <v>3</v>
      </c>
      <c r="P73" s="1" t="s">
        <v>71</v>
      </c>
      <c r="Q73" s="1">
        <v>0</v>
      </c>
      <c r="R73" s="1">
        <v>0.67</v>
      </c>
      <c r="S73" s="1">
        <v>1</v>
      </c>
      <c r="T73" s="1">
        <v>0.62</v>
      </c>
      <c r="U73" s="1">
        <v>0.78</v>
      </c>
      <c r="V73" s="1">
        <v>0.72</v>
      </c>
      <c r="W73" s="1">
        <v>0.25</v>
      </c>
      <c r="X73" s="1">
        <v>0.31</v>
      </c>
      <c r="Y73" s="1">
        <v>0.89</v>
      </c>
      <c r="Z73" s="1">
        <v>7.25</v>
      </c>
      <c r="AA73" s="1">
        <v>8.5</v>
      </c>
      <c r="AB73" s="1">
        <v>0</v>
      </c>
      <c r="AC73" s="1">
        <v>0.63</v>
      </c>
      <c r="AD73" s="1">
        <v>0.83</v>
      </c>
      <c r="AE73" s="1">
        <v>0.49</v>
      </c>
      <c r="AF73" s="1">
        <v>0.72</v>
      </c>
      <c r="AG73" s="1">
        <v>0.49</v>
      </c>
      <c r="AH73" s="1">
        <v>0.6</v>
      </c>
      <c r="AI73" s="1">
        <v>0.67</v>
      </c>
      <c r="AJ73" s="1">
        <v>0.55000000000000004</v>
      </c>
      <c r="AK73" s="1">
        <v>3.83</v>
      </c>
      <c r="AL73" s="1">
        <v>3.98</v>
      </c>
      <c r="AM73" s="1" t="s">
        <v>69</v>
      </c>
      <c r="AN73" s="1">
        <v>1.06</v>
      </c>
      <c r="AO73" s="1">
        <v>1.2</v>
      </c>
      <c r="AP73" s="8">
        <v>1.27</v>
      </c>
      <c r="AQ73" s="1">
        <v>1.08</v>
      </c>
      <c r="AR73" s="8">
        <v>1.47</v>
      </c>
      <c r="AS73" s="9">
        <v>0.42</v>
      </c>
      <c r="AT73" s="9">
        <v>0.46</v>
      </c>
      <c r="AU73" s="8">
        <v>1.62</v>
      </c>
      <c r="AV73" s="9">
        <v>1.89</v>
      </c>
      <c r="AW73" s="9">
        <v>2.14</v>
      </c>
      <c r="AX73" s="1" t="s">
        <v>69</v>
      </c>
      <c r="AY73" s="1">
        <v>0</v>
      </c>
      <c r="AZ73" s="1">
        <v>0</v>
      </c>
      <c r="BA73" s="1">
        <v>1</v>
      </c>
      <c r="BB73" s="1">
        <v>0</v>
      </c>
      <c r="BC73" s="1">
        <v>1</v>
      </c>
      <c r="BD73" s="1">
        <v>-1</v>
      </c>
      <c r="BE73" s="1">
        <v>-1</v>
      </c>
      <c r="BF73" s="1">
        <v>1</v>
      </c>
      <c r="BG73" s="1">
        <v>-1</v>
      </c>
      <c r="BH73" s="1">
        <v>-1</v>
      </c>
      <c r="BI73" s="1">
        <v>3</v>
      </c>
      <c r="BJ73" s="1">
        <v>4</v>
      </c>
      <c r="BK73" s="1">
        <v>3</v>
      </c>
      <c r="BL73" s="1">
        <v>10</v>
      </c>
    </row>
    <row r="74" spans="2:64" hidden="1" x14ac:dyDescent="0.25">
      <c r="B74" s="1">
        <v>72</v>
      </c>
      <c r="C74" s="1">
        <v>0</v>
      </c>
      <c r="D74" s="1">
        <v>20</v>
      </c>
      <c r="E74" s="1">
        <v>820106204800006</v>
      </c>
      <c r="F74" s="1" t="s">
        <v>201</v>
      </c>
      <c r="G74" s="1" t="s">
        <v>67</v>
      </c>
      <c r="H74" s="1" t="s">
        <v>199</v>
      </c>
      <c r="I74" s="1" t="s">
        <v>200</v>
      </c>
      <c r="J74" s="1">
        <v>82053</v>
      </c>
      <c r="K74" s="1" t="s">
        <v>70</v>
      </c>
      <c r="L74" s="1">
        <v>4</v>
      </c>
      <c r="M74" s="1" t="s">
        <v>66</v>
      </c>
      <c r="N74" s="1">
        <v>2048</v>
      </c>
      <c r="O74" s="1">
        <v>3</v>
      </c>
      <c r="P74" s="1" t="s">
        <v>71</v>
      </c>
      <c r="Q74" s="1">
        <v>0</v>
      </c>
      <c r="R74" s="1">
        <v>0.44</v>
      </c>
      <c r="S74" s="1">
        <v>0.83</v>
      </c>
      <c r="T74" s="1">
        <v>0.33</v>
      </c>
      <c r="U74" s="1">
        <v>0.67</v>
      </c>
      <c r="V74" s="1">
        <v>0.81</v>
      </c>
      <c r="W74" s="1">
        <v>0.75</v>
      </c>
      <c r="X74" s="1">
        <v>0.47</v>
      </c>
      <c r="Y74" s="1">
        <v>0.78</v>
      </c>
      <c r="Z74" s="1">
        <v>4.75</v>
      </c>
      <c r="AA74" s="1">
        <v>3.73</v>
      </c>
      <c r="AB74" s="1">
        <v>0</v>
      </c>
      <c r="AC74" s="1">
        <v>0.63</v>
      </c>
      <c r="AD74" s="1">
        <v>0.83</v>
      </c>
      <c r="AE74" s="1">
        <v>0.49</v>
      </c>
      <c r="AF74" s="1">
        <v>0.72</v>
      </c>
      <c r="AG74" s="1">
        <v>0.49</v>
      </c>
      <c r="AH74" s="1">
        <v>0.6</v>
      </c>
      <c r="AI74" s="1">
        <v>0.67</v>
      </c>
      <c r="AJ74" s="1">
        <v>0.55000000000000004</v>
      </c>
      <c r="AK74" s="1">
        <v>3.83</v>
      </c>
      <c r="AL74" s="1">
        <v>3.98</v>
      </c>
      <c r="AM74" s="1" t="s">
        <v>69</v>
      </c>
      <c r="AN74" s="9">
        <v>0.7</v>
      </c>
      <c r="AO74" s="1">
        <v>1</v>
      </c>
      <c r="AP74" s="9">
        <v>0.67</v>
      </c>
      <c r="AQ74" s="1">
        <v>0.93</v>
      </c>
      <c r="AR74" s="8">
        <v>1.65</v>
      </c>
      <c r="AS74" s="8">
        <v>1.25</v>
      </c>
      <c r="AT74" s="9">
        <v>0.7</v>
      </c>
      <c r="AU74" s="8">
        <v>1.42</v>
      </c>
      <c r="AV74" s="9">
        <v>1.24</v>
      </c>
      <c r="AW74" s="1">
        <v>0.94</v>
      </c>
      <c r="AX74" s="1" t="s">
        <v>69</v>
      </c>
      <c r="AY74" s="1">
        <v>-1</v>
      </c>
      <c r="AZ74" s="1">
        <v>0</v>
      </c>
      <c r="BA74" s="1">
        <v>-1</v>
      </c>
      <c r="BB74" s="1">
        <v>0</v>
      </c>
      <c r="BC74" s="1">
        <v>1</v>
      </c>
      <c r="BD74" s="1">
        <v>1</v>
      </c>
      <c r="BE74" s="1">
        <v>-1</v>
      </c>
      <c r="BF74" s="1">
        <v>1</v>
      </c>
      <c r="BG74" s="1">
        <v>-1</v>
      </c>
      <c r="BH74" s="1">
        <v>0</v>
      </c>
      <c r="BI74" s="1">
        <v>3</v>
      </c>
      <c r="BJ74" s="1">
        <v>4</v>
      </c>
      <c r="BK74" s="1">
        <v>3</v>
      </c>
      <c r="BL74" s="1">
        <v>10</v>
      </c>
    </row>
    <row r="75" spans="2:64" hidden="1" x14ac:dyDescent="0.25">
      <c r="B75" s="1">
        <v>73</v>
      </c>
      <c r="C75" s="1">
        <v>0</v>
      </c>
      <c r="D75" s="1">
        <v>20</v>
      </c>
      <c r="E75" s="1">
        <v>820106204800007</v>
      </c>
      <c r="F75" s="1" t="s">
        <v>202</v>
      </c>
      <c r="G75" s="1" t="s">
        <v>67</v>
      </c>
      <c r="H75" s="1" t="s">
        <v>199</v>
      </c>
      <c r="I75" s="1" t="s">
        <v>200</v>
      </c>
      <c r="J75" s="1">
        <v>82053</v>
      </c>
      <c r="K75" s="1" t="s">
        <v>70</v>
      </c>
      <c r="L75" s="1">
        <v>4</v>
      </c>
      <c r="M75" s="1" t="s">
        <v>66</v>
      </c>
      <c r="N75" s="1">
        <v>2048</v>
      </c>
      <c r="O75" s="1">
        <v>3</v>
      </c>
      <c r="P75" s="1" t="s">
        <v>71</v>
      </c>
      <c r="Q75" s="1">
        <v>0</v>
      </c>
      <c r="R75" s="1">
        <v>0.52</v>
      </c>
      <c r="S75" s="1">
        <v>0.6</v>
      </c>
      <c r="T75" s="1">
        <v>0.2</v>
      </c>
      <c r="U75" s="1" t="s">
        <v>69</v>
      </c>
      <c r="V75" s="1">
        <v>0.8</v>
      </c>
      <c r="W75" s="1">
        <v>0.62</v>
      </c>
      <c r="X75" s="1">
        <v>1</v>
      </c>
      <c r="Y75" s="1" t="s">
        <v>69</v>
      </c>
      <c r="Z75" s="1">
        <v>5.62</v>
      </c>
      <c r="AA75" s="1">
        <v>4.68</v>
      </c>
      <c r="AB75" s="1">
        <v>0</v>
      </c>
      <c r="AC75" s="1">
        <v>0.63</v>
      </c>
      <c r="AD75" s="1">
        <v>0.83</v>
      </c>
      <c r="AE75" s="1">
        <v>0.49</v>
      </c>
      <c r="AF75" s="1" t="s">
        <v>69</v>
      </c>
      <c r="AG75" s="1">
        <v>0.49</v>
      </c>
      <c r="AH75" s="1">
        <v>0.6</v>
      </c>
      <c r="AI75" s="1">
        <v>0.67</v>
      </c>
      <c r="AJ75" s="1" t="s">
        <v>69</v>
      </c>
      <c r="AK75" s="1">
        <v>3.83</v>
      </c>
      <c r="AL75" s="1">
        <v>3.98</v>
      </c>
      <c r="AM75" s="1" t="s">
        <v>69</v>
      </c>
      <c r="AN75" s="1">
        <v>0.83</v>
      </c>
      <c r="AO75" s="9">
        <v>0.72</v>
      </c>
      <c r="AP75" s="9">
        <v>0.41</v>
      </c>
      <c r="AQ75" s="1" t="s">
        <v>69</v>
      </c>
      <c r="AR75" s="8">
        <v>1.63</v>
      </c>
      <c r="AS75" s="1">
        <v>1.03</v>
      </c>
      <c r="AT75" s="8">
        <v>1.49</v>
      </c>
      <c r="AU75" s="1" t="s">
        <v>69</v>
      </c>
      <c r="AV75" s="9">
        <v>1.47</v>
      </c>
      <c r="AW75" s="1">
        <v>1.18</v>
      </c>
      <c r="AX75" s="1" t="s">
        <v>69</v>
      </c>
      <c r="AY75" s="1">
        <v>0</v>
      </c>
      <c r="AZ75" s="1">
        <v>-1</v>
      </c>
      <c r="BA75" s="1">
        <v>-1</v>
      </c>
      <c r="BB75" s="1" t="s">
        <v>69</v>
      </c>
      <c r="BC75" s="1">
        <v>1</v>
      </c>
      <c r="BD75" s="1">
        <v>0</v>
      </c>
      <c r="BE75" s="1">
        <v>1</v>
      </c>
      <c r="BF75" s="1" t="s">
        <v>69</v>
      </c>
      <c r="BG75" s="1">
        <v>-1</v>
      </c>
      <c r="BH75" s="1">
        <v>0</v>
      </c>
      <c r="BI75" s="1">
        <v>2</v>
      </c>
      <c r="BJ75" s="1">
        <v>3</v>
      </c>
      <c r="BK75" s="1">
        <v>3</v>
      </c>
      <c r="BL75" s="1">
        <v>8</v>
      </c>
    </row>
    <row r="76" spans="2:64" hidden="1" x14ac:dyDescent="0.25">
      <c r="B76" s="1">
        <v>74</v>
      </c>
      <c r="C76" s="1">
        <v>0</v>
      </c>
      <c r="D76" s="1">
        <v>20</v>
      </c>
      <c r="E76" s="1">
        <v>820106204800008</v>
      </c>
      <c r="F76" s="1" t="s">
        <v>203</v>
      </c>
      <c r="G76" s="1" t="s">
        <v>67</v>
      </c>
      <c r="H76" s="1" t="s">
        <v>199</v>
      </c>
      <c r="I76" s="1" t="s">
        <v>200</v>
      </c>
      <c r="J76" s="1">
        <v>82053</v>
      </c>
      <c r="K76" s="1" t="s">
        <v>70</v>
      </c>
      <c r="L76" s="1">
        <v>4</v>
      </c>
      <c r="M76" s="1" t="s">
        <v>66</v>
      </c>
      <c r="N76" s="1">
        <v>2048</v>
      </c>
      <c r="O76" s="1">
        <v>3</v>
      </c>
      <c r="P76" s="1" t="s">
        <v>71</v>
      </c>
      <c r="Q76" s="1">
        <v>0</v>
      </c>
      <c r="R76" s="1">
        <v>0.63</v>
      </c>
      <c r="S76" s="1">
        <v>0.86</v>
      </c>
      <c r="T76" s="1">
        <v>0.64</v>
      </c>
      <c r="U76" s="1" t="s">
        <v>69</v>
      </c>
      <c r="V76" s="1">
        <v>0.69</v>
      </c>
      <c r="W76" s="1">
        <v>0.53</v>
      </c>
      <c r="X76" s="1">
        <v>0.64</v>
      </c>
      <c r="Y76" s="1" t="s">
        <v>69</v>
      </c>
      <c r="Z76" s="1">
        <v>12.38</v>
      </c>
      <c r="AA76" s="1">
        <v>14.32</v>
      </c>
      <c r="AB76" s="1">
        <v>0</v>
      </c>
      <c r="AC76" s="1">
        <v>0.63</v>
      </c>
      <c r="AD76" s="1">
        <v>0.83</v>
      </c>
      <c r="AE76" s="1">
        <v>0.49</v>
      </c>
      <c r="AF76" s="1" t="s">
        <v>69</v>
      </c>
      <c r="AG76" s="1">
        <v>0.49</v>
      </c>
      <c r="AH76" s="1">
        <v>0.6</v>
      </c>
      <c r="AI76" s="1">
        <v>0.67</v>
      </c>
      <c r="AJ76" s="1" t="s">
        <v>69</v>
      </c>
      <c r="AK76" s="1">
        <v>3.83</v>
      </c>
      <c r="AL76" s="1">
        <v>3.98</v>
      </c>
      <c r="AM76" s="1" t="s">
        <v>69</v>
      </c>
      <c r="AN76" s="1">
        <v>1</v>
      </c>
      <c r="AO76" s="1">
        <v>1.04</v>
      </c>
      <c r="AP76" s="8">
        <v>1.31</v>
      </c>
      <c r="AQ76" s="1" t="s">
        <v>69</v>
      </c>
      <c r="AR76" s="8">
        <v>1.41</v>
      </c>
      <c r="AS76" s="1">
        <v>0.88</v>
      </c>
      <c r="AT76" s="1">
        <v>0.96</v>
      </c>
      <c r="AU76" s="1" t="s">
        <v>69</v>
      </c>
      <c r="AV76" s="9">
        <v>3.23</v>
      </c>
      <c r="AW76" s="9">
        <v>3.6</v>
      </c>
      <c r="AX76" s="1" t="s">
        <v>69</v>
      </c>
      <c r="AY76" s="1">
        <v>0</v>
      </c>
      <c r="AZ76" s="1">
        <v>0</v>
      </c>
      <c r="BA76" s="1">
        <v>1</v>
      </c>
      <c r="BB76" s="1" t="s">
        <v>69</v>
      </c>
      <c r="BC76" s="1">
        <v>1</v>
      </c>
      <c r="BD76" s="1">
        <v>0</v>
      </c>
      <c r="BE76" s="1">
        <v>0</v>
      </c>
      <c r="BF76" s="1" t="s">
        <v>69</v>
      </c>
      <c r="BG76" s="1">
        <v>-1</v>
      </c>
      <c r="BH76" s="1">
        <v>-1</v>
      </c>
      <c r="BI76" s="1">
        <v>2</v>
      </c>
      <c r="BJ76" s="1">
        <v>2</v>
      </c>
      <c r="BK76" s="1">
        <v>4</v>
      </c>
      <c r="BL76" s="1">
        <v>8</v>
      </c>
    </row>
    <row r="77" spans="2:64" hidden="1" x14ac:dyDescent="0.25">
      <c r="B77" s="1">
        <v>75</v>
      </c>
      <c r="C77" s="1">
        <v>0</v>
      </c>
      <c r="D77" s="1">
        <v>20</v>
      </c>
      <c r="E77" s="1">
        <v>820106204800009</v>
      </c>
      <c r="F77" s="1" t="s">
        <v>204</v>
      </c>
      <c r="G77" s="1" t="s">
        <v>67</v>
      </c>
      <c r="H77" s="1" t="s">
        <v>199</v>
      </c>
      <c r="I77" s="1" t="s">
        <v>200</v>
      </c>
      <c r="J77" s="1">
        <v>82053</v>
      </c>
      <c r="K77" s="1" t="s">
        <v>70</v>
      </c>
      <c r="L77" s="1">
        <v>4</v>
      </c>
      <c r="M77" s="1" t="s">
        <v>66</v>
      </c>
      <c r="N77" s="1">
        <v>2048</v>
      </c>
      <c r="O77" s="1">
        <v>3</v>
      </c>
      <c r="P77" s="1" t="s">
        <v>71</v>
      </c>
      <c r="Q77" s="1">
        <v>0</v>
      </c>
      <c r="R77" s="1">
        <v>0.76</v>
      </c>
      <c r="S77" s="1">
        <v>1</v>
      </c>
      <c r="T77" s="1">
        <v>0.89</v>
      </c>
      <c r="U77" s="1" t="s">
        <v>69</v>
      </c>
      <c r="V77" s="1">
        <v>0.56999999999999995</v>
      </c>
      <c r="W77" s="1" t="s">
        <v>69</v>
      </c>
      <c r="X77" s="1" t="s">
        <v>69</v>
      </c>
      <c r="Y77" s="1" t="s">
        <v>69</v>
      </c>
      <c r="Z77" s="1">
        <v>5.12</v>
      </c>
      <c r="AA77" s="1">
        <v>5.14</v>
      </c>
      <c r="AB77" s="1">
        <v>0</v>
      </c>
      <c r="AC77" s="1">
        <v>0.63</v>
      </c>
      <c r="AD77" s="1">
        <v>0.83</v>
      </c>
      <c r="AE77" s="1">
        <v>0.49</v>
      </c>
      <c r="AF77" s="1" t="s">
        <v>69</v>
      </c>
      <c r="AG77" s="1">
        <v>0.49</v>
      </c>
      <c r="AH77" s="1" t="s">
        <v>69</v>
      </c>
      <c r="AI77" s="1" t="s">
        <v>69</v>
      </c>
      <c r="AJ77" s="1" t="s">
        <v>69</v>
      </c>
      <c r="AK77" s="1">
        <v>3.83</v>
      </c>
      <c r="AL77" s="1">
        <v>3.98</v>
      </c>
      <c r="AM77" s="1" t="s">
        <v>69</v>
      </c>
      <c r="AN77" s="8">
        <v>1.21</v>
      </c>
      <c r="AO77" s="1">
        <v>1.2</v>
      </c>
      <c r="AP77" s="8">
        <v>1.82</v>
      </c>
      <c r="AQ77" s="1" t="s">
        <v>69</v>
      </c>
      <c r="AR77" s="1">
        <v>1.1599999999999999</v>
      </c>
      <c r="AS77" s="1" t="s">
        <v>69</v>
      </c>
      <c r="AT77" s="1" t="s">
        <v>69</v>
      </c>
      <c r="AU77" s="1" t="s">
        <v>69</v>
      </c>
      <c r="AV77" s="9">
        <v>1.34</v>
      </c>
      <c r="AW77" s="9">
        <v>1.29</v>
      </c>
      <c r="AX77" s="1" t="s">
        <v>69</v>
      </c>
      <c r="AY77" s="1">
        <v>1</v>
      </c>
      <c r="AZ77" s="1">
        <v>0</v>
      </c>
      <c r="BA77" s="1">
        <v>1</v>
      </c>
      <c r="BB77" s="1" t="s">
        <v>69</v>
      </c>
      <c r="BC77" s="1">
        <v>0</v>
      </c>
      <c r="BD77" s="1" t="s">
        <v>69</v>
      </c>
      <c r="BE77" s="1" t="s">
        <v>69</v>
      </c>
      <c r="BF77" s="1" t="s">
        <v>69</v>
      </c>
      <c r="BG77" s="1">
        <v>-1</v>
      </c>
      <c r="BH77" s="1">
        <v>-1</v>
      </c>
      <c r="BI77" s="1">
        <v>2</v>
      </c>
      <c r="BJ77" s="1">
        <v>2</v>
      </c>
      <c r="BK77" s="1">
        <v>2</v>
      </c>
      <c r="BL77" s="1">
        <v>6</v>
      </c>
    </row>
    <row r="78" spans="2:64" hidden="1" x14ac:dyDescent="0.25">
      <c r="B78" s="1">
        <v>76</v>
      </c>
      <c r="C78" s="1">
        <v>0</v>
      </c>
      <c r="D78" s="1">
        <v>20</v>
      </c>
      <c r="E78" s="1">
        <v>820106204900005</v>
      </c>
      <c r="F78" s="1" t="s">
        <v>205</v>
      </c>
      <c r="G78" s="1" t="s">
        <v>67</v>
      </c>
      <c r="H78" s="1" t="s">
        <v>206</v>
      </c>
      <c r="I78" s="1" t="s">
        <v>207</v>
      </c>
      <c r="J78" s="1">
        <v>82053</v>
      </c>
      <c r="K78" s="1" t="s">
        <v>70</v>
      </c>
      <c r="L78" s="1">
        <v>4</v>
      </c>
      <c r="M78" s="1" t="s">
        <v>66</v>
      </c>
      <c r="N78" s="1">
        <v>2049</v>
      </c>
      <c r="O78" s="1">
        <v>3</v>
      </c>
      <c r="P78" s="1" t="s">
        <v>71</v>
      </c>
      <c r="Q78" s="1">
        <v>0</v>
      </c>
      <c r="R78" s="1">
        <v>0.32</v>
      </c>
      <c r="S78" s="1">
        <v>0.71</v>
      </c>
      <c r="T78" s="1">
        <v>0</v>
      </c>
      <c r="U78" s="1">
        <v>0.92</v>
      </c>
      <c r="V78" s="1">
        <v>0.61</v>
      </c>
      <c r="W78" s="1">
        <v>0.67</v>
      </c>
      <c r="X78" s="1">
        <v>0.6</v>
      </c>
      <c r="Y78" s="1">
        <v>0.28999999999999998</v>
      </c>
      <c r="Z78" s="1">
        <v>8</v>
      </c>
      <c r="AA78" s="1">
        <v>8.4</v>
      </c>
      <c r="AB78" s="1">
        <v>0</v>
      </c>
      <c r="AC78" s="1">
        <v>0.51</v>
      </c>
      <c r="AD78" s="1">
        <v>0.77</v>
      </c>
      <c r="AE78" s="1">
        <v>0.38</v>
      </c>
      <c r="AF78" s="1">
        <v>0.65</v>
      </c>
      <c r="AG78" s="1">
        <v>0.44</v>
      </c>
      <c r="AH78" s="1">
        <v>0.55000000000000004</v>
      </c>
      <c r="AI78" s="1">
        <v>0.57999999999999996</v>
      </c>
      <c r="AJ78" s="1">
        <v>0.48</v>
      </c>
      <c r="AK78" s="1">
        <v>5.61</v>
      </c>
      <c r="AL78" s="1">
        <v>5.74</v>
      </c>
      <c r="AM78" s="1" t="s">
        <v>69</v>
      </c>
      <c r="AN78" s="9">
        <v>0.63</v>
      </c>
      <c r="AO78" s="1">
        <v>0.92</v>
      </c>
      <c r="AP78" s="9">
        <v>0</v>
      </c>
      <c r="AQ78" s="8">
        <v>1.42</v>
      </c>
      <c r="AR78" s="8">
        <v>1.39</v>
      </c>
      <c r="AS78" s="8">
        <v>1.22</v>
      </c>
      <c r="AT78" s="1">
        <v>1.03</v>
      </c>
      <c r="AU78" s="9">
        <v>0.6</v>
      </c>
      <c r="AV78" s="9">
        <v>1.43</v>
      </c>
      <c r="AW78" s="9">
        <v>1.46</v>
      </c>
      <c r="AX78" s="1" t="s">
        <v>69</v>
      </c>
      <c r="AY78" s="1">
        <v>-1</v>
      </c>
      <c r="AZ78" s="1">
        <v>0</v>
      </c>
      <c r="BA78" s="1">
        <v>-1</v>
      </c>
      <c r="BB78" s="1">
        <v>1</v>
      </c>
      <c r="BC78" s="1">
        <v>1</v>
      </c>
      <c r="BD78" s="1">
        <v>1</v>
      </c>
      <c r="BE78" s="1">
        <v>0</v>
      </c>
      <c r="BF78" s="1">
        <v>-1</v>
      </c>
      <c r="BG78" s="1">
        <v>-1</v>
      </c>
      <c r="BH78" s="1">
        <v>-1</v>
      </c>
      <c r="BI78" s="1">
        <v>3</v>
      </c>
      <c r="BJ78" s="1">
        <v>5</v>
      </c>
      <c r="BK78" s="1">
        <v>2</v>
      </c>
      <c r="BL78" s="1">
        <v>10</v>
      </c>
    </row>
    <row r="79" spans="2:64" hidden="1" x14ac:dyDescent="0.25">
      <c r="B79" s="1">
        <v>77</v>
      </c>
      <c r="C79" s="1">
        <v>0</v>
      </c>
      <c r="D79" s="1">
        <v>20</v>
      </c>
      <c r="E79" s="1">
        <v>820106204900006</v>
      </c>
      <c r="F79" s="1" t="s">
        <v>208</v>
      </c>
      <c r="G79" s="1" t="s">
        <v>67</v>
      </c>
      <c r="H79" s="1" t="s">
        <v>206</v>
      </c>
      <c r="I79" s="1" t="s">
        <v>207</v>
      </c>
      <c r="J79" s="1">
        <v>82053</v>
      </c>
      <c r="K79" s="1" t="s">
        <v>70</v>
      </c>
      <c r="L79" s="1">
        <v>4</v>
      </c>
      <c r="M79" s="1" t="s">
        <v>66</v>
      </c>
      <c r="N79" s="1">
        <v>2049</v>
      </c>
      <c r="O79" s="1">
        <v>3</v>
      </c>
      <c r="P79" s="1" t="s">
        <v>71</v>
      </c>
      <c r="Q79" s="1">
        <v>0</v>
      </c>
      <c r="R79" s="1">
        <v>0.37</v>
      </c>
      <c r="S79" s="1">
        <v>0.9</v>
      </c>
      <c r="T79" s="1">
        <v>0.1</v>
      </c>
      <c r="U79" s="1">
        <v>0.85</v>
      </c>
      <c r="V79" s="1">
        <v>0.55000000000000004</v>
      </c>
      <c r="W79" s="1">
        <v>0.42</v>
      </c>
      <c r="X79" s="1">
        <v>0.56999999999999995</v>
      </c>
      <c r="Y79" s="1">
        <v>0.6</v>
      </c>
      <c r="Z79" s="1">
        <v>8.48</v>
      </c>
      <c r="AA79" s="1">
        <v>7</v>
      </c>
      <c r="AB79" s="1">
        <v>0</v>
      </c>
      <c r="AC79" s="1">
        <v>0.51</v>
      </c>
      <c r="AD79" s="1">
        <v>0.77</v>
      </c>
      <c r="AE79" s="1">
        <v>0.38</v>
      </c>
      <c r="AF79" s="1">
        <v>0.65</v>
      </c>
      <c r="AG79" s="1">
        <v>0.44</v>
      </c>
      <c r="AH79" s="1">
        <v>0.55000000000000004</v>
      </c>
      <c r="AI79" s="1">
        <v>0.57999999999999996</v>
      </c>
      <c r="AJ79" s="1">
        <v>0.48</v>
      </c>
      <c r="AK79" s="1">
        <v>5.61</v>
      </c>
      <c r="AL79" s="1">
        <v>5.74</v>
      </c>
      <c r="AM79" s="1" t="s">
        <v>69</v>
      </c>
      <c r="AN79" s="9">
        <v>0.73</v>
      </c>
      <c r="AO79" s="1">
        <v>1.17</v>
      </c>
      <c r="AP79" s="9">
        <v>0.26</v>
      </c>
      <c r="AQ79" s="8">
        <v>1.31</v>
      </c>
      <c r="AR79" s="8">
        <v>1.25</v>
      </c>
      <c r="AS79" s="9">
        <v>0.76</v>
      </c>
      <c r="AT79" s="1">
        <v>0.98</v>
      </c>
      <c r="AU79" s="8">
        <v>1.25</v>
      </c>
      <c r="AV79" s="9">
        <v>1.51</v>
      </c>
      <c r="AW79" s="9">
        <v>1.22</v>
      </c>
      <c r="AX79" s="1" t="s">
        <v>69</v>
      </c>
      <c r="AY79" s="1">
        <v>-1</v>
      </c>
      <c r="AZ79" s="1">
        <v>0</v>
      </c>
      <c r="BA79" s="1">
        <v>-1</v>
      </c>
      <c r="BB79" s="1">
        <v>1</v>
      </c>
      <c r="BC79" s="1">
        <v>1</v>
      </c>
      <c r="BD79" s="1">
        <v>-1</v>
      </c>
      <c r="BE79" s="1">
        <v>0</v>
      </c>
      <c r="BF79" s="1">
        <v>1</v>
      </c>
      <c r="BG79" s="1">
        <v>-1</v>
      </c>
      <c r="BH79" s="1">
        <v>-1</v>
      </c>
      <c r="BI79" s="1">
        <v>3</v>
      </c>
      <c r="BJ79" s="1">
        <v>5</v>
      </c>
      <c r="BK79" s="1">
        <v>2</v>
      </c>
      <c r="BL79" s="1">
        <v>10</v>
      </c>
    </row>
    <row r="80" spans="2:64" hidden="1" x14ac:dyDescent="0.25">
      <c r="B80" s="1">
        <v>78</v>
      </c>
      <c r="C80" s="1">
        <v>0</v>
      </c>
      <c r="D80" s="1">
        <v>20</v>
      </c>
      <c r="E80" s="1">
        <v>820107301400002</v>
      </c>
      <c r="F80" s="1" t="s">
        <v>209</v>
      </c>
      <c r="G80" s="1" t="s">
        <v>212</v>
      </c>
      <c r="H80" s="1" t="s">
        <v>210</v>
      </c>
      <c r="I80" s="1" t="s">
        <v>211</v>
      </c>
      <c r="J80" s="1">
        <v>82053</v>
      </c>
      <c r="K80" s="1" t="s">
        <v>70</v>
      </c>
      <c r="L80" s="1">
        <v>4</v>
      </c>
      <c r="M80" s="1" t="s">
        <v>66</v>
      </c>
      <c r="N80" s="1">
        <v>3014</v>
      </c>
      <c r="O80" s="1">
        <v>5</v>
      </c>
      <c r="P80" s="1" t="s">
        <v>71</v>
      </c>
      <c r="Q80" s="1">
        <v>0.02</v>
      </c>
      <c r="R80" s="1">
        <v>0.59</v>
      </c>
      <c r="S80" s="1">
        <v>0.79</v>
      </c>
      <c r="T80" s="1">
        <v>0.42</v>
      </c>
      <c r="U80" s="1">
        <v>0.28999999999999998</v>
      </c>
      <c r="V80" s="1">
        <v>0.88</v>
      </c>
      <c r="W80" s="1">
        <v>0.13</v>
      </c>
      <c r="X80" s="1">
        <v>0.45</v>
      </c>
      <c r="Y80" s="1">
        <v>0.68</v>
      </c>
      <c r="Z80" s="1">
        <v>23.33</v>
      </c>
      <c r="AA80" s="1">
        <v>19.510000000000002</v>
      </c>
      <c r="AB80" s="1">
        <v>0.01</v>
      </c>
      <c r="AC80" s="1">
        <v>0.5</v>
      </c>
      <c r="AD80" s="1">
        <v>0.61</v>
      </c>
      <c r="AE80" s="1">
        <v>0.28000000000000003</v>
      </c>
      <c r="AF80" s="1">
        <v>0.28000000000000003</v>
      </c>
      <c r="AG80" s="1">
        <v>0.86</v>
      </c>
      <c r="AH80" s="1">
        <v>0.16</v>
      </c>
      <c r="AI80" s="1">
        <v>0.3</v>
      </c>
      <c r="AJ80" s="1">
        <v>0.57999999999999996</v>
      </c>
      <c r="AK80" s="1">
        <v>26.01</v>
      </c>
      <c r="AL80" s="1">
        <v>23.29</v>
      </c>
      <c r="AM80" s="8">
        <v>2</v>
      </c>
      <c r="AN80" s="1">
        <v>1.18</v>
      </c>
      <c r="AO80" s="8">
        <v>1.3</v>
      </c>
      <c r="AP80" s="8">
        <v>1.5</v>
      </c>
      <c r="AQ80" s="1">
        <v>1.04</v>
      </c>
      <c r="AR80" s="1">
        <v>1.02</v>
      </c>
      <c r="AS80" s="1">
        <v>0.81</v>
      </c>
      <c r="AT80" s="8">
        <v>1.5</v>
      </c>
      <c r="AU80" s="1">
        <v>1.17</v>
      </c>
      <c r="AV80" s="1">
        <v>0.9</v>
      </c>
      <c r="AW80" s="1">
        <v>0.84</v>
      </c>
      <c r="AX80" s="1">
        <v>1</v>
      </c>
      <c r="AY80" s="1">
        <v>0</v>
      </c>
      <c r="AZ80" s="1">
        <v>1</v>
      </c>
      <c r="BA80" s="1">
        <v>1</v>
      </c>
      <c r="BB80" s="1">
        <v>0</v>
      </c>
      <c r="BC80" s="1">
        <v>0</v>
      </c>
      <c r="BD80" s="1">
        <v>0</v>
      </c>
      <c r="BE80" s="1">
        <v>1</v>
      </c>
      <c r="BF80" s="1">
        <v>0</v>
      </c>
      <c r="BG80" s="1">
        <v>0</v>
      </c>
      <c r="BH80" s="1">
        <v>0</v>
      </c>
      <c r="BI80" s="1">
        <v>4</v>
      </c>
      <c r="BJ80" s="1">
        <v>0</v>
      </c>
      <c r="BK80" s="1">
        <v>7</v>
      </c>
      <c r="BL80" s="1">
        <v>11</v>
      </c>
    </row>
    <row r="81" spans="2:64" hidden="1" x14ac:dyDescent="0.25">
      <c r="B81" s="1">
        <v>79</v>
      </c>
      <c r="C81" s="1">
        <v>0</v>
      </c>
      <c r="D81" s="1">
        <v>20</v>
      </c>
      <c r="E81" s="1">
        <v>820107301400003</v>
      </c>
      <c r="F81" s="1" t="s">
        <v>213</v>
      </c>
      <c r="G81" s="1" t="s">
        <v>212</v>
      </c>
      <c r="H81" s="1" t="s">
        <v>210</v>
      </c>
      <c r="I81" s="1" t="s">
        <v>211</v>
      </c>
      <c r="J81" s="1">
        <v>82053</v>
      </c>
      <c r="K81" s="1" t="s">
        <v>70</v>
      </c>
      <c r="L81" s="1">
        <v>4</v>
      </c>
      <c r="M81" s="1" t="s">
        <v>66</v>
      </c>
      <c r="N81" s="1">
        <v>3014</v>
      </c>
      <c r="O81" s="1">
        <v>5</v>
      </c>
      <c r="P81" s="1" t="s">
        <v>71</v>
      </c>
      <c r="Q81" s="1">
        <v>0.02</v>
      </c>
      <c r="R81" s="1">
        <v>0.73</v>
      </c>
      <c r="S81" s="1">
        <v>0.72</v>
      </c>
      <c r="T81" s="1">
        <v>0.59</v>
      </c>
      <c r="U81" s="1">
        <v>0.25</v>
      </c>
      <c r="V81" s="1">
        <v>0.95</v>
      </c>
      <c r="W81" s="1">
        <v>0.15</v>
      </c>
      <c r="X81" s="1">
        <v>0.34</v>
      </c>
      <c r="Y81" s="1">
        <v>0.61</v>
      </c>
      <c r="Z81" s="1">
        <v>35.979999999999997</v>
      </c>
      <c r="AA81" s="1">
        <v>30.72</v>
      </c>
      <c r="AB81" s="1">
        <v>0.01</v>
      </c>
      <c r="AC81" s="1">
        <v>0.5</v>
      </c>
      <c r="AD81" s="1">
        <v>0.61</v>
      </c>
      <c r="AE81" s="1">
        <v>0.28000000000000003</v>
      </c>
      <c r="AF81" s="1">
        <v>0.28000000000000003</v>
      </c>
      <c r="AG81" s="1">
        <v>0.86</v>
      </c>
      <c r="AH81" s="1">
        <v>0.16</v>
      </c>
      <c r="AI81" s="1">
        <v>0.3</v>
      </c>
      <c r="AJ81" s="1">
        <v>0.57999999999999996</v>
      </c>
      <c r="AK81" s="1">
        <v>26.01</v>
      </c>
      <c r="AL81" s="1">
        <v>23.29</v>
      </c>
      <c r="AM81" s="8">
        <v>2</v>
      </c>
      <c r="AN81" s="8">
        <v>1.46</v>
      </c>
      <c r="AO81" s="1">
        <v>1.18</v>
      </c>
      <c r="AP81" s="8">
        <v>2.11</v>
      </c>
      <c r="AQ81" s="1">
        <v>0.89</v>
      </c>
      <c r="AR81" s="1">
        <v>1.1000000000000001</v>
      </c>
      <c r="AS81" s="1">
        <v>0.94</v>
      </c>
      <c r="AT81" s="1">
        <v>1.1299999999999999</v>
      </c>
      <c r="AU81" s="1">
        <v>1.05</v>
      </c>
      <c r="AV81" s="9">
        <v>1.38</v>
      </c>
      <c r="AW81" s="9">
        <v>1.32</v>
      </c>
      <c r="AX81" s="1">
        <v>1</v>
      </c>
      <c r="AY81" s="1">
        <v>1</v>
      </c>
      <c r="AZ81" s="1">
        <v>0</v>
      </c>
      <c r="BA81" s="1">
        <v>1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-1</v>
      </c>
      <c r="BH81" s="1">
        <v>-1</v>
      </c>
      <c r="BI81" s="1">
        <v>3</v>
      </c>
      <c r="BJ81" s="1">
        <v>2</v>
      </c>
      <c r="BK81" s="1">
        <v>6</v>
      </c>
      <c r="BL81" s="1">
        <v>11</v>
      </c>
    </row>
    <row r="82" spans="2:64" hidden="1" x14ac:dyDescent="0.25">
      <c r="B82" s="1">
        <v>80</v>
      </c>
      <c r="C82" s="1">
        <v>0</v>
      </c>
      <c r="D82" s="1">
        <v>20</v>
      </c>
      <c r="E82" s="1">
        <v>820107311900007</v>
      </c>
      <c r="F82" s="1" t="s">
        <v>214</v>
      </c>
      <c r="G82" s="1" t="s">
        <v>212</v>
      </c>
      <c r="H82" s="1" t="s">
        <v>215</v>
      </c>
      <c r="I82" s="1" t="s">
        <v>216</v>
      </c>
      <c r="J82" s="1">
        <v>84001</v>
      </c>
      <c r="K82" s="1" t="s">
        <v>65</v>
      </c>
      <c r="L82" s="1">
        <v>4</v>
      </c>
      <c r="M82" s="1" t="s">
        <v>66</v>
      </c>
      <c r="N82" s="1">
        <v>3119</v>
      </c>
      <c r="O82" s="1">
        <v>5</v>
      </c>
      <c r="P82" s="1" t="s">
        <v>68</v>
      </c>
      <c r="Q82" s="1">
        <v>0.01</v>
      </c>
      <c r="R82" s="1" t="s">
        <v>69</v>
      </c>
      <c r="S82" s="1" t="s">
        <v>69</v>
      </c>
      <c r="T82" s="1" t="s">
        <v>69</v>
      </c>
      <c r="U82" s="1">
        <v>0.4</v>
      </c>
      <c r="V82" s="1">
        <v>0.76</v>
      </c>
      <c r="W82" s="1">
        <v>0.52</v>
      </c>
      <c r="X82" s="1">
        <v>0.39</v>
      </c>
      <c r="Y82" s="1">
        <v>0.39</v>
      </c>
      <c r="Z82" s="1">
        <v>0.32</v>
      </c>
      <c r="AA82" s="1">
        <v>0</v>
      </c>
      <c r="AB82" s="1">
        <v>0.03</v>
      </c>
      <c r="AC82" s="1" t="s">
        <v>69</v>
      </c>
      <c r="AD82" s="1" t="s">
        <v>69</v>
      </c>
      <c r="AE82" s="1" t="s">
        <v>69</v>
      </c>
      <c r="AF82" s="1">
        <v>0.37</v>
      </c>
      <c r="AG82" s="1">
        <v>0.77</v>
      </c>
      <c r="AH82" s="1">
        <v>0.18</v>
      </c>
      <c r="AI82" s="1">
        <v>0.26</v>
      </c>
      <c r="AJ82" s="1">
        <v>0.46</v>
      </c>
      <c r="AK82" s="1">
        <v>12.88</v>
      </c>
      <c r="AL82" s="1">
        <v>8.9700000000000006</v>
      </c>
      <c r="AM82" s="9">
        <v>0.33</v>
      </c>
      <c r="AN82" s="1" t="s">
        <v>69</v>
      </c>
      <c r="AO82" s="1" t="s">
        <v>69</v>
      </c>
      <c r="AP82" s="1" t="s">
        <v>69</v>
      </c>
      <c r="AQ82" s="1">
        <v>1.08</v>
      </c>
      <c r="AR82" s="1">
        <v>0.99</v>
      </c>
      <c r="AS82" s="8">
        <v>2.89</v>
      </c>
      <c r="AT82" s="8">
        <v>1.5</v>
      </c>
      <c r="AU82" s="1">
        <v>0.85</v>
      </c>
      <c r="AV82" s="8">
        <v>0.02</v>
      </c>
      <c r="AW82" s="8">
        <v>0</v>
      </c>
      <c r="AX82" s="1">
        <v>-1</v>
      </c>
      <c r="AY82" s="1" t="s">
        <v>69</v>
      </c>
      <c r="AZ82" s="1" t="s">
        <v>69</v>
      </c>
      <c r="BA82" s="1" t="s">
        <v>69</v>
      </c>
      <c r="BB82" s="1">
        <v>0</v>
      </c>
      <c r="BC82" s="1">
        <v>0</v>
      </c>
      <c r="BD82" s="1">
        <v>1</v>
      </c>
      <c r="BE82" s="1">
        <v>1</v>
      </c>
      <c r="BF82" s="1">
        <v>0</v>
      </c>
      <c r="BG82" s="1">
        <v>1</v>
      </c>
      <c r="BH82" s="1">
        <v>1</v>
      </c>
      <c r="BI82" s="1">
        <v>4</v>
      </c>
      <c r="BJ82" s="1">
        <v>1</v>
      </c>
      <c r="BK82" s="1">
        <v>3</v>
      </c>
      <c r="BL82" s="1">
        <v>8</v>
      </c>
    </row>
    <row r="83" spans="2:64" hidden="1" x14ac:dyDescent="0.25">
      <c r="B83" s="1">
        <v>81</v>
      </c>
      <c r="C83" s="1">
        <v>0</v>
      </c>
      <c r="D83" s="1">
        <v>20</v>
      </c>
      <c r="E83" s="1">
        <v>820107311900007</v>
      </c>
      <c r="F83" s="1" t="s">
        <v>214</v>
      </c>
      <c r="G83" s="1" t="s">
        <v>212</v>
      </c>
      <c r="H83" s="1" t="s">
        <v>215</v>
      </c>
      <c r="I83" s="1" t="s">
        <v>216</v>
      </c>
      <c r="J83" s="1">
        <v>82053</v>
      </c>
      <c r="K83" s="1" t="s">
        <v>70</v>
      </c>
      <c r="L83" s="1">
        <v>4</v>
      </c>
      <c r="M83" s="1" t="s">
        <v>66</v>
      </c>
      <c r="N83" s="1">
        <v>3119</v>
      </c>
      <c r="O83" s="1">
        <v>5</v>
      </c>
      <c r="P83" s="1" t="s">
        <v>71</v>
      </c>
      <c r="Q83" s="1">
        <v>7.0000000000000007E-2</v>
      </c>
      <c r="R83" s="1">
        <v>0.36</v>
      </c>
      <c r="S83" s="1">
        <v>0.65</v>
      </c>
      <c r="T83" s="1">
        <v>0.2</v>
      </c>
      <c r="U83" s="1">
        <v>0.39</v>
      </c>
      <c r="V83" s="1">
        <v>0.76</v>
      </c>
      <c r="W83" s="1">
        <v>0.15</v>
      </c>
      <c r="X83" s="1">
        <v>0.7</v>
      </c>
      <c r="Y83" s="1" t="s">
        <v>69</v>
      </c>
      <c r="Z83" s="1">
        <v>8.7200000000000006</v>
      </c>
      <c r="AA83" s="1">
        <v>8.42</v>
      </c>
      <c r="AB83" s="1">
        <v>0.03</v>
      </c>
      <c r="AC83" s="1">
        <v>0.61</v>
      </c>
      <c r="AD83" s="1">
        <v>0.8</v>
      </c>
      <c r="AE83" s="1">
        <v>0.52</v>
      </c>
      <c r="AF83" s="1">
        <v>0.37</v>
      </c>
      <c r="AG83" s="1">
        <v>0.77</v>
      </c>
      <c r="AH83" s="1">
        <v>0.18</v>
      </c>
      <c r="AI83" s="1">
        <v>0.26</v>
      </c>
      <c r="AJ83" s="1">
        <v>0.46</v>
      </c>
      <c r="AK83" s="1">
        <v>12.88</v>
      </c>
      <c r="AL83" s="1">
        <v>8.9700000000000006</v>
      </c>
      <c r="AM83" s="8">
        <v>2.33</v>
      </c>
      <c r="AN83" s="9">
        <v>0.59</v>
      </c>
      <c r="AO83" s="1">
        <v>0.81</v>
      </c>
      <c r="AP83" s="9">
        <v>0.38</v>
      </c>
      <c r="AQ83" s="1">
        <v>1.05</v>
      </c>
      <c r="AR83" s="1">
        <v>0.99</v>
      </c>
      <c r="AS83" s="1">
        <v>0.83</v>
      </c>
      <c r="AT83" s="8">
        <v>2.69</v>
      </c>
      <c r="AU83" s="1" t="s">
        <v>69</v>
      </c>
      <c r="AV83" s="8">
        <v>0.68</v>
      </c>
      <c r="AW83" s="1">
        <v>0.94</v>
      </c>
      <c r="AX83" s="1">
        <v>1</v>
      </c>
      <c r="AY83" s="1">
        <v>-1</v>
      </c>
      <c r="AZ83" s="1">
        <v>0</v>
      </c>
      <c r="BA83" s="1">
        <v>-1</v>
      </c>
      <c r="BB83" s="1">
        <v>0</v>
      </c>
      <c r="BC83" s="1">
        <v>0</v>
      </c>
      <c r="BD83" s="1">
        <v>0</v>
      </c>
      <c r="BE83" s="1">
        <v>1</v>
      </c>
      <c r="BF83" s="1" t="s">
        <v>69</v>
      </c>
      <c r="BG83" s="1">
        <v>1</v>
      </c>
      <c r="BH83" s="1">
        <v>0</v>
      </c>
      <c r="BI83" s="1">
        <v>3</v>
      </c>
      <c r="BJ83" s="1">
        <v>2</v>
      </c>
      <c r="BK83" s="1">
        <v>5</v>
      </c>
      <c r="BL83" s="1">
        <v>10</v>
      </c>
    </row>
    <row r="84" spans="2:64" hidden="1" x14ac:dyDescent="0.25">
      <c r="B84" s="1">
        <v>82</v>
      </c>
      <c r="C84" s="1">
        <v>0</v>
      </c>
      <c r="D84" s="1">
        <v>20</v>
      </c>
      <c r="E84" s="1">
        <v>820107304200003</v>
      </c>
      <c r="F84" s="1" t="s">
        <v>217</v>
      </c>
      <c r="G84" s="1" t="s">
        <v>212</v>
      </c>
      <c r="H84" s="1" t="s">
        <v>218</v>
      </c>
      <c r="I84" s="1" t="s">
        <v>217</v>
      </c>
      <c r="J84" s="1">
        <v>85004</v>
      </c>
      <c r="K84" s="1" t="s">
        <v>118</v>
      </c>
      <c r="L84" s="1">
        <v>4</v>
      </c>
      <c r="M84" s="1" t="s">
        <v>66</v>
      </c>
      <c r="N84" s="1">
        <v>3042</v>
      </c>
      <c r="O84" s="1">
        <v>6</v>
      </c>
      <c r="P84" s="1" t="s">
        <v>119</v>
      </c>
      <c r="Q84" s="1">
        <v>0.01</v>
      </c>
      <c r="R84" s="1">
        <v>0.65</v>
      </c>
      <c r="S84" s="1">
        <v>0.96</v>
      </c>
      <c r="T84" s="1">
        <v>0.53</v>
      </c>
      <c r="U84" s="1">
        <v>0.26</v>
      </c>
      <c r="V84" s="1">
        <v>0.84</v>
      </c>
      <c r="W84" s="1">
        <v>0.54</v>
      </c>
      <c r="X84" s="1">
        <v>0.73</v>
      </c>
      <c r="Y84" s="1">
        <v>0.71</v>
      </c>
      <c r="Z84" s="1">
        <v>8.7200000000000006</v>
      </c>
      <c r="AA84" s="1">
        <v>3.76</v>
      </c>
      <c r="AB84" s="1">
        <v>0.02</v>
      </c>
      <c r="AC84" s="1">
        <v>0.73</v>
      </c>
      <c r="AD84" s="1">
        <v>0.95</v>
      </c>
      <c r="AE84" s="1">
        <v>0.67</v>
      </c>
      <c r="AF84" s="1">
        <v>0.6</v>
      </c>
      <c r="AG84" s="1">
        <v>0.85</v>
      </c>
      <c r="AH84" s="1">
        <v>0.35</v>
      </c>
      <c r="AI84" s="1">
        <v>0.48</v>
      </c>
      <c r="AJ84" s="1">
        <v>0.61</v>
      </c>
      <c r="AK84" s="1">
        <v>32.08</v>
      </c>
      <c r="AL84" s="1">
        <v>26.69</v>
      </c>
      <c r="AM84" s="9">
        <v>0.5</v>
      </c>
      <c r="AN84" s="1">
        <v>0.89</v>
      </c>
      <c r="AO84" s="1">
        <v>1.01</v>
      </c>
      <c r="AP84" s="9">
        <v>0.79</v>
      </c>
      <c r="AQ84" s="9">
        <v>0.43</v>
      </c>
      <c r="AR84" s="1">
        <v>0.99</v>
      </c>
      <c r="AS84" s="8">
        <v>1.54</v>
      </c>
      <c r="AT84" s="8">
        <v>1.52</v>
      </c>
      <c r="AU84" s="1">
        <v>1.1599999999999999</v>
      </c>
      <c r="AV84" s="8">
        <v>0.27</v>
      </c>
      <c r="AW84" s="8">
        <v>0.14000000000000001</v>
      </c>
      <c r="AX84" s="1">
        <v>-1</v>
      </c>
      <c r="AY84" s="1">
        <v>0</v>
      </c>
      <c r="AZ84" s="1">
        <v>0</v>
      </c>
      <c r="BA84" s="1">
        <v>-1</v>
      </c>
      <c r="BB84" s="1">
        <v>-1</v>
      </c>
      <c r="BC84" s="1">
        <v>0</v>
      </c>
      <c r="BD84" s="1">
        <v>1</v>
      </c>
      <c r="BE84" s="1">
        <v>1</v>
      </c>
      <c r="BF84" s="1">
        <v>0</v>
      </c>
      <c r="BG84" s="1">
        <v>1</v>
      </c>
      <c r="BH84" s="1">
        <v>1</v>
      </c>
      <c r="BI84" s="1">
        <v>4</v>
      </c>
      <c r="BJ84" s="1">
        <v>3</v>
      </c>
      <c r="BK84" s="1">
        <v>4</v>
      </c>
      <c r="BL84" s="1">
        <v>11</v>
      </c>
    </row>
    <row r="85" spans="2:64" hidden="1" x14ac:dyDescent="0.25">
      <c r="B85" s="1">
        <v>83</v>
      </c>
      <c r="C85" s="1">
        <v>0</v>
      </c>
      <c r="D85" s="1">
        <v>20</v>
      </c>
      <c r="E85" s="1">
        <v>820107304200003</v>
      </c>
      <c r="F85" s="1" t="s">
        <v>217</v>
      </c>
      <c r="G85" s="1" t="s">
        <v>212</v>
      </c>
      <c r="H85" s="1" t="s">
        <v>218</v>
      </c>
      <c r="I85" s="1" t="s">
        <v>217</v>
      </c>
      <c r="J85" s="1">
        <v>82053</v>
      </c>
      <c r="K85" s="1" t="s">
        <v>70</v>
      </c>
      <c r="L85" s="1">
        <v>4</v>
      </c>
      <c r="M85" s="1" t="s">
        <v>66</v>
      </c>
      <c r="N85" s="1">
        <v>3042</v>
      </c>
      <c r="O85" s="1">
        <v>6</v>
      </c>
      <c r="P85" s="1" t="s">
        <v>71</v>
      </c>
      <c r="Q85" s="1">
        <v>0.01</v>
      </c>
      <c r="R85" s="1">
        <v>0.66</v>
      </c>
      <c r="S85" s="1">
        <v>0.96</v>
      </c>
      <c r="T85" s="1">
        <v>0.56999999999999995</v>
      </c>
      <c r="U85" s="1" t="s">
        <v>69</v>
      </c>
      <c r="V85" s="1">
        <v>0.84</v>
      </c>
      <c r="W85" s="1">
        <v>0.35</v>
      </c>
      <c r="X85" s="1">
        <v>0.64</v>
      </c>
      <c r="Y85" s="1" t="s">
        <v>69</v>
      </c>
      <c r="Z85" s="1">
        <v>31.34</v>
      </c>
      <c r="AA85" s="1">
        <v>29.71</v>
      </c>
      <c r="AB85" s="1">
        <v>0.02</v>
      </c>
      <c r="AC85" s="1">
        <v>0.73</v>
      </c>
      <c r="AD85" s="1">
        <v>0.95</v>
      </c>
      <c r="AE85" s="1">
        <v>0.67</v>
      </c>
      <c r="AF85" s="1" t="s">
        <v>69</v>
      </c>
      <c r="AG85" s="1">
        <v>0.85</v>
      </c>
      <c r="AH85" s="1">
        <v>0.35</v>
      </c>
      <c r="AI85" s="1">
        <v>0.48</v>
      </c>
      <c r="AJ85" s="1" t="s">
        <v>69</v>
      </c>
      <c r="AK85" s="1">
        <v>32.08</v>
      </c>
      <c r="AL85" s="1">
        <v>26.69</v>
      </c>
      <c r="AM85" s="9">
        <v>0.5</v>
      </c>
      <c r="AN85" s="1">
        <v>0.9</v>
      </c>
      <c r="AO85" s="1">
        <v>1.01</v>
      </c>
      <c r="AP85" s="1">
        <v>0.85</v>
      </c>
      <c r="AQ85" s="1" t="s">
        <v>69</v>
      </c>
      <c r="AR85" s="1">
        <v>0.99</v>
      </c>
      <c r="AS85" s="1">
        <v>1</v>
      </c>
      <c r="AT85" s="8">
        <v>1.33</v>
      </c>
      <c r="AU85" s="1" t="s">
        <v>69</v>
      </c>
      <c r="AV85" s="1">
        <v>0.98</v>
      </c>
      <c r="AW85" s="1">
        <v>1.1100000000000001</v>
      </c>
      <c r="AX85" s="1">
        <v>-1</v>
      </c>
      <c r="AY85" s="1">
        <v>0</v>
      </c>
      <c r="AZ85" s="1">
        <v>0</v>
      </c>
      <c r="BA85" s="1">
        <v>0</v>
      </c>
      <c r="BB85" s="1" t="s">
        <v>69</v>
      </c>
      <c r="BC85" s="1">
        <v>0</v>
      </c>
      <c r="BD85" s="1">
        <v>0</v>
      </c>
      <c r="BE85" s="1">
        <v>1</v>
      </c>
      <c r="BF85" s="1" t="s">
        <v>69</v>
      </c>
      <c r="BG85" s="1">
        <v>0</v>
      </c>
      <c r="BH85" s="1">
        <v>0</v>
      </c>
      <c r="BI85" s="1">
        <v>1</v>
      </c>
      <c r="BJ85" s="1">
        <v>1</v>
      </c>
      <c r="BK85" s="1">
        <v>7</v>
      </c>
      <c r="BL85" s="1">
        <v>9</v>
      </c>
    </row>
    <row r="86" spans="2:64" hidden="1" x14ac:dyDescent="0.25">
      <c r="B86" s="1">
        <v>84</v>
      </c>
      <c r="C86" s="1">
        <v>0</v>
      </c>
      <c r="D86" s="1">
        <v>20</v>
      </c>
      <c r="E86" s="1">
        <v>820107304700001</v>
      </c>
      <c r="F86" s="1" t="s">
        <v>219</v>
      </c>
      <c r="G86" s="1" t="s">
        <v>212</v>
      </c>
      <c r="H86" s="1" t="s">
        <v>220</v>
      </c>
      <c r="I86" s="1" t="s">
        <v>219</v>
      </c>
      <c r="J86" s="1">
        <v>82053</v>
      </c>
      <c r="K86" s="1" t="s">
        <v>70</v>
      </c>
      <c r="L86" s="1">
        <v>4</v>
      </c>
      <c r="M86" s="1" t="s">
        <v>66</v>
      </c>
      <c r="N86" s="1">
        <v>3047</v>
      </c>
      <c r="O86" s="1">
        <v>6</v>
      </c>
      <c r="P86" s="1" t="s">
        <v>71</v>
      </c>
      <c r="Q86" s="1">
        <v>0.01</v>
      </c>
      <c r="R86" s="1">
        <v>0.57999999999999996</v>
      </c>
      <c r="S86" s="1">
        <v>0.89</v>
      </c>
      <c r="T86" s="1">
        <v>0.56000000000000005</v>
      </c>
      <c r="U86" s="1">
        <v>0.72</v>
      </c>
      <c r="V86" s="1">
        <v>0.87</v>
      </c>
      <c r="W86" s="1">
        <v>0.52</v>
      </c>
      <c r="X86" s="1">
        <v>0.68</v>
      </c>
      <c r="Y86" s="1">
        <v>0.56000000000000005</v>
      </c>
      <c r="Z86" s="1">
        <v>7.92</v>
      </c>
      <c r="AA86" s="1">
        <v>4.43</v>
      </c>
      <c r="AB86" s="1">
        <v>0.01</v>
      </c>
      <c r="AC86" s="1">
        <v>0.71</v>
      </c>
      <c r="AD86" s="1">
        <v>0.76</v>
      </c>
      <c r="AE86" s="1">
        <v>0.59</v>
      </c>
      <c r="AF86" s="1">
        <v>0.63</v>
      </c>
      <c r="AG86" s="1">
        <v>0.75</v>
      </c>
      <c r="AH86" s="1">
        <v>0.55000000000000004</v>
      </c>
      <c r="AI86" s="1">
        <v>0.68</v>
      </c>
      <c r="AJ86" s="1">
        <v>0.62</v>
      </c>
      <c r="AK86" s="1">
        <v>7.25</v>
      </c>
      <c r="AL86" s="1">
        <v>6.46</v>
      </c>
      <c r="AM86" s="1">
        <v>1</v>
      </c>
      <c r="AN86" s="1">
        <v>0.82</v>
      </c>
      <c r="AO86" s="1">
        <v>1.17</v>
      </c>
      <c r="AP86" s="1">
        <v>0.95</v>
      </c>
      <c r="AQ86" s="1">
        <v>1.1399999999999999</v>
      </c>
      <c r="AR86" s="1">
        <v>1.1599999999999999</v>
      </c>
      <c r="AS86" s="1">
        <v>0.95</v>
      </c>
      <c r="AT86" s="1">
        <v>1</v>
      </c>
      <c r="AU86" s="1">
        <v>0.9</v>
      </c>
      <c r="AV86" s="1">
        <v>1.0900000000000001</v>
      </c>
      <c r="AW86" s="8">
        <v>0.69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1</v>
      </c>
      <c r="BI86" s="1">
        <v>1</v>
      </c>
      <c r="BJ86" s="1">
        <v>0</v>
      </c>
      <c r="BK86" s="1">
        <v>10</v>
      </c>
      <c r="BL86" s="1">
        <v>11</v>
      </c>
    </row>
    <row r="87" spans="2:64" hidden="1" x14ac:dyDescent="0.25">
      <c r="B87" s="1">
        <v>85</v>
      </c>
      <c r="C87" s="1">
        <v>0</v>
      </c>
      <c r="D87" s="1">
        <v>20</v>
      </c>
      <c r="E87" s="1">
        <v>820107312000001</v>
      </c>
      <c r="F87" s="1" t="s">
        <v>221</v>
      </c>
      <c r="G87" s="1" t="s">
        <v>212</v>
      </c>
      <c r="H87" s="1" t="s">
        <v>222</v>
      </c>
      <c r="I87" s="1" t="s">
        <v>221</v>
      </c>
      <c r="J87" s="1">
        <v>82053</v>
      </c>
      <c r="K87" s="1" t="s">
        <v>70</v>
      </c>
      <c r="L87" s="1">
        <v>4</v>
      </c>
      <c r="M87" s="1" t="s">
        <v>66</v>
      </c>
      <c r="N87" s="1">
        <v>3120</v>
      </c>
      <c r="O87" s="1">
        <v>5</v>
      </c>
      <c r="P87" s="1" t="s">
        <v>71</v>
      </c>
      <c r="Q87" s="1">
        <v>0</v>
      </c>
      <c r="R87" s="1">
        <v>0.71</v>
      </c>
      <c r="S87" s="1">
        <v>0.93</v>
      </c>
      <c r="T87" s="1">
        <v>0.67</v>
      </c>
      <c r="U87" s="1">
        <v>0.82</v>
      </c>
      <c r="V87" s="1">
        <v>0.59</v>
      </c>
      <c r="W87" s="1">
        <v>0.77</v>
      </c>
      <c r="X87" s="1">
        <v>0.74</v>
      </c>
      <c r="Y87" s="1">
        <v>0.84</v>
      </c>
      <c r="Z87" s="1">
        <v>52.96</v>
      </c>
      <c r="AA87" s="1">
        <v>44.16</v>
      </c>
      <c r="AB87" s="1">
        <v>0</v>
      </c>
      <c r="AC87" s="1">
        <v>0.8</v>
      </c>
      <c r="AD87" s="1">
        <v>0.95</v>
      </c>
      <c r="AE87" s="1">
        <v>0.78</v>
      </c>
      <c r="AF87" s="1">
        <v>0.77</v>
      </c>
      <c r="AG87" s="1">
        <v>0.56000000000000005</v>
      </c>
      <c r="AH87" s="1">
        <v>0.72</v>
      </c>
      <c r="AI87" s="1">
        <v>0.7</v>
      </c>
      <c r="AJ87" s="1">
        <v>0.77</v>
      </c>
      <c r="AK87" s="1">
        <v>59</v>
      </c>
      <c r="AL87" s="1">
        <v>54.51</v>
      </c>
      <c r="AM87" s="1" t="s">
        <v>69</v>
      </c>
      <c r="AN87" s="1">
        <v>0.89</v>
      </c>
      <c r="AO87" s="1">
        <v>0.98</v>
      </c>
      <c r="AP87" s="1">
        <v>0.86</v>
      </c>
      <c r="AQ87" s="1">
        <v>1.06</v>
      </c>
      <c r="AR87" s="1">
        <v>1.05</v>
      </c>
      <c r="AS87" s="1">
        <v>1.07</v>
      </c>
      <c r="AT87" s="1">
        <v>1.06</v>
      </c>
      <c r="AU87" s="1">
        <v>1.0900000000000001</v>
      </c>
      <c r="AV87" s="1">
        <v>0.9</v>
      </c>
      <c r="AW87" s="1">
        <v>0.81</v>
      </c>
      <c r="AX87" s="1" t="s">
        <v>69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10</v>
      </c>
      <c r="BL87" s="1">
        <v>10</v>
      </c>
    </row>
    <row r="88" spans="2:64" hidden="1" x14ac:dyDescent="0.25">
      <c r="B88" s="1">
        <v>86</v>
      </c>
      <c r="C88" s="1">
        <v>0</v>
      </c>
      <c r="D88" s="1">
        <v>20</v>
      </c>
      <c r="E88" s="1">
        <v>820107051400001</v>
      </c>
      <c r="F88" s="1" t="s">
        <v>223</v>
      </c>
      <c r="G88" s="1" t="s">
        <v>212</v>
      </c>
      <c r="H88" s="1" t="s">
        <v>224</v>
      </c>
      <c r="I88" s="1" t="s">
        <v>225</v>
      </c>
      <c r="J88" s="1">
        <v>84001</v>
      </c>
      <c r="K88" s="1" t="s">
        <v>65</v>
      </c>
      <c r="L88" s="1">
        <v>4</v>
      </c>
      <c r="M88" s="1" t="s">
        <v>66</v>
      </c>
      <c r="N88" s="1">
        <v>3001</v>
      </c>
      <c r="O88" s="1">
        <v>5</v>
      </c>
      <c r="P88" s="1" t="s">
        <v>68</v>
      </c>
      <c r="Q88" s="1">
        <v>0.01</v>
      </c>
      <c r="R88" s="1" t="s">
        <v>69</v>
      </c>
      <c r="S88" s="1" t="s">
        <v>69</v>
      </c>
      <c r="T88" s="1" t="s">
        <v>69</v>
      </c>
      <c r="U88" s="1">
        <v>0.24</v>
      </c>
      <c r="V88" s="1">
        <v>0.89</v>
      </c>
      <c r="W88" s="1">
        <v>0.18</v>
      </c>
      <c r="X88" s="1">
        <v>0.33</v>
      </c>
      <c r="Y88" s="1">
        <v>0.19</v>
      </c>
      <c r="Z88" s="1">
        <v>0.94</v>
      </c>
      <c r="AA88" s="1">
        <v>0</v>
      </c>
      <c r="AB88" s="1">
        <v>0.02</v>
      </c>
      <c r="AC88" s="1" t="s">
        <v>69</v>
      </c>
      <c r="AD88" s="1" t="s">
        <v>69</v>
      </c>
      <c r="AE88" s="1" t="s">
        <v>69</v>
      </c>
      <c r="AF88" s="1">
        <v>0.25</v>
      </c>
      <c r="AG88" s="1">
        <v>0.87</v>
      </c>
      <c r="AH88" s="1">
        <v>0.18</v>
      </c>
      <c r="AI88" s="1">
        <v>0.31</v>
      </c>
      <c r="AJ88" s="1">
        <v>0.17</v>
      </c>
      <c r="AK88" s="1">
        <v>28.57</v>
      </c>
      <c r="AL88" s="1">
        <v>25.07</v>
      </c>
      <c r="AM88" s="9">
        <v>0.5</v>
      </c>
      <c r="AN88" s="1" t="s">
        <v>69</v>
      </c>
      <c r="AO88" s="1" t="s">
        <v>69</v>
      </c>
      <c r="AP88" s="1" t="s">
        <v>69</v>
      </c>
      <c r="AQ88" s="1">
        <v>0.96</v>
      </c>
      <c r="AR88" s="1">
        <v>1.02</v>
      </c>
      <c r="AS88" s="1">
        <v>1</v>
      </c>
      <c r="AT88" s="1">
        <v>1.06</v>
      </c>
      <c r="AU88" s="1">
        <v>1.1200000000000001</v>
      </c>
      <c r="AV88" s="8">
        <v>0.03</v>
      </c>
      <c r="AW88" s="8">
        <v>0</v>
      </c>
      <c r="AX88" s="1">
        <v>-1</v>
      </c>
      <c r="AY88" s="1" t="s">
        <v>69</v>
      </c>
      <c r="AZ88" s="1" t="s">
        <v>69</v>
      </c>
      <c r="BA88" s="1" t="s">
        <v>69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1</v>
      </c>
      <c r="BH88" s="1">
        <v>1</v>
      </c>
      <c r="BI88" s="1">
        <v>2</v>
      </c>
      <c r="BJ88" s="1">
        <v>1</v>
      </c>
      <c r="BK88" s="1">
        <v>5</v>
      </c>
      <c r="BL88" s="1">
        <v>8</v>
      </c>
    </row>
    <row r="89" spans="2:64" hidden="1" x14ac:dyDescent="0.25">
      <c r="B89" s="1">
        <v>87</v>
      </c>
      <c r="C89" s="1">
        <v>0</v>
      </c>
      <c r="D89" s="1">
        <v>20</v>
      </c>
      <c r="E89" s="1">
        <v>820107051400001</v>
      </c>
      <c r="F89" s="1" t="s">
        <v>223</v>
      </c>
      <c r="G89" s="1" t="s">
        <v>212</v>
      </c>
      <c r="H89" s="1" t="s">
        <v>224</v>
      </c>
      <c r="I89" s="1" t="s">
        <v>225</v>
      </c>
      <c r="J89" s="1">
        <v>82053</v>
      </c>
      <c r="K89" s="1" t="s">
        <v>70</v>
      </c>
      <c r="L89" s="1">
        <v>4</v>
      </c>
      <c r="M89" s="1" t="s">
        <v>66</v>
      </c>
      <c r="N89" s="1">
        <v>3001</v>
      </c>
      <c r="O89" s="1">
        <v>5</v>
      </c>
      <c r="P89" s="1" t="s">
        <v>71</v>
      </c>
      <c r="Q89" s="1">
        <v>0.05</v>
      </c>
      <c r="R89" s="1">
        <v>0.35</v>
      </c>
      <c r="S89" s="1">
        <v>0.71</v>
      </c>
      <c r="T89" s="1">
        <v>0.19</v>
      </c>
      <c r="U89" s="1">
        <v>0.27</v>
      </c>
      <c r="V89" s="1">
        <v>0.89</v>
      </c>
      <c r="W89" s="1">
        <v>0.16</v>
      </c>
      <c r="X89" s="1">
        <v>0.4</v>
      </c>
      <c r="Y89" s="1">
        <v>0.14000000000000001</v>
      </c>
      <c r="Z89" s="1">
        <v>28.5</v>
      </c>
      <c r="AA89" s="1">
        <v>56.96</v>
      </c>
      <c r="AB89" s="1">
        <v>0.02</v>
      </c>
      <c r="AC89" s="1">
        <v>0.46</v>
      </c>
      <c r="AD89" s="1">
        <v>0.72</v>
      </c>
      <c r="AE89" s="1">
        <v>0.33</v>
      </c>
      <c r="AF89" s="1">
        <v>0.25</v>
      </c>
      <c r="AG89" s="1">
        <v>0.87</v>
      </c>
      <c r="AH89" s="1">
        <v>0.18</v>
      </c>
      <c r="AI89" s="1">
        <v>0.31</v>
      </c>
      <c r="AJ89" s="1">
        <v>0.17</v>
      </c>
      <c r="AK89" s="1">
        <v>28.57</v>
      </c>
      <c r="AL89" s="1">
        <v>25.07</v>
      </c>
      <c r="AM89" s="8">
        <v>2.5</v>
      </c>
      <c r="AN89" s="9">
        <v>0.76</v>
      </c>
      <c r="AO89" s="1">
        <v>0.99</v>
      </c>
      <c r="AP89" s="9">
        <v>0.57999999999999996</v>
      </c>
      <c r="AQ89" s="1">
        <v>1.08</v>
      </c>
      <c r="AR89" s="1">
        <v>1.02</v>
      </c>
      <c r="AS89" s="1">
        <v>0.89</v>
      </c>
      <c r="AT89" s="8">
        <v>1.29</v>
      </c>
      <c r="AU89" s="1">
        <v>0.82</v>
      </c>
      <c r="AV89" s="1">
        <v>1</v>
      </c>
      <c r="AW89" s="9">
        <v>2.27</v>
      </c>
      <c r="AX89" s="1">
        <v>1</v>
      </c>
      <c r="AY89" s="1">
        <v>-1</v>
      </c>
      <c r="AZ89" s="1">
        <v>0</v>
      </c>
      <c r="BA89" s="1">
        <v>-1</v>
      </c>
      <c r="BB89" s="1">
        <v>0</v>
      </c>
      <c r="BC89" s="1">
        <v>0</v>
      </c>
      <c r="BD89" s="1">
        <v>0</v>
      </c>
      <c r="BE89" s="1">
        <v>1</v>
      </c>
      <c r="BF89" s="1">
        <v>0</v>
      </c>
      <c r="BG89" s="1">
        <v>0</v>
      </c>
      <c r="BH89" s="1">
        <v>-1</v>
      </c>
      <c r="BI89" s="1">
        <v>2</v>
      </c>
      <c r="BJ89" s="1">
        <v>3</v>
      </c>
      <c r="BK89" s="1">
        <v>6</v>
      </c>
      <c r="BL89" s="1">
        <v>11</v>
      </c>
    </row>
    <row r="90" spans="2:64" hidden="1" x14ac:dyDescent="0.25">
      <c r="B90" s="1">
        <v>88</v>
      </c>
      <c r="C90" s="1">
        <v>0</v>
      </c>
      <c r="D90" s="1">
        <v>20</v>
      </c>
      <c r="E90" s="1">
        <v>820107051400001</v>
      </c>
      <c r="F90" s="1" t="s">
        <v>223</v>
      </c>
      <c r="G90" s="1" t="s">
        <v>212</v>
      </c>
      <c r="H90" s="1" t="s">
        <v>224</v>
      </c>
      <c r="I90" s="1" t="s">
        <v>225</v>
      </c>
      <c r="J90" s="1">
        <v>81021</v>
      </c>
      <c r="K90" s="1" t="s">
        <v>82</v>
      </c>
      <c r="L90" s="1">
        <v>4</v>
      </c>
      <c r="M90" s="1" t="s">
        <v>66</v>
      </c>
      <c r="N90" s="1">
        <v>3001</v>
      </c>
      <c r="O90" s="1">
        <v>5</v>
      </c>
      <c r="P90" s="1" t="s">
        <v>83</v>
      </c>
      <c r="Q90" s="1">
        <v>0.01</v>
      </c>
      <c r="R90" s="1">
        <v>0.39</v>
      </c>
      <c r="S90" s="1">
        <v>0.71</v>
      </c>
      <c r="T90" s="1">
        <v>0.15</v>
      </c>
      <c r="U90" s="1">
        <v>0.16</v>
      </c>
      <c r="V90" s="1">
        <v>0.89</v>
      </c>
      <c r="W90" s="1">
        <v>0.09</v>
      </c>
      <c r="X90" s="1">
        <v>0.19</v>
      </c>
      <c r="Y90" s="1">
        <v>0.16</v>
      </c>
      <c r="Z90" s="1">
        <v>3.18</v>
      </c>
      <c r="AA90" s="1">
        <v>3.24</v>
      </c>
      <c r="AB90" s="1">
        <v>0.02</v>
      </c>
      <c r="AC90" s="1">
        <v>0.46</v>
      </c>
      <c r="AD90" s="1">
        <v>0.72</v>
      </c>
      <c r="AE90" s="1">
        <v>0.33</v>
      </c>
      <c r="AF90" s="1">
        <v>0.25</v>
      </c>
      <c r="AG90" s="1">
        <v>0.87</v>
      </c>
      <c r="AH90" s="1">
        <v>0.18</v>
      </c>
      <c r="AI90" s="1">
        <v>0.31</v>
      </c>
      <c r="AJ90" s="1">
        <v>0.17</v>
      </c>
      <c r="AK90" s="1">
        <v>28.57</v>
      </c>
      <c r="AL90" s="1">
        <v>25.07</v>
      </c>
      <c r="AM90" s="9">
        <v>0.5</v>
      </c>
      <c r="AN90" s="1">
        <v>0.85</v>
      </c>
      <c r="AO90" s="1">
        <v>0.99</v>
      </c>
      <c r="AP90" s="9">
        <v>0.45</v>
      </c>
      <c r="AQ90" s="9">
        <v>0.64</v>
      </c>
      <c r="AR90" s="1">
        <v>1.02</v>
      </c>
      <c r="AS90" s="9">
        <v>0.5</v>
      </c>
      <c r="AT90" s="9">
        <v>0.61</v>
      </c>
      <c r="AU90" s="1">
        <v>0.94</v>
      </c>
      <c r="AV90" s="8">
        <v>0.11</v>
      </c>
      <c r="AW90" s="8">
        <v>0.13</v>
      </c>
      <c r="AX90" s="1">
        <v>-1</v>
      </c>
      <c r="AY90" s="1">
        <v>0</v>
      </c>
      <c r="AZ90" s="1">
        <v>0</v>
      </c>
      <c r="BA90" s="1">
        <v>-1</v>
      </c>
      <c r="BB90" s="1">
        <v>-1</v>
      </c>
      <c r="BC90" s="1">
        <v>0</v>
      </c>
      <c r="BD90" s="1">
        <v>-1</v>
      </c>
      <c r="BE90" s="1">
        <v>-1</v>
      </c>
      <c r="BF90" s="1">
        <v>0</v>
      </c>
      <c r="BG90" s="1">
        <v>1</v>
      </c>
      <c r="BH90" s="1">
        <v>1</v>
      </c>
      <c r="BI90" s="1">
        <v>2</v>
      </c>
      <c r="BJ90" s="1">
        <v>5</v>
      </c>
      <c r="BK90" s="1">
        <v>4</v>
      </c>
      <c r="BL90" s="1">
        <v>11</v>
      </c>
    </row>
    <row r="91" spans="2:64" hidden="1" x14ac:dyDescent="0.25">
      <c r="B91" s="1">
        <v>89</v>
      </c>
      <c r="C91" s="1">
        <v>0</v>
      </c>
      <c r="D91" s="1">
        <v>20</v>
      </c>
      <c r="E91" s="1">
        <v>820107312400001</v>
      </c>
      <c r="F91" s="1" t="s">
        <v>226</v>
      </c>
      <c r="G91" s="1" t="s">
        <v>212</v>
      </c>
      <c r="H91" s="1" t="s">
        <v>227</v>
      </c>
      <c r="I91" s="1" t="s">
        <v>228</v>
      </c>
      <c r="J91" s="1">
        <v>82053</v>
      </c>
      <c r="K91" s="1" t="s">
        <v>70</v>
      </c>
      <c r="L91" s="1">
        <v>4</v>
      </c>
      <c r="M91" s="1" t="s">
        <v>66</v>
      </c>
      <c r="N91" s="1">
        <v>3124</v>
      </c>
      <c r="O91" s="1">
        <v>5</v>
      </c>
      <c r="P91" s="1" t="s">
        <v>71</v>
      </c>
      <c r="Q91" s="1">
        <v>0</v>
      </c>
      <c r="R91" s="1">
        <v>0.64</v>
      </c>
      <c r="S91" s="1">
        <v>0.92</v>
      </c>
      <c r="T91" s="1">
        <v>0.5</v>
      </c>
      <c r="U91" s="1">
        <v>0.62</v>
      </c>
      <c r="V91" s="1">
        <v>0.66</v>
      </c>
      <c r="W91" s="1">
        <v>0.17</v>
      </c>
      <c r="X91" s="1">
        <v>0.5</v>
      </c>
      <c r="Y91" s="1">
        <v>0.5</v>
      </c>
      <c r="Z91" s="1">
        <v>6.1</v>
      </c>
      <c r="AA91" s="1">
        <v>5.36</v>
      </c>
      <c r="AB91" s="1">
        <v>0.01</v>
      </c>
      <c r="AC91" s="1">
        <v>0.79</v>
      </c>
      <c r="AD91" s="1">
        <v>0.96</v>
      </c>
      <c r="AE91" s="1">
        <v>0.72</v>
      </c>
      <c r="AF91" s="1">
        <v>0.36</v>
      </c>
      <c r="AG91" s="1">
        <v>0.36</v>
      </c>
      <c r="AH91" s="1">
        <v>0.04</v>
      </c>
      <c r="AI91" s="1">
        <v>0.52</v>
      </c>
      <c r="AJ91" s="1">
        <v>0.35</v>
      </c>
      <c r="AK91" s="1">
        <v>2.2400000000000002</v>
      </c>
      <c r="AL91" s="1">
        <v>1.73</v>
      </c>
      <c r="AM91" s="9">
        <v>0</v>
      </c>
      <c r="AN91" s="1">
        <v>0.81</v>
      </c>
      <c r="AO91" s="1">
        <v>0.96</v>
      </c>
      <c r="AP91" s="9">
        <v>0.69</v>
      </c>
      <c r="AQ91" s="8">
        <v>1.72</v>
      </c>
      <c r="AR91" s="8">
        <v>1.83</v>
      </c>
      <c r="AS91" s="8">
        <v>4.25</v>
      </c>
      <c r="AT91" s="1">
        <v>0.96</v>
      </c>
      <c r="AU91" s="8">
        <v>1.43</v>
      </c>
      <c r="AV91" s="9">
        <v>2.72</v>
      </c>
      <c r="AW91" s="9">
        <v>3.1</v>
      </c>
      <c r="AX91" s="1">
        <v>-1</v>
      </c>
      <c r="AY91" s="1">
        <v>0</v>
      </c>
      <c r="AZ91" s="1">
        <v>0</v>
      </c>
      <c r="BA91" s="1">
        <v>-1</v>
      </c>
      <c r="BB91" s="1">
        <v>1</v>
      </c>
      <c r="BC91" s="1">
        <v>1</v>
      </c>
      <c r="BD91" s="1">
        <v>1</v>
      </c>
      <c r="BE91" s="1">
        <v>0</v>
      </c>
      <c r="BF91" s="1">
        <v>1</v>
      </c>
      <c r="BG91" s="1">
        <v>-1</v>
      </c>
      <c r="BH91" s="1">
        <v>-1</v>
      </c>
      <c r="BI91" s="1">
        <v>4</v>
      </c>
      <c r="BJ91" s="1">
        <v>4</v>
      </c>
      <c r="BK91" s="1">
        <v>3</v>
      </c>
      <c r="BL91" s="1">
        <v>11</v>
      </c>
    </row>
    <row r="92" spans="2:64" hidden="1" x14ac:dyDescent="0.25">
      <c r="B92" s="1">
        <v>90</v>
      </c>
      <c r="C92" s="1">
        <v>0</v>
      </c>
      <c r="D92" s="1">
        <v>20</v>
      </c>
      <c r="E92" s="1">
        <v>820107301300001</v>
      </c>
      <c r="F92" s="1" t="s">
        <v>229</v>
      </c>
      <c r="G92" s="1" t="s">
        <v>232</v>
      </c>
      <c r="H92" s="1" t="s">
        <v>230</v>
      </c>
      <c r="I92" s="1" t="s">
        <v>231</v>
      </c>
      <c r="J92" s="1">
        <v>82053</v>
      </c>
      <c r="K92" s="1" t="s">
        <v>70</v>
      </c>
      <c r="L92" s="1">
        <v>4</v>
      </c>
      <c r="M92" s="1" t="s">
        <v>66</v>
      </c>
      <c r="N92" s="1">
        <v>3013</v>
      </c>
      <c r="O92" s="1">
        <v>2</v>
      </c>
      <c r="P92" s="1" t="s">
        <v>71</v>
      </c>
      <c r="Q92" s="1">
        <v>0</v>
      </c>
      <c r="R92" s="1">
        <v>0.89</v>
      </c>
      <c r="S92" s="1">
        <v>0.94</v>
      </c>
      <c r="T92" s="1">
        <v>0.89</v>
      </c>
      <c r="U92" s="1" t="s">
        <v>69</v>
      </c>
      <c r="V92" s="1">
        <v>0.56999999999999995</v>
      </c>
      <c r="W92" s="1">
        <v>0.3</v>
      </c>
      <c r="X92" s="1" t="s">
        <v>69</v>
      </c>
      <c r="Y92" s="1" t="s">
        <v>69</v>
      </c>
      <c r="Z92" s="1">
        <v>6.91</v>
      </c>
      <c r="AA92" s="1">
        <v>3.5</v>
      </c>
      <c r="AB92" s="1">
        <v>0.01</v>
      </c>
      <c r="AC92" s="1">
        <v>0.79</v>
      </c>
      <c r="AD92" s="1">
        <v>0.96</v>
      </c>
      <c r="AE92" s="1">
        <v>0.69</v>
      </c>
      <c r="AF92" s="1" t="s">
        <v>69</v>
      </c>
      <c r="AG92" s="1">
        <v>0.77</v>
      </c>
      <c r="AH92" s="1">
        <v>0.56000000000000005</v>
      </c>
      <c r="AI92" s="1" t="s">
        <v>69</v>
      </c>
      <c r="AJ92" s="1" t="s">
        <v>69</v>
      </c>
      <c r="AK92" s="1">
        <v>8.91</v>
      </c>
      <c r="AL92" s="1">
        <v>9.2200000000000006</v>
      </c>
      <c r="AM92" s="9">
        <v>0</v>
      </c>
      <c r="AN92" s="1">
        <v>1.1299999999999999</v>
      </c>
      <c r="AO92" s="1">
        <v>0.98</v>
      </c>
      <c r="AP92" s="8">
        <v>1.29</v>
      </c>
      <c r="AQ92" s="1" t="s">
        <v>69</v>
      </c>
      <c r="AR92" s="9">
        <v>0.74</v>
      </c>
      <c r="AS92" s="9">
        <v>0.54</v>
      </c>
      <c r="AT92" s="1" t="s">
        <v>69</v>
      </c>
      <c r="AU92" s="1" t="s">
        <v>69</v>
      </c>
      <c r="AV92" s="8">
        <v>0.78</v>
      </c>
      <c r="AW92" s="8">
        <v>0.38</v>
      </c>
      <c r="AX92" s="1">
        <v>-1</v>
      </c>
      <c r="AY92" s="1">
        <v>0</v>
      </c>
      <c r="AZ92" s="1">
        <v>0</v>
      </c>
      <c r="BA92" s="1">
        <v>1</v>
      </c>
      <c r="BB92" s="1" t="s">
        <v>69</v>
      </c>
      <c r="BC92" s="1">
        <v>-1</v>
      </c>
      <c r="BD92" s="1">
        <v>-1</v>
      </c>
      <c r="BE92" s="1" t="s">
        <v>69</v>
      </c>
      <c r="BF92" s="1" t="s">
        <v>69</v>
      </c>
      <c r="BG92" s="1">
        <v>1</v>
      </c>
      <c r="BH92" s="1">
        <v>1</v>
      </c>
      <c r="BI92" s="1">
        <v>3</v>
      </c>
      <c r="BJ92" s="1">
        <v>3</v>
      </c>
      <c r="BK92" s="1">
        <v>2</v>
      </c>
      <c r="BL92" s="1">
        <v>8</v>
      </c>
    </row>
    <row r="93" spans="2:64" hidden="1" x14ac:dyDescent="0.25">
      <c r="B93" s="1">
        <v>91</v>
      </c>
      <c r="C93" s="1">
        <v>0</v>
      </c>
      <c r="D93" s="1">
        <v>20</v>
      </c>
      <c r="E93" s="1">
        <v>820107301500003</v>
      </c>
      <c r="F93" s="1" t="s">
        <v>233</v>
      </c>
      <c r="G93" s="1" t="s">
        <v>232</v>
      </c>
      <c r="H93" s="1" t="s">
        <v>234</v>
      </c>
      <c r="I93" s="1" t="s">
        <v>235</v>
      </c>
      <c r="J93" s="1">
        <v>82053</v>
      </c>
      <c r="K93" s="1" t="s">
        <v>70</v>
      </c>
      <c r="L93" s="1">
        <v>4</v>
      </c>
      <c r="M93" s="1" t="s">
        <v>66</v>
      </c>
      <c r="N93" s="1">
        <v>3015</v>
      </c>
      <c r="O93" s="1">
        <v>2</v>
      </c>
      <c r="P93" s="1" t="s">
        <v>71</v>
      </c>
      <c r="Q93" s="1">
        <v>0.01</v>
      </c>
      <c r="R93" s="1">
        <v>0.68</v>
      </c>
      <c r="S93" s="1">
        <v>0.97</v>
      </c>
      <c r="T93" s="1">
        <v>0.71</v>
      </c>
      <c r="U93" s="1">
        <v>0.84</v>
      </c>
      <c r="V93" s="1">
        <v>0.93</v>
      </c>
      <c r="W93" s="1">
        <v>0.7</v>
      </c>
      <c r="X93" s="1">
        <v>0.67</v>
      </c>
      <c r="Y93" s="1">
        <v>0.51</v>
      </c>
      <c r="Z93" s="1">
        <v>33.6</v>
      </c>
      <c r="AA93" s="1">
        <v>21.07</v>
      </c>
      <c r="AB93" s="1">
        <v>0.01</v>
      </c>
      <c r="AC93" s="1">
        <v>0.63</v>
      </c>
      <c r="AD93" s="1">
        <v>0.97</v>
      </c>
      <c r="AE93" s="1">
        <v>0.51</v>
      </c>
      <c r="AF93" s="1">
        <v>0.77</v>
      </c>
      <c r="AG93" s="1">
        <v>0.79</v>
      </c>
      <c r="AH93" s="1">
        <v>0.45</v>
      </c>
      <c r="AI93" s="1">
        <v>0.61</v>
      </c>
      <c r="AJ93" s="1">
        <v>0.48</v>
      </c>
      <c r="AK93" s="1">
        <v>26.83</v>
      </c>
      <c r="AL93" s="1">
        <v>16.579999999999998</v>
      </c>
      <c r="AM93" s="1">
        <v>1</v>
      </c>
      <c r="AN93" s="1">
        <v>1.08</v>
      </c>
      <c r="AO93" s="1">
        <v>1</v>
      </c>
      <c r="AP93" s="8">
        <v>1.39</v>
      </c>
      <c r="AQ93" s="1">
        <v>1.0900000000000001</v>
      </c>
      <c r="AR93" s="1">
        <v>1.18</v>
      </c>
      <c r="AS93" s="8">
        <v>1.56</v>
      </c>
      <c r="AT93" s="1">
        <v>1.1000000000000001</v>
      </c>
      <c r="AU93" s="1">
        <v>1.06</v>
      </c>
      <c r="AV93" s="9">
        <v>1.25</v>
      </c>
      <c r="AW93" s="9">
        <v>1.27</v>
      </c>
      <c r="AX93" s="1">
        <v>0</v>
      </c>
      <c r="AY93" s="1">
        <v>0</v>
      </c>
      <c r="AZ93" s="1">
        <v>0</v>
      </c>
      <c r="BA93" s="1">
        <v>1</v>
      </c>
      <c r="BB93" s="1">
        <v>0</v>
      </c>
      <c r="BC93" s="1">
        <v>0</v>
      </c>
      <c r="BD93" s="1">
        <v>1</v>
      </c>
      <c r="BE93" s="1">
        <v>0</v>
      </c>
      <c r="BF93" s="1">
        <v>0</v>
      </c>
      <c r="BG93" s="1">
        <v>-1</v>
      </c>
      <c r="BH93" s="1">
        <v>-1</v>
      </c>
      <c r="BI93" s="1">
        <v>2</v>
      </c>
      <c r="BJ93" s="1">
        <v>2</v>
      </c>
      <c r="BK93" s="1">
        <v>7</v>
      </c>
      <c r="BL93" s="1">
        <v>11</v>
      </c>
    </row>
    <row r="94" spans="2:64" hidden="1" x14ac:dyDescent="0.25">
      <c r="B94" s="1">
        <v>92</v>
      </c>
      <c r="C94" s="1">
        <v>0</v>
      </c>
      <c r="D94" s="1">
        <v>20</v>
      </c>
      <c r="E94" s="1">
        <v>820107301600001</v>
      </c>
      <c r="F94" s="1" t="s">
        <v>236</v>
      </c>
      <c r="G94" s="1" t="s">
        <v>232</v>
      </c>
      <c r="H94" s="1" t="s">
        <v>237</v>
      </c>
      <c r="I94" s="1" t="s">
        <v>238</v>
      </c>
      <c r="J94" s="1">
        <v>82053</v>
      </c>
      <c r="K94" s="1" t="s">
        <v>70</v>
      </c>
      <c r="L94" s="1">
        <v>4</v>
      </c>
      <c r="M94" s="1" t="s">
        <v>66</v>
      </c>
      <c r="N94" s="1">
        <v>3016</v>
      </c>
      <c r="O94" s="1">
        <v>2</v>
      </c>
      <c r="P94" s="1" t="s">
        <v>71</v>
      </c>
      <c r="Q94" s="1">
        <v>0.09</v>
      </c>
      <c r="R94" s="1">
        <v>0.64</v>
      </c>
      <c r="S94" s="1">
        <v>0.97</v>
      </c>
      <c r="T94" s="1">
        <v>0.48</v>
      </c>
      <c r="U94" s="1">
        <v>0.74</v>
      </c>
      <c r="V94" s="1">
        <v>0.92</v>
      </c>
      <c r="W94" s="1">
        <v>0.7</v>
      </c>
      <c r="X94" s="1">
        <v>0.66</v>
      </c>
      <c r="Y94" s="1">
        <v>0.78</v>
      </c>
      <c r="Z94" s="1">
        <v>8.69</v>
      </c>
      <c r="AA94" s="1">
        <v>5.33</v>
      </c>
      <c r="AB94" s="1">
        <v>0.03</v>
      </c>
      <c r="AC94" s="1">
        <v>0.66</v>
      </c>
      <c r="AD94" s="1">
        <v>0.99</v>
      </c>
      <c r="AE94" s="1">
        <v>0.56000000000000005</v>
      </c>
      <c r="AF94" s="1">
        <v>0.76</v>
      </c>
      <c r="AG94" s="1">
        <v>0.92</v>
      </c>
      <c r="AH94" s="1">
        <v>0.53</v>
      </c>
      <c r="AI94" s="1">
        <v>0.56000000000000005</v>
      </c>
      <c r="AJ94" s="1">
        <v>0.51</v>
      </c>
      <c r="AK94" s="1">
        <v>9.93</v>
      </c>
      <c r="AL94" s="1">
        <v>6.6</v>
      </c>
      <c r="AM94" s="8">
        <v>3</v>
      </c>
      <c r="AN94" s="1">
        <v>0.97</v>
      </c>
      <c r="AO94" s="1">
        <v>0.98</v>
      </c>
      <c r="AP94" s="1">
        <v>0.86</v>
      </c>
      <c r="AQ94" s="1">
        <v>0.97</v>
      </c>
      <c r="AR94" s="1">
        <v>1</v>
      </c>
      <c r="AS94" s="8">
        <v>1.32</v>
      </c>
      <c r="AT94" s="1">
        <v>1.18</v>
      </c>
      <c r="AU94" s="8">
        <v>1.53</v>
      </c>
      <c r="AV94" s="1">
        <v>0.88</v>
      </c>
      <c r="AW94" s="1">
        <v>0.81</v>
      </c>
      <c r="AX94" s="1">
        <v>1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1</v>
      </c>
      <c r="BE94" s="1">
        <v>0</v>
      </c>
      <c r="BF94" s="1">
        <v>1</v>
      </c>
      <c r="BG94" s="1">
        <v>0</v>
      </c>
      <c r="BH94" s="1">
        <v>0</v>
      </c>
      <c r="BI94" s="1">
        <v>3</v>
      </c>
      <c r="BJ94" s="1">
        <v>0</v>
      </c>
      <c r="BK94" s="1">
        <v>8</v>
      </c>
      <c r="BL94" s="1">
        <v>11</v>
      </c>
    </row>
    <row r="95" spans="2:64" hidden="1" x14ac:dyDescent="0.25">
      <c r="B95" s="1">
        <v>93</v>
      </c>
      <c r="C95" s="1">
        <v>0</v>
      </c>
      <c r="D95" s="1">
        <v>20</v>
      </c>
      <c r="E95" s="1">
        <v>820107301800001</v>
      </c>
      <c r="F95" s="1" t="s">
        <v>239</v>
      </c>
      <c r="G95" s="1" t="s">
        <v>232</v>
      </c>
      <c r="H95" s="1" t="s">
        <v>240</v>
      </c>
      <c r="I95" s="1" t="s">
        <v>239</v>
      </c>
      <c r="J95" s="1">
        <v>82053</v>
      </c>
      <c r="K95" s="1" t="s">
        <v>70</v>
      </c>
      <c r="L95" s="1">
        <v>4</v>
      </c>
      <c r="M95" s="1" t="s">
        <v>66</v>
      </c>
      <c r="N95" s="1">
        <v>3018</v>
      </c>
      <c r="O95" s="1">
        <v>2</v>
      </c>
      <c r="P95" s="1" t="s">
        <v>71</v>
      </c>
      <c r="Q95" s="1">
        <v>0</v>
      </c>
      <c r="R95" s="1">
        <v>0.5</v>
      </c>
      <c r="S95" s="1">
        <v>1</v>
      </c>
      <c r="T95" s="1">
        <v>0.18</v>
      </c>
      <c r="U95" s="1">
        <v>0.86</v>
      </c>
      <c r="V95" s="1">
        <v>1</v>
      </c>
      <c r="W95" s="1">
        <v>0.79</v>
      </c>
      <c r="X95" s="1">
        <v>0.8</v>
      </c>
      <c r="Y95" s="1">
        <v>0.88</v>
      </c>
      <c r="Z95" s="1">
        <v>4.12</v>
      </c>
      <c r="AA95" s="1">
        <v>3.47</v>
      </c>
      <c r="AB95" s="1">
        <v>0.02</v>
      </c>
      <c r="AC95" s="1">
        <v>0.53</v>
      </c>
      <c r="AD95" s="1">
        <v>0.98</v>
      </c>
      <c r="AE95" s="1">
        <v>0.38</v>
      </c>
      <c r="AF95" s="1">
        <v>0.74</v>
      </c>
      <c r="AG95" s="1">
        <v>0.81</v>
      </c>
      <c r="AH95" s="1">
        <v>0.5</v>
      </c>
      <c r="AI95" s="1">
        <v>0.54</v>
      </c>
      <c r="AJ95" s="1">
        <v>0.78</v>
      </c>
      <c r="AK95" s="1">
        <v>3.62</v>
      </c>
      <c r="AL95" s="1">
        <v>2.17</v>
      </c>
      <c r="AM95" s="9">
        <v>0</v>
      </c>
      <c r="AN95" s="1">
        <v>0.94</v>
      </c>
      <c r="AO95" s="1">
        <v>1.02</v>
      </c>
      <c r="AP95" s="9">
        <v>0.47</v>
      </c>
      <c r="AQ95" s="1">
        <v>1.1599999999999999</v>
      </c>
      <c r="AR95" s="8">
        <v>1.23</v>
      </c>
      <c r="AS95" s="8">
        <v>1.58</v>
      </c>
      <c r="AT95" s="8">
        <v>1.48</v>
      </c>
      <c r="AU95" s="1">
        <v>1.1299999999999999</v>
      </c>
      <c r="AV95" s="1">
        <v>1.1399999999999999</v>
      </c>
      <c r="AW95" s="9">
        <v>1.6</v>
      </c>
      <c r="AX95" s="1">
        <v>-1</v>
      </c>
      <c r="AY95" s="1">
        <v>0</v>
      </c>
      <c r="AZ95" s="1">
        <v>0</v>
      </c>
      <c r="BA95" s="1">
        <v>-1</v>
      </c>
      <c r="BB95" s="1">
        <v>0</v>
      </c>
      <c r="BC95" s="1">
        <v>1</v>
      </c>
      <c r="BD95" s="1">
        <v>1</v>
      </c>
      <c r="BE95" s="1">
        <v>1</v>
      </c>
      <c r="BF95" s="1">
        <v>0</v>
      </c>
      <c r="BG95" s="1">
        <v>0</v>
      </c>
      <c r="BH95" s="1">
        <v>-1</v>
      </c>
      <c r="BI95" s="1">
        <v>3</v>
      </c>
      <c r="BJ95" s="1">
        <v>3</v>
      </c>
      <c r="BK95" s="1">
        <v>5</v>
      </c>
      <c r="BL95" s="1">
        <v>11</v>
      </c>
    </row>
    <row r="96" spans="2:64" hidden="1" x14ac:dyDescent="0.25">
      <c r="B96" s="1">
        <v>94</v>
      </c>
      <c r="C96" s="1">
        <v>0</v>
      </c>
      <c r="D96" s="1">
        <v>20</v>
      </c>
      <c r="E96" s="1">
        <v>820107301900001</v>
      </c>
      <c r="F96" s="1" t="s">
        <v>137</v>
      </c>
      <c r="G96" s="1" t="s">
        <v>232</v>
      </c>
      <c r="H96" s="1" t="s">
        <v>241</v>
      </c>
      <c r="I96" s="1" t="s">
        <v>137</v>
      </c>
      <c r="J96" s="1">
        <v>82053</v>
      </c>
      <c r="K96" s="1" t="s">
        <v>70</v>
      </c>
      <c r="L96" s="1">
        <v>4</v>
      </c>
      <c r="M96" s="1" t="s">
        <v>66</v>
      </c>
      <c r="N96" s="1">
        <v>3019</v>
      </c>
      <c r="O96" s="1">
        <v>2</v>
      </c>
      <c r="P96" s="1" t="s">
        <v>71</v>
      </c>
      <c r="Q96" s="1">
        <v>0.12</v>
      </c>
      <c r="R96" s="1">
        <v>0.65</v>
      </c>
      <c r="S96" s="1">
        <v>1</v>
      </c>
      <c r="T96" s="1">
        <v>0.65</v>
      </c>
      <c r="U96" s="1">
        <v>0.82</v>
      </c>
      <c r="V96" s="1">
        <v>0.77</v>
      </c>
      <c r="W96" s="1">
        <v>0.33</v>
      </c>
      <c r="X96" s="1">
        <v>0.67</v>
      </c>
      <c r="Y96" s="1">
        <v>0.71</v>
      </c>
      <c r="Z96" s="1">
        <v>7.59</v>
      </c>
      <c r="AA96" s="1">
        <v>4.29</v>
      </c>
      <c r="AB96" s="1">
        <v>0.03</v>
      </c>
      <c r="AC96" s="1">
        <v>0.54</v>
      </c>
      <c r="AD96" s="1">
        <v>0.92</v>
      </c>
      <c r="AE96" s="1">
        <v>0.35</v>
      </c>
      <c r="AF96" s="1">
        <v>0.72</v>
      </c>
      <c r="AG96" s="1">
        <v>0.83</v>
      </c>
      <c r="AH96" s="1">
        <v>0.53</v>
      </c>
      <c r="AI96" s="1">
        <v>0.68</v>
      </c>
      <c r="AJ96" s="1">
        <v>0.89</v>
      </c>
      <c r="AK96" s="1">
        <v>11.26</v>
      </c>
      <c r="AL96" s="1">
        <v>8.99</v>
      </c>
      <c r="AM96" s="8">
        <v>4</v>
      </c>
      <c r="AN96" s="1">
        <v>1.2</v>
      </c>
      <c r="AO96" s="1">
        <v>1.0900000000000001</v>
      </c>
      <c r="AP96" s="8">
        <v>1.86</v>
      </c>
      <c r="AQ96" s="1">
        <v>1.1399999999999999</v>
      </c>
      <c r="AR96" s="1">
        <v>0.93</v>
      </c>
      <c r="AS96" s="9">
        <v>0.62</v>
      </c>
      <c r="AT96" s="1">
        <v>0.99</v>
      </c>
      <c r="AU96" s="1">
        <v>0.8</v>
      </c>
      <c r="AV96" s="8">
        <v>0.67</v>
      </c>
      <c r="AW96" s="8">
        <v>0.48</v>
      </c>
      <c r="AX96" s="1">
        <v>1</v>
      </c>
      <c r="AY96" s="1">
        <v>0</v>
      </c>
      <c r="AZ96" s="1">
        <v>0</v>
      </c>
      <c r="BA96" s="1">
        <v>1</v>
      </c>
      <c r="BB96" s="1">
        <v>0</v>
      </c>
      <c r="BC96" s="1">
        <v>0</v>
      </c>
      <c r="BD96" s="1">
        <v>-1</v>
      </c>
      <c r="BE96" s="1">
        <v>0</v>
      </c>
      <c r="BF96" s="1">
        <v>0</v>
      </c>
      <c r="BG96" s="1">
        <v>1</v>
      </c>
      <c r="BH96" s="1">
        <v>1</v>
      </c>
      <c r="BI96" s="1">
        <v>4</v>
      </c>
      <c r="BJ96" s="1">
        <v>1</v>
      </c>
      <c r="BK96" s="1">
        <v>6</v>
      </c>
      <c r="BL96" s="1">
        <v>11</v>
      </c>
    </row>
    <row r="97" spans="2:65" hidden="1" x14ac:dyDescent="0.25">
      <c r="B97" s="1">
        <v>95</v>
      </c>
      <c r="C97" s="1">
        <v>0</v>
      </c>
      <c r="D97" s="1">
        <v>20</v>
      </c>
      <c r="E97" s="1">
        <v>820107300300002</v>
      </c>
      <c r="F97" s="1" t="s">
        <v>242</v>
      </c>
      <c r="G97" s="1" t="s">
        <v>232</v>
      </c>
      <c r="H97" s="1" t="s">
        <v>243</v>
      </c>
      <c r="I97" s="1" t="s">
        <v>242</v>
      </c>
      <c r="J97" s="1">
        <v>84001</v>
      </c>
      <c r="K97" s="1" t="s">
        <v>65</v>
      </c>
      <c r="L97" s="1">
        <v>4</v>
      </c>
      <c r="M97" s="1" t="s">
        <v>66</v>
      </c>
      <c r="N97" s="1">
        <v>3003</v>
      </c>
      <c r="O97" s="1">
        <v>2</v>
      </c>
      <c r="P97" s="1" t="s">
        <v>68</v>
      </c>
      <c r="Q97" s="1" t="s">
        <v>69</v>
      </c>
      <c r="R97" s="1" t="s">
        <v>69</v>
      </c>
      <c r="S97" s="1" t="s">
        <v>69</v>
      </c>
      <c r="T97" s="1" t="s">
        <v>69</v>
      </c>
      <c r="U97" s="1">
        <v>0.56000000000000005</v>
      </c>
      <c r="V97" s="1">
        <v>0.68</v>
      </c>
      <c r="W97" s="1" t="s">
        <v>69</v>
      </c>
      <c r="X97" s="1">
        <v>7.0000000000000007E-2</v>
      </c>
      <c r="Y97" s="1">
        <v>0.23</v>
      </c>
      <c r="Z97" s="1">
        <v>1.57</v>
      </c>
      <c r="AA97" s="1">
        <v>0</v>
      </c>
      <c r="AB97" s="1" t="s">
        <v>69</v>
      </c>
      <c r="AC97" s="1" t="s">
        <v>69</v>
      </c>
      <c r="AD97" s="1" t="s">
        <v>69</v>
      </c>
      <c r="AE97" s="1" t="s">
        <v>69</v>
      </c>
      <c r="AF97" s="1">
        <v>0.67</v>
      </c>
      <c r="AG97" s="1">
        <v>0.77</v>
      </c>
      <c r="AH97" s="1" t="s">
        <v>69</v>
      </c>
      <c r="AI97" s="1">
        <v>0.4</v>
      </c>
      <c r="AJ97" s="1">
        <v>0.38</v>
      </c>
      <c r="AK97" s="1">
        <v>9.73</v>
      </c>
      <c r="AL97" s="1">
        <v>5.99</v>
      </c>
      <c r="AM97" s="1" t="s">
        <v>69</v>
      </c>
      <c r="AN97" s="1" t="s">
        <v>69</v>
      </c>
      <c r="AO97" s="1" t="s">
        <v>69</v>
      </c>
      <c r="AP97" s="1" t="s">
        <v>69</v>
      </c>
      <c r="AQ97" s="1">
        <v>0.84</v>
      </c>
      <c r="AR97" s="1">
        <v>0.88</v>
      </c>
      <c r="AS97" s="1" t="s">
        <v>69</v>
      </c>
      <c r="AT97" s="9">
        <v>0.18</v>
      </c>
      <c r="AU97" s="9">
        <v>0.61</v>
      </c>
      <c r="AV97" s="8">
        <v>0.16</v>
      </c>
      <c r="AW97" s="8">
        <v>0</v>
      </c>
      <c r="AX97" s="1" t="s">
        <v>69</v>
      </c>
      <c r="AY97" s="1" t="s">
        <v>69</v>
      </c>
      <c r="AZ97" s="1" t="s">
        <v>69</v>
      </c>
      <c r="BA97" s="1" t="s">
        <v>69</v>
      </c>
      <c r="BB97" s="1">
        <v>0</v>
      </c>
      <c r="BC97" s="1">
        <v>0</v>
      </c>
      <c r="BD97" s="1" t="s">
        <v>69</v>
      </c>
      <c r="BE97" s="1">
        <v>-1</v>
      </c>
      <c r="BF97" s="1">
        <v>-1</v>
      </c>
      <c r="BG97" s="1">
        <v>1</v>
      </c>
      <c r="BH97" s="1">
        <v>1</v>
      </c>
      <c r="BI97" s="1">
        <v>2</v>
      </c>
      <c r="BJ97" s="1">
        <v>2</v>
      </c>
      <c r="BK97" s="1">
        <v>2</v>
      </c>
      <c r="BL97" s="1">
        <v>6</v>
      </c>
    </row>
    <row r="98" spans="2:65" hidden="1" x14ac:dyDescent="0.25">
      <c r="B98" s="1">
        <v>96</v>
      </c>
      <c r="C98" s="1">
        <v>0</v>
      </c>
      <c r="D98" s="1">
        <v>20</v>
      </c>
      <c r="E98" s="1">
        <v>820107300300002</v>
      </c>
      <c r="F98" s="1" t="s">
        <v>242</v>
      </c>
      <c r="G98" s="1" t="s">
        <v>232</v>
      </c>
      <c r="H98" s="1" t="s">
        <v>243</v>
      </c>
      <c r="I98" s="1" t="s">
        <v>242</v>
      </c>
      <c r="J98" s="1">
        <v>82053</v>
      </c>
      <c r="K98" s="1" t="s">
        <v>70</v>
      </c>
      <c r="L98" s="1">
        <v>4</v>
      </c>
      <c r="M98" s="1" t="s">
        <v>66</v>
      </c>
      <c r="N98" s="1">
        <v>3003</v>
      </c>
      <c r="O98" s="1">
        <v>2</v>
      </c>
      <c r="P98" s="1" t="s">
        <v>71</v>
      </c>
      <c r="Q98" s="1">
        <v>0.22</v>
      </c>
      <c r="R98" s="1">
        <v>0.55000000000000004</v>
      </c>
      <c r="S98" s="1">
        <v>0.92</v>
      </c>
      <c r="T98" s="1">
        <v>0.31</v>
      </c>
      <c r="U98" s="1" t="s">
        <v>69</v>
      </c>
      <c r="V98" s="1">
        <v>0.68</v>
      </c>
      <c r="W98" s="1">
        <v>0.36</v>
      </c>
      <c r="X98" s="1">
        <v>1</v>
      </c>
      <c r="Y98" s="1" t="s">
        <v>69</v>
      </c>
      <c r="Z98" s="1">
        <v>7.28</v>
      </c>
      <c r="AA98" s="1">
        <v>6.86</v>
      </c>
      <c r="AB98" s="1">
        <v>0.02</v>
      </c>
      <c r="AC98" s="1">
        <v>0.56000000000000005</v>
      </c>
      <c r="AD98" s="1">
        <v>0.96</v>
      </c>
      <c r="AE98" s="1">
        <v>0.42</v>
      </c>
      <c r="AF98" s="1" t="s">
        <v>69</v>
      </c>
      <c r="AG98" s="1">
        <v>0.77</v>
      </c>
      <c r="AH98" s="1">
        <v>0.33</v>
      </c>
      <c r="AI98" s="1">
        <v>0.4</v>
      </c>
      <c r="AJ98" s="1" t="s">
        <v>69</v>
      </c>
      <c r="AK98" s="1">
        <v>9.73</v>
      </c>
      <c r="AL98" s="1">
        <v>5.99</v>
      </c>
      <c r="AM98" s="8">
        <v>11</v>
      </c>
      <c r="AN98" s="1">
        <v>0.98</v>
      </c>
      <c r="AO98" s="1">
        <v>0.96</v>
      </c>
      <c r="AP98" s="9">
        <v>0.74</v>
      </c>
      <c r="AQ98" s="1" t="s">
        <v>69</v>
      </c>
      <c r="AR98" s="1">
        <v>0.88</v>
      </c>
      <c r="AS98" s="1">
        <v>1.0900000000000001</v>
      </c>
      <c r="AT98" s="8">
        <v>2.5</v>
      </c>
      <c r="AU98" s="1" t="s">
        <v>69</v>
      </c>
      <c r="AV98" s="8">
        <v>0.75</v>
      </c>
      <c r="AW98" s="1">
        <v>1.1499999999999999</v>
      </c>
      <c r="AX98" s="1">
        <v>1</v>
      </c>
      <c r="AY98" s="1">
        <v>0</v>
      </c>
      <c r="AZ98" s="1">
        <v>0</v>
      </c>
      <c r="BA98" s="1">
        <v>-1</v>
      </c>
      <c r="BB98" s="1" t="s">
        <v>69</v>
      </c>
      <c r="BC98" s="1">
        <v>0</v>
      </c>
      <c r="BD98" s="1">
        <v>0</v>
      </c>
      <c r="BE98" s="1">
        <v>1</v>
      </c>
      <c r="BF98" s="1" t="s">
        <v>69</v>
      </c>
      <c r="BG98" s="1">
        <v>1</v>
      </c>
      <c r="BH98" s="1">
        <v>0</v>
      </c>
      <c r="BI98" s="1">
        <v>3</v>
      </c>
      <c r="BJ98" s="1">
        <v>1</v>
      </c>
      <c r="BK98" s="1">
        <v>5</v>
      </c>
      <c r="BL98" s="1">
        <v>9</v>
      </c>
    </row>
    <row r="99" spans="2:65" hidden="1" x14ac:dyDescent="0.25">
      <c r="B99" s="1">
        <v>97</v>
      </c>
      <c r="C99" s="1">
        <v>0</v>
      </c>
      <c r="D99" s="1">
        <v>20</v>
      </c>
      <c r="E99" s="1">
        <v>820107302100001</v>
      </c>
      <c r="F99" s="1" t="s">
        <v>244</v>
      </c>
      <c r="G99" s="1" t="s">
        <v>232</v>
      </c>
      <c r="H99" s="1" t="s">
        <v>245</v>
      </c>
      <c r="I99" s="1" t="s">
        <v>246</v>
      </c>
      <c r="J99" s="1">
        <v>82053</v>
      </c>
      <c r="K99" s="1" t="s">
        <v>70</v>
      </c>
      <c r="L99" s="1">
        <v>4</v>
      </c>
      <c r="M99" s="1" t="s">
        <v>66</v>
      </c>
      <c r="N99" s="1">
        <v>3021</v>
      </c>
      <c r="O99" s="1">
        <v>2</v>
      </c>
      <c r="P99" s="1" t="s">
        <v>71</v>
      </c>
      <c r="Q99" s="1">
        <v>0.02</v>
      </c>
      <c r="R99" s="1">
        <v>0.52</v>
      </c>
      <c r="S99" s="1">
        <v>0.95</v>
      </c>
      <c r="T99" s="1">
        <v>0.42</v>
      </c>
      <c r="U99" s="1">
        <v>0.71</v>
      </c>
      <c r="V99" s="1">
        <v>0.77</v>
      </c>
      <c r="W99" s="1">
        <v>0.33</v>
      </c>
      <c r="X99" s="1">
        <v>0.36</v>
      </c>
      <c r="Y99" s="1">
        <v>0.9</v>
      </c>
      <c r="Z99" s="1">
        <v>7.19</v>
      </c>
      <c r="AA99" s="1">
        <v>4.4400000000000004</v>
      </c>
      <c r="AB99" s="1">
        <v>0.01</v>
      </c>
      <c r="AC99" s="1">
        <v>0.53</v>
      </c>
      <c r="AD99" s="1">
        <v>0.98</v>
      </c>
      <c r="AE99" s="1">
        <v>0.38</v>
      </c>
      <c r="AF99" s="1">
        <v>0.59</v>
      </c>
      <c r="AG99" s="1">
        <v>0.74</v>
      </c>
      <c r="AH99" s="1">
        <v>0.33</v>
      </c>
      <c r="AI99" s="1">
        <v>0.31</v>
      </c>
      <c r="AJ99" s="1">
        <v>0.77</v>
      </c>
      <c r="AK99" s="1">
        <v>14.96</v>
      </c>
      <c r="AL99" s="1">
        <v>12.94</v>
      </c>
      <c r="AM99" s="8">
        <v>2</v>
      </c>
      <c r="AN99" s="1">
        <v>0.98</v>
      </c>
      <c r="AO99" s="1">
        <v>0.97</v>
      </c>
      <c r="AP99" s="1">
        <v>1.1100000000000001</v>
      </c>
      <c r="AQ99" s="1">
        <v>1.2</v>
      </c>
      <c r="AR99" s="1">
        <v>1.04</v>
      </c>
      <c r="AS99" s="1">
        <v>1</v>
      </c>
      <c r="AT99" s="1">
        <v>1.1599999999999999</v>
      </c>
      <c r="AU99" s="1">
        <v>1.17</v>
      </c>
      <c r="AV99" s="8">
        <v>0.48</v>
      </c>
      <c r="AW99" s="8">
        <v>0.34</v>
      </c>
      <c r="AX99" s="1">
        <v>1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1</v>
      </c>
      <c r="BH99" s="1">
        <v>1</v>
      </c>
      <c r="BI99" s="1">
        <v>3</v>
      </c>
      <c r="BJ99" s="1">
        <v>0</v>
      </c>
      <c r="BK99" s="1">
        <v>8</v>
      </c>
      <c r="BL99" s="1">
        <v>11</v>
      </c>
    </row>
    <row r="100" spans="2:65" hidden="1" x14ac:dyDescent="0.25">
      <c r="B100" s="1">
        <v>98</v>
      </c>
      <c r="C100" s="1">
        <v>0</v>
      </c>
      <c r="D100" s="1">
        <v>20</v>
      </c>
      <c r="E100" s="1">
        <v>820107302200001</v>
      </c>
      <c r="F100" s="1" t="s">
        <v>182</v>
      </c>
      <c r="G100" s="1" t="s">
        <v>232</v>
      </c>
      <c r="H100" s="1" t="s">
        <v>247</v>
      </c>
      <c r="I100" s="1" t="s">
        <v>248</v>
      </c>
      <c r="J100" s="1">
        <v>82053</v>
      </c>
      <c r="K100" s="1" t="s">
        <v>70</v>
      </c>
      <c r="L100" s="1">
        <v>4</v>
      </c>
      <c r="M100" s="1" t="s">
        <v>66</v>
      </c>
      <c r="N100" s="1">
        <v>3022</v>
      </c>
      <c r="O100" s="1">
        <v>2</v>
      </c>
      <c r="P100" s="1" t="s">
        <v>71</v>
      </c>
      <c r="Q100" s="1">
        <v>0</v>
      </c>
      <c r="R100" s="1">
        <v>0.71</v>
      </c>
      <c r="S100" s="1">
        <v>1</v>
      </c>
      <c r="T100" s="1">
        <v>0.69</v>
      </c>
      <c r="U100" s="1" t="s">
        <v>69</v>
      </c>
      <c r="V100" s="1">
        <v>0.56000000000000005</v>
      </c>
      <c r="W100" s="1" t="s">
        <v>69</v>
      </c>
      <c r="X100" s="1" t="s">
        <v>69</v>
      </c>
      <c r="Y100" s="1" t="s">
        <v>69</v>
      </c>
      <c r="Z100" s="1">
        <v>6.76</v>
      </c>
      <c r="AA100" s="1">
        <v>13.58</v>
      </c>
      <c r="AB100" s="1">
        <v>0</v>
      </c>
      <c r="AC100" s="1">
        <v>0.63</v>
      </c>
      <c r="AD100" s="1">
        <v>0.98</v>
      </c>
      <c r="AE100" s="1">
        <v>0.57999999999999996</v>
      </c>
      <c r="AF100" s="1" t="s">
        <v>69</v>
      </c>
      <c r="AG100" s="1">
        <v>0.73</v>
      </c>
      <c r="AH100" s="1" t="s">
        <v>69</v>
      </c>
      <c r="AI100" s="1" t="s">
        <v>69</v>
      </c>
      <c r="AJ100" s="1" t="s">
        <v>69</v>
      </c>
      <c r="AK100" s="1">
        <v>12.52</v>
      </c>
      <c r="AL100" s="1">
        <v>11.89</v>
      </c>
      <c r="AM100" s="1" t="s">
        <v>69</v>
      </c>
      <c r="AN100" s="1">
        <v>1.1299999999999999</v>
      </c>
      <c r="AO100" s="1">
        <v>1.02</v>
      </c>
      <c r="AP100" s="1">
        <v>1.19</v>
      </c>
      <c r="AQ100" s="1" t="s">
        <v>69</v>
      </c>
      <c r="AR100" s="9">
        <v>0.77</v>
      </c>
      <c r="AS100" s="1" t="s">
        <v>69</v>
      </c>
      <c r="AT100" s="1" t="s">
        <v>69</v>
      </c>
      <c r="AU100" s="1" t="s">
        <v>69</v>
      </c>
      <c r="AV100" s="8">
        <v>0.54</v>
      </c>
      <c r="AW100" s="1">
        <v>1.1399999999999999</v>
      </c>
      <c r="AX100" s="1" t="s">
        <v>69</v>
      </c>
      <c r="AY100" s="1">
        <v>0</v>
      </c>
      <c r="AZ100" s="1">
        <v>0</v>
      </c>
      <c r="BA100" s="1">
        <v>0</v>
      </c>
      <c r="BB100" s="1" t="s">
        <v>69</v>
      </c>
      <c r="BC100" s="1">
        <v>-1</v>
      </c>
      <c r="BD100" s="1" t="s">
        <v>69</v>
      </c>
      <c r="BE100" s="1" t="s">
        <v>69</v>
      </c>
      <c r="BF100" s="1" t="s">
        <v>69</v>
      </c>
      <c r="BG100" s="1">
        <v>1</v>
      </c>
      <c r="BH100" s="1">
        <v>0</v>
      </c>
      <c r="BI100" s="1">
        <v>1</v>
      </c>
      <c r="BJ100" s="1">
        <v>1</v>
      </c>
      <c r="BK100" s="1">
        <v>4</v>
      </c>
      <c r="BL100" s="1">
        <v>6</v>
      </c>
    </row>
    <row r="101" spans="2:65" hidden="1" x14ac:dyDescent="0.25">
      <c r="B101" s="1">
        <v>99</v>
      </c>
      <c r="C101" s="1">
        <v>0</v>
      </c>
      <c r="D101" s="1">
        <v>20</v>
      </c>
      <c r="E101" s="1">
        <v>820107302300001</v>
      </c>
      <c r="F101" s="1" t="s">
        <v>249</v>
      </c>
      <c r="G101" s="1" t="s">
        <v>232</v>
      </c>
      <c r="H101" s="1" t="s">
        <v>250</v>
      </c>
      <c r="I101" s="1" t="s">
        <v>251</v>
      </c>
      <c r="J101" s="1">
        <v>82053</v>
      </c>
      <c r="K101" s="1" t="s">
        <v>70</v>
      </c>
      <c r="L101" s="1">
        <v>4</v>
      </c>
      <c r="M101" s="1" t="s">
        <v>66</v>
      </c>
      <c r="N101" s="1">
        <v>3023</v>
      </c>
      <c r="O101" s="1">
        <v>2</v>
      </c>
      <c r="P101" s="1" t="s">
        <v>71</v>
      </c>
      <c r="Q101" s="1">
        <v>0.04</v>
      </c>
      <c r="R101" s="1">
        <v>0.57999999999999996</v>
      </c>
      <c r="S101" s="1">
        <v>1</v>
      </c>
      <c r="T101" s="1">
        <v>0.36</v>
      </c>
      <c r="U101" s="1">
        <v>0.9</v>
      </c>
      <c r="V101" s="1">
        <v>0.76</v>
      </c>
      <c r="W101" s="1">
        <v>0.7</v>
      </c>
      <c r="X101" s="1">
        <v>0.81</v>
      </c>
      <c r="Y101" s="1">
        <v>0.73</v>
      </c>
      <c r="Z101" s="1">
        <v>11.01</v>
      </c>
      <c r="AA101" s="1">
        <v>5.73</v>
      </c>
      <c r="AB101" s="1">
        <v>0.03</v>
      </c>
      <c r="AC101" s="1">
        <v>0.56999999999999995</v>
      </c>
      <c r="AD101" s="1">
        <v>0.99</v>
      </c>
      <c r="AE101" s="1">
        <v>0.39</v>
      </c>
      <c r="AF101" s="1">
        <v>0.74</v>
      </c>
      <c r="AG101" s="1">
        <v>0.8</v>
      </c>
      <c r="AH101" s="1">
        <v>0.44</v>
      </c>
      <c r="AI101" s="1">
        <v>0.51</v>
      </c>
      <c r="AJ101" s="1">
        <v>0.68</v>
      </c>
      <c r="AK101" s="1">
        <v>12.3</v>
      </c>
      <c r="AL101" s="1">
        <v>7.61</v>
      </c>
      <c r="AM101" s="8">
        <v>1.33</v>
      </c>
      <c r="AN101" s="1">
        <v>1.02</v>
      </c>
      <c r="AO101" s="1">
        <v>1.01</v>
      </c>
      <c r="AP101" s="1">
        <v>0.92</v>
      </c>
      <c r="AQ101" s="8">
        <v>1.22</v>
      </c>
      <c r="AR101" s="1">
        <v>0.95</v>
      </c>
      <c r="AS101" s="8">
        <v>1.59</v>
      </c>
      <c r="AT101" s="8">
        <v>1.59</v>
      </c>
      <c r="AU101" s="1">
        <v>1.07</v>
      </c>
      <c r="AV101" s="1">
        <v>0.9</v>
      </c>
      <c r="AW101" s="8">
        <v>0.75</v>
      </c>
      <c r="AX101" s="1">
        <v>1</v>
      </c>
      <c r="AY101" s="1">
        <v>0</v>
      </c>
      <c r="AZ101" s="1">
        <v>0</v>
      </c>
      <c r="BA101" s="1">
        <v>0</v>
      </c>
      <c r="BB101" s="1">
        <v>1</v>
      </c>
      <c r="BC101" s="1">
        <v>0</v>
      </c>
      <c r="BD101" s="1">
        <v>1</v>
      </c>
      <c r="BE101" s="1">
        <v>1</v>
      </c>
      <c r="BF101" s="1">
        <v>0</v>
      </c>
      <c r="BG101" s="1">
        <v>0</v>
      </c>
      <c r="BH101" s="1">
        <v>1</v>
      </c>
      <c r="BI101" s="1">
        <v>5</v>
      </c>
      <c r="BJ101" s="1">
        <v>0</v>
      </c>
      <c r="BK101" s="1">
        <v>6</v>
      </c>
      <c r="BL101" s="1">
        <v>11</v>
      </c>
    </row>
    <row r="102" spans="2:65" hidden="1" x14ac:dyDescent="0.25">
      <c r="B102" s="1">
        <v>100</v>
      </c>
      <c r="C102" s="1">
        <v>0</v>
      </c>
      <c r="D102" s="1">
        <v>20</v>
      </c>
      <c r="E102" s="1">
        <v>820107302400001</v>
      </c>
      <c r="F102" s="1" t="s">
        <v>172</v>
      </c>
      <c r="G102" s="1" t="s">
        <v>232</v>
      </c>
      <c r="H102" s="1" t="s">
        <v>252</v>
      </c>
      <c r="I102" s="1" t="s">
        <v>253</v>
      </c>
      <c r="J102" s="1">
        <v>82053</v>
      </c>
      <c r="K102" s="1" t="s">
        <v>70</v>
      </c>
      <c r="L102" s="1">
        <v>4</v>
      </c>
      <c r="M102" s="1" t="s">
        <v>66</v>
      </c>
      <c r="N102" s="1">
        <v>3024</v>
      </c>
      <c r="O102" s="1">
        <v>2</v>
      </c>
      <c r="P102" s="1" t="s">
        <v>71</v>
      </c>
      <c r="Q102" s="1">
        <v>0</v>
      </c>
      <c r="R102" s="1">
        <v>0.4</v>
      </c>
      <c r="S102" s="1">
        <v>0.96</v>
      </c>
      <c r="T102" s="1">
        <v>0.09</v>
      </c>
      <c r="U102" s="1">
        <v>0.64</v>
      </c>
      <c r="V102" s="1">
        <v>0.89</v>
      </c>
      <c r="W102" s="1">
        <v>0.73</v>
      </c>
      <c r="X102" s="1">
        <v>0.63</v>
      </c>
      <c r="Y102" s="1">
        <v>0.53</v>
      </c>
      <c r="Z102" s="1">
        <v>9.1</v>
      </c>
      <c r="AA102" s="1">
        <v>15.04</v>
      </c>
      <c r="AB102" s="1">
        <v>0.03</v>
      </c>
      <c r="AC102" s="1">
        <v>0.55000000000000004</v>
      </c>
      <c r="AD102" s="1">
        <v>0.97</v>
      </c>
      <c r="AE102" s="1">
        <v>0.32</v>
      </c>
      <c r="AF102" s="1">
        <v>0.6</v>
      </c>
      <c r="AG102" s="1">
        <v>0.85</v>
      </c>
      <c r="AH102" s="1">
        <v>0.21</v>
      </c>
      <c r="AI102" s="1">
        <v>0.33</v>
      </c>
      <c r="AJ102" s="1">
        <v>0.64</v>
      </c>
      <c r="AK102" s="1">
        <v>8.93</v>
      </c>
      <c r="AL102" s="1">
        <v>4.68</v>
      </c>
      <c r="AM102" s="9">
        <v>0</v>
      </c>
      <c r="AN102" s="9">
        <v>0.73</v>
      </c>
      <c r="AO102" s="1">
        <v>0.99</v>
      </c>
      <c r="AP102" s="9">
        <v>0.28000000000000003</v>
      </c>
      <c r="AQ102" s="1">
        <v>1.07</v>
      </c>
      <c r="AR102" s="1">
        <v>1.05</v>
      </c>
      <c r="AS102" s="8">
        <v>3.48</v>
      </c>
      <c r="AT102" s="8">
        <v>1.91</v>
      </c>
      <c r="AU102" s="1">
        <v>0.83</v>
      </c>
      <c r="AV102" s="1">
        <v>1.02</v>
      </c>
      <c r="AW102" s="9">
        <v>3.21</v>
      </c>
      <c r="AX102" s="1">
        <v>-1</v>
      </c>
      <c r="AY102" s="1">
        <v>-1</v>
      </c>
      <c r="AZ102" s="1">
        <v>0</v>
      </c>
      <c r="BA102" s="1">
        <v>-1</v>
      </c>
      <c r="BB102" s="1">
        <v>0</v>
      </c>
      <c r="BC102" s="1">
        <v>0</v>
      </c>
      <c r="BD102" s="1">
        <v>1</v>
      </c>
      <c r="BE102" s="1">
        <v>1</v>
      </c>
      <c r="BF102" s="1">
        <v>0</v>
      </c>
      <c r="BG102" s="1">
        <v>0</v>
      </c>
      <c r="BH102" s="1">
        <v>-1</v>
      </c>
      <c r="BI102" s="1">
        <v>2</v>
      </c>
      <c r="BJ102" s="1">
        <v>4</v>
      </c>
      <c r="BK102" s="1">
        <v>5</v>
      </c>
      <c r="BL102" s="1">
        <v>11</v>
      </c>
    </row>
    <row r="103" spans="2:65" hidden="1" x14ac:dyDescent="0.25">
      <c r="B103" s="1">
        <v>101</v>
      </c>
      <c r="C103" s="1">
        <v>0</v>
      </c>
      <c r="D103" s="1">
        <v>20</v>
      </c>
      <c r="E103" s="1">
        <v>820107302500001</v>
      </c>
      <c r="F103" s="1" t="s">
        <v>254</v>
      </c>
      <c r="G103" s="1" t="s">
        <v>232</v>
      </c>
      <c r="H103" s="1" t="s">
        <v>255</v>
      </c>
      <c r="I103" s="1" t="s">
        <v>256</v>
      </c>
      <c r="J103" s="1">
        <v>82053</v>
      </c>
      <c r="K103" s="1" t="s">
        <v>70</v>
      </c>
      <c r="L103" s="1">
        <v>4</v>
      </c>
      <c r="M103" s="1" t="s">
        <v>66</v>
      </c>
      <c r="N103" s="1">
        <v>3025</v>
      </c>
      <c r="O103" s="1">
        <v>2</v>
      </c>
      <c r="P103" s="1" t="s">
        <v>71</v>
      </c>
      <c r="Q103" s="1">
        <v>0.05</v>
      </c>
      <c r="R103" s="1">
        <v>0.48</v>
      </c>
      <c r="S103" s="1">
        <v>1</v>
      </c>
      <c r="T103" s="1">
        <v>0</v>
      </c>
      <c r="U103" s="1">
        <v>0.56000000000000005</v>
      </c>
      <c r="V103" s="1">
        <v>0.85</v>
      </c>
      <c r="W103" s="1">
        <v>0.56000000000000005</v>
      </c>
      <c r="X103" s="1">
        <v>0.56000000000000005</v>
      </c>
      <c r="Y103" s="1">
        <v>0.67</v>
      </c>
      <c r="Z103" s="1">
        <v>4.07</v>
      </c>
      <c r="AA103" s="1">
        <v>3.27</v>
      </c>
      <c r="AB103" s="1">
        <v>0.04</v>
      </c>
      <c r="AC103" s="1">
        <v>0.55000000000000004</v>
      </c>
      <c r="AD103" s="1">
        <v>0.96</v>
      </c>
      <c r="AE103" s="1">
        <v>0.35</v>
      </c>
      <c r="AF103" s="1">
        <v>0.57999999999999996</v>
      </c>
      <c r="AG103" s="1">
        <v>0.81</v>
      </c>
      <c r="AH103" s="1">
        <v>0.31</v>
      </c>
      <c r="AI103" s="1">
        <v>0.49</v>
      </c>
      <c r="AJ103" s="1">
        <v>0.57999999999999996</v>
      </c>
      <c r="AK103" s="1">
        <v>13.21</v>
      </c>
      <c r="AL103" s="1">
        <v>5.9</v>
      </c>
      <c r="AM103" s="8">
        <v>1.25</v>
      </c>
      <c r="AN103" s="1">
        <v>0.87</v>
      </c>
      <c r="AO103" s="1">
        <v>1.04</v>
      </c>
      <c r="AP103" s="9">
        <v>0</v>
      </c>
      <c r="AQ103" s="1">
        <v>0.97</v>
      </c>
      <c r="AR103" s="1">
        <v>1.05</v>
      </c>
      <c r="AS103" s="8">
        <v>1.81</v>
      </c>
      <c r="AT103" s="1">
        <v>1.1399999999999999</v>
      </c>
      <c r="AU103" s="1">
        <v>1.1599999999999999</v>
      </c>
      <c r="AV103" s="8">
        <v>0.31</v>
      </c>
      <c r="AW103" s="8">
        <v>0.55000000000000004</v>
      </c>
      <c r="AX103" s="1">
        <v>1</v>
      </c>
      <c r="AY103" s="1">
        <v>0</v>
      </c>
      <c r="AZ103" s="1">
        <v>0</v>
      </c>
      <c r="BA103" s="1">
        <v>-1</v>
      </c>
      <c r="BB103" s="1">
        <v>0</v>
      </c>
      <c r="BC103" s="1">
        <v>0</v>
      </c>
      <c r="BD103" s="1">
        <v>1</v>
      </c>
      <c r="BE103" s="1">
        <v>0</v>
      </c>
      <c r="BF103" s="1">
        <v>0</v>
      </c>
      <c r="BG103" s="1">
        <v>1</v>
      </c>
      <c r="BH103" s="1">
        <v>1</v>
      </c>
      <c r="BI103" s="1">
        <v>4</v>
      </c>
      <c r="BJ103" s="1">
        <v>1</v>
      </c>
      <c r="BK103" s="1">
        <v>6</v>
      </c>
      <c r="BL103" s="1">
        <v>11</v>
      </c>
    </row>
    <row r="104" spans="2:65" hidden="1" x14ac:dyDescent="0.25">
      <c r="B104" s="1">
        <v>102</v>
      </c>
      <c r="C104" s="1">
        <v>0</v>
      </c>
      <c r="D104" s="1">
        <v>20</v>
      </c>
      <c r="E104" s="1">
        <v>820107302900001</v>
      </c>
      <c r="F104" s="1" t="s">
        <v>257</v>
      </c>
      <c r="G104" s="1" t="s">
        <v>232</v>
      </c>
      <c r="H104" s="1" t="s">
        <v>258</v>
      </c>
      <c r="I104" s="1" t="s">
        <v>259</v>
      </c>
      <c r="J104" s="1">
        <v>82053</v>
      </c>
      <c r="K104" s="1" t="s">
        <v>70</v>
      </c>
      <c r="L104" s="1">
        <v>4</v>
      </c>
      <c r="M104" s="1" t="s">
        <v>66</v>
      </c>
      <c r="N104" s="1">
        <v>3029</v>
      </c>
      <c r="O104" s="1">
        <v>2</v>
      </c>
      <c r="P104" s="1" t="s">
        <v>71</v>
      </c>
      <c r="Q104" s="1">
        <v>0.09</v>
      </c>
      <c r="R104" s="1">
        <v>0.52</v>
      </c>
      <c r="S104" s="1">
        <v>0.98</v>
      </c>
      <c r="T104" s="1">
        <v>0.28000000000000003</v>
      </c>
      <c r="U104" s="1">
        <v>0.75</v>
      </c>
      <c r="V104" s="1">
        <v>0.8</v>
      </c>
      <c r="W104" s="1">
        <v>0.33</v>
      </c>
      <c r="X104" s="1">
        <v>0.68</v>
      </c>
      <c r="Y104" s="1">
        <v>0.87</v>
      </c>
      <c r="Z104" s="1">
        <v>12.7</v>
      </c>
      <c r="AA104" s="1">
        <v>9.82</v>
      </c>
      <c r="AB104" s="1">
        <v>0.06</v>
      </c>
      <c r="AC104" s="1">
        <v>0.47</v>
      </c>
      <c r="AD104" s="1">
        <v>0.98</v>
      </c>
      <c r="AE104" s="1">
        <v>0.23</v>
      </c>
      <c r="AF104" s="1">
        <v>0.57999999999999996</v>
      </c>
      <c r="AG104" s="1">
        <v>0.84</v>
      </c>
      <c r="AH104" s="1">
        <v>0.2</v>
      </c>
      <c r="AI104" s="1">
        <v>0.38</v>
      </c>
      <c r="AJ104" s="1">
        <v>0.9</v>
      </c>
      <c r="AK104" s="1">
        <v>8.64</v>
      </c>
      <c r="AL104" s="1">
        <v>5.58</v>
      </c>
      <c r="AM104" s="8">
        <v>1.5</v>
      </c>
      <c r="AN104" s="1">
        <v>1.1100000000000001</v>
      </c>
      <c r="AO104" s="1">
        <v>1</v>
      </c>
      <c r="AP104" s="8">
        <v>1.22</v>
      </c>
      <c r="AQ104" s="8">
        <v>1.29</v>
      </c>
      <c r="AR104" s="1">
        <v>0.95</v>
      </c>
      <c r="AS104" s="8">
        <v>1.65</v>
      </c>
      <c r="AT104" s="8">
        <v>1.79</v>
      </c>
      <c r="AU104" s="1">
        <v>0.97</v>
      </c>
      <c r="AV104" s="9">
        <v>1.47</v>
      </c>
      <c r="AW104" s="9">
        <v>1.76</v>
      </c>
      <c r="AX104" s="1">
        <v>1</v>
      </c>
      <c r="AY104" s="1">
        <v>0</v>
      </c>
      <c r="AZ104" s="1">
        <v>0</v>
      </c>
      <c r="BA104" s="1">
        <v>1</v>
      </c>
      <c r="BB104" s="1">
        <v>1</v>
      </c>
      <c r="BC104" s="1">
        <v>0</v>
      </c>
      <c r="BD104" s="1">
        <v>1</v>
      </c>
      <c r="BE104" s="1">
        <v>1</v>
      </c>
      <c r="BF104" s="1">
        <v>0</v>
      </c>
      <c r="BG104" s="1">
        <v>-1</v>
      </c>
      <c r="BH104" s="1">
        <v>-1</v>
      </c>
      <c r="BI104" s="1">
        <v>5</v>
      </c>
      <c r="BJ104" s="1">
        <v>2</v>
      </c>
      <c r="BK104" s="1">
        <v>4</v>
      </c>
      <c r="BL104" s="1">
        <v>11</v>
      </c>
    </row>
    <row r="105" spans="2:65" hidden="1" x14ac:dyDescent="0.25">
      <c r="B105" s="1">
        <v>103</v>
      </c>
      <c r="C105" s="1">
        <v>0</v>
      </c>
      <c r="D105" s="1">
        <v>20</v>
      </c>
      <c r="E105" s="1">
        <v>820107303000001</v>
      </c>
      <c r="F105" s="1" t="s">
        <v>176</v>
      </c>
      <c r="G105" s="1" t="s">
        <v>232</v>
      </c>
      <c r="H105" s="1" t="s">
        <v>260</v>
      </c>
      <c r="I105" s="1" t="s">
        <v>261</v>
      </c>
      <c r="J105" s="1">
        <v>82053</v>
      </c>
      <c r="K105" s="1" t="s">
        <v>70</v>
      </c>
      <c r="L105" s="1">
        <v>4</v>
      </c>
      <c r="M105" s="1" t="s">
        <v>66</v>
      </c>
      <c r="N105" s="1">
        <v>3030</v>
      </c>
      <c r="O105" s="1">
        <v>2</v>
      </c>
      <c r="P105" s="1" t="s">
        <v>71</v>
      </c>
      <c r="Q105" s="1">
        <v>0.01</v>
      </c>
      <c r="R105" s="1">
        <v>0.55000000000000004</v>
      </c>
      <c r="S105" s="1">
        <v>1</v>
      </c>
      <c r="T105" s="1">
        <v>0.31</v>
      </c>
      <c r="U105" s="1">
        <v>0.85</v>
      </c>
      <c r="V105" s="1">
        <v>0.83</v>
      </c>
      <c r="W105" s="1">
        <v>0.63</v>
      </c>
      <c r="X105" s="1">
        <v>0.63</v>
      </c>
      <c r="Y105" s="1">
        <v>0.92</v>
      </c>
      <c r="Z105" s="1">
        <v>15</v>
      </c>
      <c r="AA105" s="1">
        <v>11.13</v>
      </c>
      <c r="AB105" s="1">
        <v>0.05</v>
      </c>
      <c r="AC105" s="1">
        <v>0.55000000000000004</v>
      </c>
      <c r="AD105" s="1">
        <v>0.96</v>
      </c>
      <c r="AE105" s="1">
        <v>0.35</v>
      </c>
      <c r="AF105" s="1">
        <v>0.7</v>
      </c>
      <c r="AG105" s="1">
        <v>0.81</v>
      </c>
      <c r="AH105" s="1">
        <v>0.37</v>
      </c>
      <c r="AI105" s="1">
        <v>0.47</v>
      </c>
      <c r="AJ105" s="1">
        <v>0.84</v>
      </c>
      <c r="AK105" s="1">
        <v>7.58</v>
      </c>
      <c r="AL105" s="1">
        <v>5.69</v>
      </c>
      <c r="AM105" s="9">
        <v>0.2</v>
      </c>
      <c r="AN105" s="1">
        <v>1</v>
      </c>
      <c r="AO105" s="1">
        <v>1.04</v>
      </c>
      <c r="AP105" s="1">
        <v>0.89</v>
      </c>
      <c r="AQ105" s="8">
        <v>1.21</v>
      </c>
      <c r="AR105" s="1">
        <v>1.02</v>
      </c>
      <c r="AS105" s="8">
        <v>1.7</v>
      </c>
      <c r="AT105" s="8">
        <v>1.34</v>
      </c>
      <c r="AU105" s="1">
        <v>1.1000000000000001</v>
      </c>
      <c r="AV105" s="9">
        <v>1.98</v>
      </c>
      <c r="AW105" s="9">
        <v>1.96</v>
      </c>
      <c r="AX105" s="1">
        <v>-1</v>
      </c>
      <c r="AY105" s="1">
        <v>0</v>
      </c>
      <c r="AZ105" s="1">
        <v>0</v>
      </c>
      <c r="BA105" s="1">
        <v>0</v>
      </c>
      <c r="BB105" s="1">
        <v>1</v>
      </c>
      <c r="BC105" s="1">
        <v>0</v>
      </c>
      <c r="BD105" s="1">
        <v>1</v>
      </c>
      <c r="BE105" s="1">
        <v>1</v>
      </c>
      <c r="BF105" s="1">
        <v>0</v>
      </c>
      <c r="BG105" s="1">
        <v>-1</v>
      </c>
      <c r="BH105" s="1">
        <v>-1</v>
      </c>
      <c r="BI105" s="1">
        <v>3</v>
      </c>
      <c r="BJ105" s="1">
        <v>3</v>
      </c>
      <c r="BK105" s="1">
        <v>5</v>
      </c>
      <c r="BL105" s="1">
        <v>11</v>
      </c>
    </row>
    <row r="106" spans="2:65" hidden="1" x14ac:dyDescent="0.25">
      <c r="B106" s="1">
        <v>104</v>
      </c>
      <c r="C106" s="1">
        <v>0</v>
      </c>
      <c r="D106" s="1">
        <v>20</v>
      </c>
      <c r="E106" s="1">
        <v>820107300400001</v>
      </c>
      <c r="F106" s="1" t="s">
        <v>262</v>
      </c>
      <c r="G106" s="1" t="s">
        <v>232</v>
      </c>
      <c r="H106" s="1" t="s">
        <v>263</v>
      </c>
      <c r="I106" s="1" t="s">
        <v>262</v>
      </c>
      <c r="J106" s="1">
        <v>82053</v>
      </c>
      <c r="K106" s="1" t="s">
        <v>70</v>
      </c>
      <c r="L106" s="1">
        <v>4</v>
      </c>
      <c r="M106" s="1" t="s">
        <v>66</v>
      </c>
      <c r="N106" s="1">
        <v>3004</v>
      </c>
      <c r="O106" s="1">
        <v>2</v>
      </c>
      <c r="P106" s="1" t="s">
        <v>71</v>
      </c>
      <c r="Q106" s="1" t="s">
        <v>69</v>
      </c>
      <c r="R106" s="1" t="s">
        <v>69</v>
      </c>
      <c r="S106" s="1" t="s">
        <v>69</v>
      </c>
      <c r="T106" s="1" t="s">
        <v>69</v>
      </c>
      <c r="U106" s="1" t="s">
        <v>69</v>
      </c>
      <c r="V106" s="1">
        <v>0</v>
      </c>
      <c r="W106" s="1" t="s">
        <v>69</v>
      </c>
      <c r="X106" s="1" t="s">
        <v>69</v>
      </c>
      <c r="Y106" s="1" t="s">
        <v>69</v>
      </c>
      <c r="Z106" s="1">
        <v>2.23</v>
      </c>
      <c r="AA106" s="1">
        <v>2.23</v>
      </c>
      <c r="AB106" s="1" t="s">
        <v>69</v>
      </c>
      <c r="AC106" s="1" t="s">
        <v>69</v>
      </c>
      <c r="AD106" s="1" t="s">
        <v>69</v>
      </c>
      <c r="AE106" s="1" t="s">
        <v>69</v>
      </c>
      <c r="AF106" s="1" t="s">
        <v>69</v>
      </c>
      <c r="AG106" s="1">
        <v>0</v>
      </c>
      <c r="AH106" s="1" t="s">
        <v>69</v>
      </c>
      <c r="AI106" s="1" t="s">
        <v>69</v>
      </c>
      <c r="AJ106" s="1" t="s">
        <v>69</v>
      </c>
      <c r="AK106" s="1">
        <v>2.23</v>
      </c>
      <c r="AL106" s="1">
        <v>2.23</v>
      </c>
      <c r="AM106" s="1" t="s">
        <v>69</v>
      </c>
      <c r="AN106" s="1" t="s">
        <v>69</v>
      </c>
      <c r="AO106" s="1" t="s">
        <v>69</v>
      </c>
      <c r="AP106" s="1" t="s">
        <v>69</v>
      </c>
      <c r="AQ106" s="1" t="s">
        <v>69</v>
      </c>
      <c r="AR106" s="1" t="s">
        <v>69</v>
      </c>
      <c r="AS106" s="1" t="s">
        <v>69</v>
      </c>
      <c r="AT106" s="1" t="s">
        <v>69</v>
      </c>
      <c r="AU106" s="1" t="s">
        <v>69</v>
      </c>
      <c r="AV106" s="1">
        <v>1</v>
      </c>
      <c r="AW106" s="1">
        <v>1</v>
      </c>
      <c r="AX106" s="1" t="s">
        <v>69</v>
      </c>
      <c r="AY106" s="1" t="s">
        <v>69</v>
      </c>
      <c r="AZ106" s="1" t="s">
        <v>69</v>
      </c>
      <c r="BA106" s="1" t="s">
        <v>69</v>
      </c>
      <c r="BB106" s="1" t="s">
        <v>69</v>
      </c>
      <c r="BC106" s="1" t="s">
        <v>69</v>
      </c>
      <c r="BD106" s="1" t="s">
        <v>69</v>
      </c>
      <c r="BE106" s="1" t="s">
        <v>69</v>
      </c>
      <c r="BF106" s="1" t="s">
        <v>69</v>
      </c>
      <c r="BG106" s="1">
        <v>0</v>
      </c>
      <c r="BH106" s="1">
        <v>0</v>
      </c>
      <c r="BI106" s="1">
        <v>0</v>
      </c>
      <c r="BJ106" s="1">
        <v>0</v>
      </c>
      <c r="BK106" s="1">
        <v>2</v>
      </c>
      <c r="BL106" s="1">
        <v>2</v>
      </c>
      <c r="BM106" s="1" t="s">
        <v>390</v>
      </c>
    </row>
    <row r="107" spans="2:65" hidden="1" x14ac:dyDescent="0.25">
      <c r="B107" s="1">
        <v>105</v>
      </c>
      <c r="C107" s="1">
        <v>0</v>
      </c>
      <c r="D107" s="1">
        <v>20</v>
      </c>
      <c r="E107" s="1">
        <v>820107303100001</v>
      </c>
      <c r="F107" s="1" t="s">
        <v>264</v>
      </c>
      <c r="G107" s="1" t="s">
        <v>232</v>
      </c>
      <c r="H107" s="1" t="s">
        <v>265</v>
      </c>
      <c r="I107" s="1" t="s">
        <v>266</v>
      </c>
      <c r="J107" s="1">
        <v>82053</v>
      </c>
      <c r="K107" s="1" t="s">
        <v>70</v>
      </c>
      <c r="L107" s="1">
        <v>4</v>
      </c>
      <c r="M107" s="1" t="s">
        <v>66</v>
      </c>
      <c r="N107" s="1">
        <v>3031</v>
      </c>
      <c r="O107" s="1">
        <v>2</v>
      </c>
      <c r="P107" s="1" t="s">
        <v>71</v>
      </c>
      <c r="Q107" s="1">
        <v>0.02</v>
      </c>
      <c r="R107" s="1">
        <v>0.66</v>
      </c>
      <c r="S107" s="1">
        <v>0.98</v>
      </c>
      <c r="T107" s="1">
        <v>0.42</v>
      </c>
      <c r="U107" s="1">
        <v>0.62</v>
      </c>
      <c r="V107" s="1">
        <v>0.85</v>
      </c>
      <c r="W107" s="1">
        <v>0.65</v>
      </c>
      <c r="X107" s="1">
        <v>0.51</v>
      </c>
      <c r="Y107" s="1">
        <v>0.56999999999999995</v>
      </c>
      <c r="Z107" s="1">
        <v>13.46</v>
      </c>
      <c r="AA107" s="1">
        <v>6.85</v>
      </c>
      <c r="AB107" s="1">
        <v>0.01</v>
      </c>
      <c r="AC107" s="1">
        <v>0.56000000000000005</v>
      </c>
      <c r="AD107" s="1">
        <v>0.97</v>
      </c>
      <c r="AE107" s="1">
        <v>0.36</v>
      </c>
      <c r="AF107" s="1">
        <v>0.62</v>
      </c>
      <c r="AG107" s="1">
        <v>0.73</v>
      </c>
      <c r="AH107" s="1">
        <v>0.41</v>
      </c>
      <c r="AI107" s="1">
        <v>0.42</v>
      </c>
      <c r="AJ107" s="1">
        <v>0.67</v>
      </c>
      <c r="AK107" s="1">
        <v>6.41</v>
      </c>
      <c r="AL107" s="1">
        <v>4.18</v>
      </c>
      <c r="AM107" s="8">
        <v>2</v>
      </c>
      <c r="AN107" s="1">
        <v>1.18</v>
      </c>
      <c r="AO107" s="1">
        <v>1.01</v>
      </c>
      <c r="AP107" s="1">
        <v>1.17</v>
      </c>
      <c r="AQ107" s="1">
        <v>1</v>
      </c>
      <c r="AR107" s="1">
        <v>1.1599999999999999</v>
      </c>
      <c r="AS107" s="8">
        <v>1.59</v>
      </c>
      <c r="AT107" s="8">
        <v>1.21</v>
      </c>
      <c r="AU107" s="1">
        <v>0.85</v>
      </c>
      <c r="AV107" s="9">
        <v>2.1</v>
      </c>
      <c r="AW107" s="9">
        <v>1.64</v>
      </c>
      <c r="AX107" s="1">
        <v>1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1</v>
      </c>
      <c r="BE107" s="1">
        <v>1</v>
      </c>
      <c r="BF107" s="1">
        <v>0</v>
      </c>
      <c r="BG107" s="1">
        <v>-1</v>
      </c>
      <c r="BH107" s="1">
        <v>-1</v>
      </c>
      <c r="BI107" s="1">
        <v>3</v>
      </c>
      <c r="BJ107" s="1">
        <v>2</v>
      </c>
      <c r="BK107" s="1">
        <v>6</v>
      </c>
      <c r="BL107" s="1">
        <v>11</v>
      </c>
    </row>
    <row r="108" spans="2:65" hidden="1" x14ac:dyDescent="0.25">
      <c r="B108" s="1">
        <v>106</v>
      </c>
      <c r="C108" s="1">
        <v>0</v>
      </c>
      <c r="D108" s="1">
        <v>20</v>
      </c>
      <c r="E108" s="1">
        <v>820107303200001</v>
      </c>
      <c r="F108" s="1" t="s">
        <v>184</v>
      </c>
      <c r="G108" s="1" t="s">
        <v>232</v>
      </c>
      <c r="H108" s="1" t="s">
        <v>267</v>
      </c>
      <c r="I108" s="1" t="s">
        <v>268</v>
      </c>
      <c r="J108" s="1">
        <v>82053</v>
      </c>
      <c r="K108" s="1" t="s">
        <v>70</v>
      </c>
      <c r="L108" s="1">
        <v>4</v>
      </c>
      <c r="M108" s="1" t="s">
        <v>66</v>
      </c>
      <c r="N108" s="1">
        <v>3032</v>
      </c>
      <c r="O108" s="1">
        <v>2</v>
      </c>
      <c r="P108" s="1" t="s">
        <v>71</v>
      </c>
      <c r="Q108" s="1">
        <v>0.06</v>
      </c>
      <c r="R108" s="1">
        <v>0.65</v>
      </c>
      <c r="S108" s="1">
        <v>0.98</v>
      </c>
      <c r="T108" s="1">
        <v>0.43</v>
      </c>
      <c r="U108" s="1">
        <v>0.94</v>
      </c>
      <c r="V108" s="1">
        <v>0.82</v>
      </c>
      <c r="W108" s="1">
        <v>0.66</v>
      </c>
      <c r="X108" s="1">
        <v>0.8</v>
      </c>
      <c r="Y108" s="1">
        <v>0.95</v>
      </c>
      <c r="Z108" s="1">
        <v>30.2</v>
      </c>
      <c r="AA108" s="1">
        <v>32.729999999999997</v>
      </c>
      <c r="AB108" s="1">
        <v>0.03</v>
      </c>
      <c r="AC108" s="1">
        <v>0.69</v>
      </c>
      <c r="AD108" s="1">
        <v>0.98</v>
      </c>
      <c r="AE108" s="1">
        <v>0.64</v>
      </c>
      <c r="AF108" s="1">
        <v>0.79</v>
      </c>
      <c r="AG108" s="1">
        <v>0.82</v>
      </c>
      <c r="AH108" s="1">
        <v>0.48</v>
      </c>
      <c r="AI108" s="1">
        <v>0.56999999999999995</v>
      </c>
      <c r="AJ108" s="1">
        <v>0.79</v>
      </c>
      <c r="AK108" s="1">
        <v>25.66</v>
      </c>
      <c r="AL108" s="1">
        <v>18.23</v>
      </c>
      <c r="AM108" s="8">
        <v>2</v>
      </c>
      <c r="AN108" s="1">
        <v>0.94</v>
      </c>
      <c r="AO108" s="1">
        <v>1</v>
      </c>
      <c r="AP108" s="9">
        <v>0.67</v>
      </c>
      <c r="AQ108" s="1">
        <v>1.19</v>
      </c>
      <c r="AR108" s="1">
        <v>1</v>
      </c>
      <c r="AS108" s="8">
        <v>1.38</v>
      </c>
      <c r="AT108" s="8">
        <v>1.4</v>
      </c>
      <c r="AU108" s="1">
        <v>1.2</v>
      </c>
      <c r="AV108" s="1">
        <v>1.18</v>
      </c>
      <c r="AW108" s="9">
        <v>1.8</v>
      </c>
      <c r="AX108" s="1">
        <v>1</v>
      </c>
      <c r="AY108" s="1">
        <v>0</v>
      </c>
      <c r="AZ108" s="1">
        <v>0</v>
      </c>
      <c r="BA108" s="1">
        <v>-1</v>
      </c>
      <c r="BB108" s="1">
        <v>0</v>
      </c>
      <c r="BC108" s="1">
        <v>0</v>
      </c>
      <c r="BD108" s="1">
        <v>1</v>
      </c>
      <c r="BE108" s="1">
        <v>1</v>
      </c>
      <c r="BF108" s="1">
        <v>0</v>
      </c>
      <c r="BG108" s="1">
        <v>0</v>
      </c>
      <c r="BH108" s="1">
        <v>-1</v>
      </c>
      <c r="BI108" s="1">
        <v>3</v>
      </c>
      <c r="BJ108" s="1">
        <v>2</v>
      </c>
      <c r="BK108" s="1">
        <v>6</v>
      </c>
      <c r="BL108" s="1">
        <v>11</v>
      </c>
    </row>
    <row r="109" spans="2:65" hidden="1" x14ac:dyDescent="0.25">
      <c r="B109" s="1">
        <v>107</v>
      </c>
      <c r="C109" s="1">
        <v>0</v>
      </c>
      <c r="D109" s="1">
        <v>20</v>
      </c>
      <c r="E109" s="1">
        <v>820107303300004</v>
      </c>
      <c r="F109" s="1" t="s">
        <v>177</v>
      </c>
      <c r="G109" s="1" t="s">
        <v>232</v>
      </c>
      <c r="H109" s="1" t="s">
        <v>269</v>
      </c>
      <c r="I109" s="1" t="s">
        <v>270</v>
      </c>
      <c r="J109" s="1">
        <v>82053</v>
      </c>
      <c r="K109" s="1" t="s">
        <v>70</v>
      </c>
      <c r="L109" s="1">
        <v>4</v>
      </c>
      <c r="M109" s="1" t="s">
        <v>66</v>
      </c>
      <c r="N109" s="1">
        <v>3033</v>
      </c>
      <c r="O109" s="1">
        <v>2</v>
      </c>
      <c r="P109" s="1" t="s">
        <v>71</v>
      </c>
      <c r="Q109" s="1">
        <v>0.04</v>
      </c>
      <c r="R109" s="1">
        <v>0.57999999999999996</v>
      </c>
      <c r="S109" s="1">
        <v>0.98</v>
      </c>
      <c r="T109" s="1">
        <v>0.33</v>
      </c>
      <c r="U109" s="1">
        <v>0.69</v>
      </c>
      <c r="V109" s="1">
        <v>0.87</v>
      </c>
      <c r="W109" s="1">
        <v>0.41</v>
      </c>
      <c r="X109" s="1">
        <v>0.48</v>
      </c>
      <c r="Y109" s="1">
        <v>0.92</v>
      </c>
      <c r="Z109" s="1">
        <v>30.86</v>
      </c>
      <c r="AA109" s="1">
        <v>24.89</v>
      </c>
      <c r="AB109" s="1">
        <v>0.01</v>
      </c>
      <c r="AC109" s="1">
        <v>0.6</v>
      </c>
      <c r="AD109" s="1">
        <v>0.97</v>
      </c>
      <c r="AE109" s="1">
        <v>0.48</v>
      </c>
      <c r="AF109" s="1">
        <v>0.74</v>
      </c>
      <c r="AG109" s="1">
        <v>0.79</v>
      </c>
      <c r="AH109" s="1">
        <v>0.4</v>
      </c>
      <c r="AI109" s="1">
        <v>0.51</v>
      </c>
      <c r="AJ109" s="1">
        <v>0.92</v>
      </c>
      <c r="AK109" s="1">
        <v>15.04</v>
      </c>
      <c r="AL109" s="1">
        <v>10.61</v>
      </c>
      <c r="AM109" s="8">
        <v>4</v>
      </c>
      <c r="AN109" s="1">
        <v>0.97</v>
      </c>
      <c r="AO109" s="1">
        <v>1.01</v>
      </c>
      <c r="AP109" s="9">
        <v>0.69</v>
      </c>
      <c r="AQ109" s="1">
        <v>0.93</v>
      </c>
      <c r="AR109" s="1">
        <v>1.1000000000000001</v>
      </c>
      <c r="AS109" s="1">
        <v>1.02</v>
      </c>
      <c r="AT109" s="1">
        <v>0.94</v>
      </c>
      <c r="AU109" s="1">
        <v>1</v>
      </c>
      <c r="AV109" s="9">
        <v>2.0499999999999998</v>
      </c>
      <c r="AW109" s="9">
        <v>2.35</v>
      </c>
      <c r="AX109" s="1">
        <v>1</v>
      </c>
      <c r="AY109" s="1">
        <v>0</v>
      </c>
      <c r="AZ109" s="1">
        <v>0</v>
      </c>
      <c r="BA109" s="1">
        <v>-1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-1</v>
      </c>
      <c r="BH109" s="1">
        <v>-1</v>
      </c>
      <c r="BI109" s="1">
        <v>1</v>
      </c>
      <c r="BJ109" s="1">
        <v>3</v>
      </c>
      <c r="BK109" s="1">
        <v>7</v>
      </c>
      <c r="BL109" s="1">
        <v>11</v>
      </c>
    </row>
    <row r="110" spans="2:65" hidden="1" x14ac:dyDescent="0.25">
      <c r="B110" s="1">
        <v>108</v>
      </c>
      <c r="C110" s="1">
        <v>0</v>
      </c>
      <c r="D110" s="1">
        <v>20</v>
      </c>
      <c r="E110" s="1">
        <v>820107303400001</v>
      </c>
      <c r="F110" s="1" t="s">
        <v>183</v>
      </c>
      <c r="G110" s="1" t="s">
        <v>232</v>
      </c>
      <c r="H110" s="1" t="s">
        <v>271</v>
      </c>
      <c r="I110" s="1" t="s">
        <v>272</v>
      </c>
      <c r="J110" s="1">
        <v>82053</v>
      </c>
      <c r="K110" s="1" t="s">
        <v>70</v>
      </c>
      <c r="L110" s="1">
        <v>4</v>
      </c>
      <c r="M110" s="1" t="s">
        <v>66</v>
      </c>
      <c r="N110" s="1">
        <v>3034</v>
      </c>
      <c r="O110" s="1">
        <v>2</v>
      </c>
      <c r="P110" s="1" t="s">
        <v>71</v>
      </c>
      <c r="Q110" s="1">
        <v>0.05</v>
      </c>
      <c r="R110" s="1">
        <v>0.65</v>
      </c>
      <c r="S110" s="1">
        <v>1</v>
      </c>
      <c r="T110" s="1">
        <v>0.49</v>
      </c>
      <c r="U110" s="1">
        <v>0.85</v>
      </c>
      <c r="V110" s="1">
        <v>0.68</v>
      </c>
      <c r="W110" s="1">
        <v>0.81</v>
      </c>
      <c r="X110" s="1">
        <v>0.81</v>
      </c>
      <c r="Y110" s="1">
        <v>0.77</v>
      </c>
      <c r="Z110" s="1">
        <v>15.79</v>
      </c>
      <c r="AA110" s="1">
        <v>10.48</v>
      </c>
      <c r="AB110" s="1">
        <v>0.03</v>
      </c>
      <c r="AC110" s="1">
        <v>0.52</v>
      </c>
      <c r="AD110" s="1">
        <v>0.98</v>
      </c>
      <c r="AE110" s="1">
        <v>0.33</v>
      </c>
      <c r="AF110" s="1">
        <v>0.67</v>
      </c>
      <c r="AG110" s="1">
        <v>0.84</v>
      </c>
      <c r="AH110" s="1">
        <v>0.37</v>
      </c>
      <c r="AI110" s="1">
        <v>0.39</v>
      </c>
      <c r="AJ110" s="1">
        <v>0.73</v>
      </c>
      <c r="AK110" s="1">
        <v>12.24</v>
      </c>
      <c r="AL110" s="1">
        <v>7.62</v>
      </c>
      <c r="AM110" s="8">
        <v>1.67</v>
      </c>
      <c r="AN110" s="8">
        <v>1.25</v>
      </c>
      <c r="AO110" s="1">
        <v>1.02</v>
      </c>
      <c r="AP110" s="8">
        <v>1.48</v>
      </c>
      <c r="AQ110" s="8">
        <v>1.27</v>
      </c>
      <c r="AR110" s="1">
        <v>0.81</v>
      </c>
      <c r="AS110" s="8">
        <v>2.19</v>
      </c>
      <c r="AT110" s="8">
        <v>2.08</v>
      </c>
      <c r="AU110" s="1">
        <v>1.05</v>
      </c>
      <c r="AV110" s="9">
        <v>1.29</v>
      </c>
      <c r="AW110" s="9">
        <v>1.38</v>
      </c>
      <c r="AX110" s="1">
        <v>1</v>
      </c>
      <c r="AY110" s="1">
        <v>1</v>
      </c>
      <c r="AZ110" s="1">
        <v>0</v>
      </c>
      <c r="BA110" s="1">
        <v>1</v>
      </c>
      <c r="BB110" s="1">
        <v>1</v>
      </c>
      <c r="BC110" s="1">
        <v>0</v>
      </c>
      <c r="BD110" s="1">
        <v>1</v>
      </c>
      <c r="BE110" s="1">
        <v>1</v>
      </c>
      <c r="BF110" s="1">
        <v>0</v>
      </c>
      <c r="BG110" s="1">
        <v>-1</v>
      </c>
      <c r="BH110" s="1">
        <v>-1</v>
      </c>
      <c r="BI110" s="1">
        <v>6</v>
      </c>
      <c r="BJ110" s="1">
        <v>2</v>
      </c>
      <c r="BK110" s="1">
        <v>3</v>
      </c>
      <c r="BL110" s="1">
        <v>11</v>
      </c>
    </row>
    <row r="111" spans="2:65" hidden="1" x14ac:dyDescent="0.25">
      <c r="B111" s="1">
        <v>109</v>
      </c>
      <c r="C111" s="1">
        <v>0</v>
      </c>
      <c r="D111" s="1">
        <v>20</v>
      </c>
      <c r="E111" s="1">
        <v>820107303600001</v>
      </c>
      <c r="F111" s="1" t="s">
        <v>273</v>
      </c>
      <c r="G111" s="1" t="s">
        <v>232</v>
      </c>
      <c r="H111" s="1" t="s">
        <v>274</v>
      </c>
      <c r="I111" s="1" t="s">
        <v>275</v>
      </c>
      <c r="J111" s="1">
        <v>82053</v>
      </c>
      <c r="K111" s="1" t="s">
        <v>70</v>
      </c>
      <c r="L111" s="1">
        <v>4</v>
      </c>
      <c r="M111" s="1" t="s">
        <v>66</v>
      </c>
      <c r="N111" s="1">
        <v>3036</v>
      </c>
      <c r="O111" s="1">
        <v>2</v>
      </c>
      <c r="P111" s="1" t="s">
        <v>71</v>
      </c>
      <c r="Q111" s="1">
        <v>0.01</v>
      </c>
      <c r="R111" s="1">
        <v>0.59</v>
      </c>
      <c r="S111" s="1">
        <v>1</v>
      </c>
      <c r="T111" s="1">
        <v>0.31</v>
      </c>
      <c r="U111" s="1">
        <v>0.78</v>
      </c>
      <c r="V111" s="1">
        <v>0.81</v>
      </c>
      <c r="W111" s="1">
        <v>0.5</v>
      </c>
      <c r="X111" s="1">
        <v>0.69</v>
      </c>
      <c r="Y111" s="1">
        <v>0.55000000000000004</v>
      </c>
      <c r="Z111" s="1">
        <v>7.71</v>
      </c>
      <c r="AA111" s="1">
        <v>4.4400000000000004</v>
      </c>
      <c r="AB111" s="1">
        <v>0.03</v>
      </c>
      <c r="AC111" s="1">
        <v>0.56000000000000005</v>
      </c>
      <c r="AD111" s="1">
        <v>0.97</v>
      </c>
      <c r="AE111" s="1">
        <v>0.39</v>
      </c>
      <c r="AF111" s="1">
        <v>0.67</v>
      </c>
      <c r="AG111" s="1">
        <v>0.79</v>
      </c>
      <c r="AH111" s="1">
        <v>0.31</v>
      </c>
      <c r="AI111" s="1">
        <v>0.32</v>
      </c>
      <c r="AJ111" s="1">
        <v>0.63</v>
      </c>
      <c r="AK111" s="1">
        <v>6.4</v>
      </c>
      <c r="AL111" s="1">
        <v>3.36</v>
      </c>
      <c r="AM111" s="9">
        <v>0.33</v>
      </c>
      <c r="AN111" s="1">
        <v>1.05</v>
      </c>
      <c r="AO111" s="1">
        <v>1.03</v>
      </c>
      <c r="AP111" s="9">
        <v>0.79</v>
      </c>
      <c r="AQ111" s="1">
        <v>1.1599999999999999</v>
      </c>
      <c r="AR111" s="1">
        <v>1.03</v>
      </c>
      <c r="AS111" s="8">
        <v>1.61</v>
      </c>
      <c r="AT111" s="8">
        <v>2.16</v>
      </c>
      <c r="AU111" s="1">
        <v>0.87</v>
      </c>
      <c r="AV111" s="1">
        <v>1.2</v>
      </c>
      <c r="AW111" s="9">
        <v>1.32</v>
      </c>
      <c r="AX111" s="1">
        <v>-1</v>
      </c>
      <c r="AY111" s="1">
        <v>0</v>
      </c>
      <c r="AZ111" s="1">
        <v>0</v>
      </c>
      <c r="BA111" s="1">
        <v>-1</v>
      </c>
      <c r="BB111" s="1">
        <v>0</v>
      </c>
      <c r="BC111" s="1">
        <v>0</v>
      </c>
      <c r="BD111" s="1">
        <v>1</v>
      </c>
      <c r="BE111" s="1">
        <v>1</v>
      </c>
      <c r="BF111" s="1">
        <v>0</v>
      </c>
      <c r="BG111" s="1">
        <v>0</v>
      </c>
      <c r="BH111" s="1">
        <v>-1</v>
      </c>
      <c r="BI111" s="1">
        <v>2</v>
      </c>
      <c r="BJ111" s="1">
        <v>3</v>
      </c>
      <c r="BK111" s="1">
        <v>6</v>
      </c>
      <c r="BL111" s="1">
        <v>11</v>
      </c>
    </row>
    <row r="112" spans="2:65" hidden="1" x14ac:dyDescent="0.25">
      <c r="B112" s="1">
        <v>110</v>
      </c>
      <c r="C112" s="1">
        <v>0</v>
      </c>
      <c r="D112" s="1">
        <v>20</v>
      </c>
      <c r="E112" s="1">
        <v>820107303800007</v>
      </c>
      <c r="F112" s="1" t="s">
        <v>276</v>
      </c>
      <c r="G112" s="1" t="s">
        <v>232</v>
      </c>
      <c r="H112" s="1" t="s">
        <v>277</v>
      </c>
      <c r="I112" s="1" t="s">
        <v>278</v>
      </c>
      <c r="J112" s="1">
        <v>82053</v>
      </c>
      <c r="K112" s="1" t="s">
        <v>70</v>
      </c>
      <c r="L112" s="1">
        <v>4</v>
      </c>
      <c r="M112" s="1" t="s">
        <v>66</v>
      </c>
      <c r="N112" s="1">
        <v>3038</v>
      </c>
      <c r="O112" s="1">
        <v>2</v>
      </c>
      <c r="P112" s="1" t="s">
        <v>71</v>
      </c>
      <c r="Q112" s="1">
        <v>0.04</v>
      </c>
      <c r="R112" s="1">
        <v>0.72</v>
      </c>
      <c r="S112" s="1">
        <v>0.91</v>
      </c>
      <c r="T112" s="1">
        <v>0.67</v>
      </c>
      <c r="U112" s="1" t="s">
        <v>69</v>
      </c>
      <c r="V112" s="1">
        <v>0.97</v>
      </c>
      <c r="W112" s="1">
        <v>0.56999999999999995</v>
      </c>
      <c r="X112" s="1">
        <v>1</v>
      </c>
      <c r="Y112" s="1" t="s">
        <v>69</v>
      </c>
      <c r="Z112" s="1">
        <v>24.77</v>
      </c>
      <c r="AA112" s="1">
        <v>20.41</v>
      </c>
      <c r="AB112" s="1">
        <v>0.05</v>
      </c>
      <c r="AC112" s="1">
        <v>0.67</v>
      </c>
      <c r="AD112" s="1">
        <v>0.95</v>
      </c>
      <c r="AE112" s="1">
        <v>0.59</v>
      </c>
      <c r="AF112" s="1" t="s">
        <v>69</v>
      </c>
      <c r="AG112" s="1">
        <v>0.76</v>
      </c>
      <c r="AH112" s="1">
        <v>0.41</v>
      </c>
      <c r="AI112" s="1">
        <v>0.59</v>
      </c>
      <c r="AJ112" s="1" t="s">
        <v>69</v>
      </c>
      <c r="AK112" s="1">
        <v>19.46</v>
      </c>
      <c r="AL112" s="1">
        <v>11.96</v>
      </c>
      <c r="AM112" s="1">
        <v>0.8</v>
      </c>
      <c r="AN112" s="1">
        <v>1.07</v>
      </c>
      <c r="AO112" s="1">
        <v>0.96</v>
      </c>
      <c r="AP112" s="1">
        <v>1.1399999999999999</v>
      </c>
      <c r="AQ112" s="1" t="s">
        <v>69</v>
      </c>
      <c r="AR112" s="8">
        <v>1.28</v>
      </c>
      <c r="AS112" s="8">
        <v>1.39</v>
      </c>
      <c r="AT112" s="8">
        <v>1.69</v>
      </c>
      <c r="AU112" s="1" t="s">
        <v>69</v>
      </c>
      <c r="AV112" s="9">
        <v>1.27</v>
      </c>
      <c r="AW112" s="9">
        <v>1.71</v>
      </c>
      <c r="AX112" s="1">
        <v>0</v>
      </c>
      <c r="AY112" s="1">
        <v>0</v>
      </c>
      <c r="AZ112" s="1">
        <v>0</v>
      </c>
      <c r="BA112" s="1">
        <v>0</v>
      </c>
      <c r="BB112" s="1" t="s">
        <v>69</v>
      </c>
      <c r="BC112" s="1">
        <v>1</v>
      </c>
      <c r="BD112" s="1">
        <v>1</v>
      </c>
      <c r="BE112" s="1">
        <v>1</v>
      </c>
      <c r="BF112" s="1" t="s">
        <v>69</v>
      </c>
      <c r="BG112" s="1">
        <v>-1</v>
      </c>
      <c r="BH112" s="1">
        <v>-1</v>
      </c>
      <c r="BI112" s="1">
        <v>3</v>
      </c>
      <c r="BJ112" s="1">
        <v>2</v>
      </c>
      <c r="BK112" s="1">
        <v>4</v>
      </c>
      <c r="BL112" s="1">
        <v>9</v>
      </c>
    </row>
    <row r="113" spans="2:65" hidden="1" x14ac:dyDescent="0.25">
      <c r="B113" s="1">
        <v>111</v>
      </c>
      <c r="C113" s="1">
        <v>0</v>
      </c>
      <c r="D113" s="1">
        <v>20</v>
      </c>
      <c r="E113" s="1">
        <v>820107303800008</v>
      </c>
      <c r="F113" s="1" t="s">
        <v>279</v>
      </c>
      <c r="G113" s="1" t="s">
        <v>232</v>
      </c>
      <c r="H113" s="1" t="s">
        <v>277</v>
      </c>
      <c r="I113" s="1" t="s">
        <v>278</v>
      </c>
      <c r="J113" s="1">
        <v>82053</v>
      </c>
      <c r="K113" s="1" t="s">
        <v>70</v>
      </c>
      <c r="L113" s="1">
        <v>4</v>
      </c>
      <c r="M113" s="1" t="s">
        <v>66</v>
      </c>
      <c r="N113" s="1">
        <v>3038</v>
      </c>
      <c r="O113" s="1">
        <v>2</v>
      </c>
      <c r="P113" s="1" t="s">
        <v>71</v>
      </c>
      <c r="Q113" s="1" t="s">
        <v>69</v>
      </c>
      <c r="R113" s="1" t="s">
        <v>69</v>
      </c>
      <c r="S113" s="1" t="s">
        <v>69</v>
      </c>
      <c r="T113" s="1" t="s">
        <v>69</v>
      </c>
      <c r="U113" s="1" t="s">
        <v>69</v>
      </c>
      <c r="V113" s="1">
        <v>0.6</v>
      </c>
      <c r="W113" s="1" t="s">
        <v>69</v>
      </c>
      <c r="X113" s="1" t="s">
        <v>69</v>
      </c>
      <c r="Y113" s="1" t="s">
        <v>69</v>
      </c>
      <c r="Z113" s="1">
        <v>0</v>
      </c>
      <c r="AA113" s="1">
        <v>0</v>
      </c>
      <c r="AB113" s="1" t="s">
        <v>69</v>
      </c>
      <c r="AC113" s="1" t="s">
        <v>69</v>
      </c>
      <c r="AD113" s="1" t="s">
        <v>69</v>
      </c>
      <c r="AE113" s="1" t="s">
        <v>69</v>
      </c>
      <c r="AF113" s="1" t="s">
        <v>69</v>
      </c>
      <c r="AG113" s="1">
        <v>0.76</v>
      </c>
      <c r="AH113" s="1" t="s">
        <v>69</v>
      </c>
      <c r="AI113" s="1" t="s">
        <v>69</v>
      </c>
      <c r="AJ113" s="1" t="s">
        <v>69</v>
      </c>
      <c r="AK113" s="1">
        <v>19.46</v>
      </c>
      <c r="AL113" s="1">
        <v>11.96</v>
      </c>
      <c r="AM113" s="1" t="s">
        <v>69</v>
      </c>
      <c r="AN113" s="1" t="s">
        <v>69</v>
      </c>
      <c r="AO113" s="1" t="s">
        <v>69</v>
      </c>
      <c r="AP113" s="1" t="s">
        <v>69</v>
      </c>
      <c r="AQ113" s="1" t="s">
        <v>69</v>
      </c>
      <c r="AR113" s="9">
        <v>0.79</v>
      </c>
      <c r="AS113" s="1" t="s">
        <v>69</v>
      </c>
      <c r="AT113" s="1" t="s">
        <v>69</v>
      </c>
      <c r="AU113" s="1" t="s">
        <v>69</v>
      </c>
      <c r="AV113" s="8">
        <v>0</v>
      </c>
      <c r="AW113" s="8">
        <v>0</v>
      </c>
      <c r="AX113" s="1" t="s">
        <v>69</v>
      </c>
      <c r="AY113" s="1" t="s">
        <v>69</v>
      </c>
      <c r="AZ113" s="1" t="s">
        <v>69</v>
      </c>
      <c r="BA113" s="1" t="s">
        <v>69</v>
      </c>
      <c r="BB113" s="1" t="s">
        <v>69</v>
      </c>
      <c r="BC113" s="1">
        <v>-1</v>
      </c>
      <c r="BD113" s="1" t="s">
        <v>69</v>
      </c>
      <c r="BE113" s="1" t="s">
        <v>69</v>
      </c>
      <c r="BF113" s="1" t="s">
        <v>69</v>
      </c>
      <c r="BG113" s="1">
        <v>1</v>
      </c>
      <c r="BH113" s="1">
        <v>1</v>
      </c>
      <c r="BI113" s="1">
        <v>2</v>
      </c>
      <c r="BJ113" s="1">
        <v>1</v>
      </c>
      <c r="BK113" s="1">
        <v>0</v>
      </c>
      <c r="BL113" s="1">
        <v>3</v>
      </c>
      <c r="BM113" s="1" t="s">
        <v>390</v>
      </c>
    </row>
    <row r="114" spans="2:65" hidden="1" x14ac:dyDescent="0.25">
      <c r="B114" s="1">
        <v>112</v>
      </c>
      <c r="C114" s="1">
        <v>0</v>
      </c>
      <c r="D114" s="1">
        <v>20</v>
      </c>
      <c r="E114" s="1">
        <v>820107303900001</v>
      </c>
      <c r="F114" s="1" t="s">
        <v>280</v>
      </c>
      <c r="G114" s="1" t="s">
        <v>232</v>
      </c>
      <c r="H114" s="1" t="s">
        <v>281</v>
      </c>
      <c r="I114" s="1" t="s">
        <v>282</v>
      </c>
      <c r="J114" s="1">
        <v>82053</v>
      </c>
      <c r="K114" s="1" t="s">
        <v>70</v>
      </c>
      <c r="L114" s="1">
        <v>4</v>
      </c>
      <c r="M114" s="1" t="s">
        <v>66</v>
      </c>
      <c r="N114" s="1">
        <v>3039</v>
      </c>
      <c r="O114" s="1">
        <v>2</v>
      </c>
      <c r="P114" s="1" t="s">
        <v>71</v>
      </c>
      <c r="Q114" s="1">
        <v>7.0000000000000007E-2</v>
      </c>
      <c r="R114" s="1">
        <v>0.81</v>
      </c>
      <c r="S114" s="1">
        <v>0.93</v>
      </c>
      <c r="T114" s="1">
        <v>0.76</v>
      </c>
      <c r="U114" s="1">
        <v>0.85</v>
      </c>
      <c r="V114" s="1">
        <v>0.76</v>
      </c>
      <c r="W114" s="1">
        <v>0.56999999999999995</v>
      </c>
      <c r="X114" s="1">
        <v>0.66</v>
      </c>
      <c r="Y114" s="1">
        <v>0.62</v>
      </c>
      <c r="Z114" s="1">
        <v>19.690000000000001</v>
      </c>
      <c r="AA114" s="1">
        <v>19.05</v>
      </c>
      <c r="AB114" s="1">
        <v>0.05</v>
      </c>
      <c r="AC114" s="1">
        <v>0.67</v>
      </c>
      <c r="AD114" s="1">
        <v>0.95</v>
      </c>
      <c r="AE114" s="1">
        <v>0.56999999999999995</v>
      </c>
      <c r="AF114" s="1">
        <v>0.74</v>
      </c>
      <c r="AG114" s="1">
        <v>0.55000000000000004</v>
      </c>
      <c r="AH114" s="1">
        <v>0.56000000000000005</v>
      </c>
      <c r="AI114" s="1">
        <v>0.66</v>
      </c>
      <c r="AJ114" s="1">
        <v>0.47</v>
      </c>
      <c r="AK114" s="1">
        <v>23.56</v>
      </c>
      <c r="AL114" s="1">
        <v>17.420000000000002</v>
      </c>
      <c r="AM114" s="8">
        <v>1.4</v>
      </c>
      <c r="AN114" s="8">
        <v>1.21</v>
      </c>
      <c r="AO114" s="1">
        <v>0.98</v>
      </c>
      <c r="AP114" s="8">
        <v>1.33</v>
      </c>
      <c r="AQ114" s="1">
        <v>1.1499999999999999</v>
      </c>
      <c r="AR114" s="8">
        <v>1.38</v>
      </c>
      <c r="AS114" s="1">
        <v>1.02</v>
      </c>
      <c r="AT114" s="1">
        <v>1</v>
      </c>
      <c r="AU114" s="8">
        <v>1.32</v>
      </c>
      <c r="AV114" s="1">
        <v>0.84</v>
      </c>
      <c r="AW114" s="1">
        <v>1.0900000000000001</v>
      </c>
      <c r="AX114" s="1">
        <v>1</v>
      </c>
      <c r="AY114" s="1">
        <v>1</v>
      </c>
      <c r="AZ114" s="1">
        <v>0</v>
      </c>
      <c r="BA114" s="1">
        <v>1</v>
      </c>
      <c r="BB114" s="1">
        <v>0</v>
      </c>
      <c r="BC114" s="1">
        <v>1</v>
      </c>
      <c r="BD114" s="1">
        <v>0</v>
      </c>
      <c r="BE114" s="1">
        <v>0</v>
      </c>
      <c r="BF114" s="1">
        <v>1</v>
      </c>
      <c r="BG114" s="1">
        <v>0</v>
      </c>
      <c r="BH114" s="1">
        <v>0</v>
      </c>
      <c r="BI114" s="1">
        <v>5</v>
      </c>
      <c r="BJ114" s="1">
        <v>0</v>
      </c>
      <c r="BK114" s="1">
        <v>6</v>
      </c>
      <c r="BL114" s="1">
        <v>11</v>
      </c>
    </row>
    <row r="115" spans="2:65" hidden="1" x14ac:dyDescent="0.25">
      <c r="B115" s="1">
        <v>113</v>
      </c>
      <c r="C115" s="1">
        <v>1</v>
      </c>
      <c r="D115" s="1">
        <v>20</v>
      </c>
      <c r="E115" s="1">
        <v>820107303800007</v>
      </c>
      <c r="F115" s="3" t="s">
        <v>276</v>
      </c>
      <c r="G115" s="1" t="s">
        <v>232</v>
      </c>
      <c r="H115" s="1" t="s">
        <v>283</v>
      </c>
      <c r="I115" s="1" t="s">
        <v>284</v>
      </c>
      <c r="J115" s="1">
        <v>82053</v>
      </c>
      <c r="K115" s="1" t="s">
        <v>70</v>
      </c>
      <c r="L115" s="1">
        <v>4</v>
      </c>
      <c r="M115" s="1" t="s">
        <v>66</v>
      </c>
      <c r="N115" s="1">
        <v>3040</v>
      </c>
      <c r="O115" s="1">
        <v>2</v>
      </c>
      <c r="P115" s="1" t="s">
        <v>71</v>
      </c>
      <c r="Q115" s="1">
        <v>0.01</v>
      </c>
      <c r="R115" s="1">
        <v>0.82</v>
      </c>
      <c r="S115" s="1">
        <v>1</v>
      </c>
      <c r="T115" s="1">
        <v>0.72</v>
      </c>
      <c r="U115" s="1" t="s">
        <v>69</v>
      </c>
      <c r="V115" s="1">
        <v>0</v>
      </c>
      <c r="W115" s="1">
        <v>0.73</v>
      </c>
      <c r="X115" s="1">
        <v>1</v>
      </c>
      <c r="Y115" s="1" t="s">
        <v>69</v>
      </c>
      <c r="Z115" s="1">
        <v>0</v>
      </c>
      <c r="AA115" s="1">
        <v>0</v>
      </c>
      <c r="AB115" s="1">
        <v>0</v>
      </c>
      <c r="AC115" s="1">
        <v>0.74</v>
      </c>
      <c r="AD115" s="1">
        <v>0.97</v>
      </c>
      <c r="AE115" s="1">
        <v>0.61</v>
      </c>
      <c r="AF115" s="1" t="s">
        <v>69</v>
      </c>
      <c r="AG115" s="1">
        <v>0</v>
      </c>
      <c r="AH115" s="1">
        <v>0.73</v>
      </c>
      <c r="AI115" s="1">
        <v>1</v>
      </c>
      <c r="AJ115" s="1" t="s">
        <v>69</v>
      </c>
      <c r="AK115" s="1">
        <v>0</v>
      </c>
      <c r="AL115" s="1">
        <v>0</v>
      </c>
      <c r="AM115" s="40" t="s">
        <v>421</v>
      </c>
      <c r="AN115" s="1">
        <v>1.1100000000000001</v>
      </c>
      <c r="AO115" s="1">
        <v>1.03</v>
      </c>
      <c r="AP115" s="1">
        <v>1.18</v>
      </c>
      <c r="AQ115" s="1" t="s">
        <v>69</v>
      </c>
      <c r="AR115" s="1" t="s">
        <v>69</v>
      </c>
      <c r="AS115" s="1">
        <v>1</v>
      </c>
      <c r="AT115" s="1">
        <v>1</v>
      </c>
      <c r="AU115" s="1" t="s">
        <v>69</v>
      </c>
      <c r="AV115" s="1" t="s">
        <v>69</v>
      </c>
      <c r="AW115" s="1" t="s">
        <v>69</v>
      </c>
      <c r="AX115" s="7">
        <v>0</v>
      </c>
      <c r="AY115" s="1">
        <v>0</v>
      </c>
      <c r="AZ115" s="1">
        <v>0</v>
      </c>
      <c r="BA115" s="1">
        <v>0</v>
      </c>
      <c r="BB115" s="1" t="s">
        <v>69</v>
      </c>
      <c r="BC115" s="1" t="s">
        <v>69</v>
      </c>
      <c r="BD115" s="1">
        <v>0</v>
      </c>
      <c r="BE115" s="1">
        <v>0</v>
      </c>
      <c r="BF115" s="1" t="s">
        <v>69</v>
      </c>
      <c r="BG115" s="1" t="s">
        <v>69</v>
      </c>
      <c r="BH115" s="1" t="s">
        <v>69</v>
      </c>
      <c r="BI115" s="7">
        <v>0</v>
      </c>
      <c r="BJ115" s="1">
        <v>0</v>
      </c>
      <c r="BK115" s="1">
        <v>6</v>
      </c>
      <c r="BL115" s="1">
        <v>6</v>
      </c>
    </row>
    <row r="116" spans="2:65" hidden="1" x14ac:dyDescent="0.25">
      <c r="B116" s="1">
        <v>114</v>
      </c>
      <c r="C116" s="1">
        <v>0</v>
      </c>
      <c r="D116" s="1">
        <v>20</v>
      </c>
      <c r="E116" s="1">
        <v>820107304100005</v>
      </c>
      <c r="F116" s="1" t="s">
        <v>149</v>
      </c>
      <c r="G116" s="1" t="s">
        <v>232</v>
      </c>
      <c r="H116" s="1" t="s">
        <v>285</v>
      </c>
      <c r="I116" s="1" t="s">
        <v>149</v>
      </c>
      <c r="J116" s="1">
        <v>82053</v>
      </c>
      <c r="K116" s="1" t="s">
        <v>70</v>
      </c>
      <c r="L116" s="1">
        <v>4</v>
      </c>
      <c r="M116" s="1" t="s">
        <v>66</v>
      </c>
      <c r="N116" s="1">
        <v>3041</v>
      </c>
      <c r="O116" s="1">
        <v>2</v>
      </c>
      <c r="P116" s="1" t="s">
        <v>71</v>
      </c>
      <c r="Q116" s="1">
        <v>0</v>
      </c>
      <c r="R116" s="1">
        <v>0.53</v>
      </c>
      <c r="S116" s="1">
        <v>0.9</v>
      </c>
      <c r="T116" s="1">
        <v>0.43</v>
      </c>
      <c r="U116" s="1">
        <v>0.72</v>
      </c>
      <c r="V116" s="1">
        <v>0.97</v>
      </c>
      <c r="W116" s="1">
        <v>0.64</v>
      </c>
      <c r="X116" s="1">
        <v>0.75</v>
      </c>
      <c r="Y116" s="1">
        <v>1</v>
      </c>
      <c r="Z116" s="1">
        <v>7.83</v>
      </c>
      <c r="AA116" s="1">
        <v>4.38</v>
      </c>
      <c r="AB116" s="1">
        <v>0.04</v>
      </c>
      <c r="AC116" s="1">
        <v>0.6</v>
      </c>
      <c r="AD116" s="1">
        <v>0.94</v>
      </c>
      <c r="AE116" s="1">
        <v>0.45</v>
      </c>
      <c r="AF116" s="1">
        <v>0.7</v>
      </c>
      <c r="AG116" s="1">
        <v>0.85</v>
      </c>
      <c r="AH116" s="1">
        <v>0.45</v>
      </c>
      <c r="AI116" s="1">
        <v>0.54</v>
      </c>
      <c r="AJ116" s="1">
        <v>0.71</v>
      </c>
      <c r="AK116" s="1">
        <v>6.03</v>
      </c>
      <c r="AL116" s="1">
        <v>3.85</v>
      </c>
      <c r="AM116" s="9">
        <v>0</v>
      </c>
      <c r="AN116" s="1">
        <v>0.88</v>
      </c>
      <c r="AO116" s="1">
        <v>0.96</v>
      </c>
      <c r="AP116" s="1">
        <v>0.96</v>
      </c>
      <c r="AQ116" s="1">
        <v>1.03</v>
      </c>
      <c r="AR116" s="1">
        <v>1.1399999999999999</v>
      </c>
      <c r="AS116" s="8">
        <v>1.42</v>
      </c>
      <c r="AT116" s="8">
        <v>1.39</v>
      </c>
      <c r="AU116" s="8">
        <v>1.41</v>
      </c>
      <c r="AV116" s="9">
        <v>1.3</v>
      </c>
      <c r="AW116" s="1">
        <v>1.1399999999999999</v>
      </c>
      <c r="AX116" s="1">
        <v>-1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1</v>
      </c>
      <c r="BE116" s="1">
        <v>1</v>
      </c>
      <c r="BF116" s="1">
        <v>1</v>
      </c>
      <c r="BG116" s="1">
        <v>-1</v>
      </c>
      <c r="BH116" s="1">
        <v>0</v>
      </c>
      <c r="BI116" s="1">
        <v>3</v>
      </c>
      <c r="BJ116" s="1">
        <v>2</v>
      </c>
      <c r="BK116" s="1">
        <v>6</v>
      </c>
      <c r="BL116" s="1">
        <v>11</v>
      </c>
    </row>
    <row r="117" spans="2:65" hidden="1" x14ac:dyDescent="0.25">
      <c r="B117" s="1">
        <v>115</v>
      </c>
      <c r="C117" s="1">
        <v>0</v>
      </c>
      <c r="D117" s="1">
        <v>20</v>
      </c>
      <c r="E117" s="1">
        <v>820107304600003</v>
      </c>
      <c r="F117" s="1" t="s">
        <v>286</v>
      </c>
      <c r="G117" s="1" t="s">
        <v>232</v>
      </c>
      <c r="H117" s="1" t="s">
        <v>287</v>
      </c>
      <c r="I117" s="1" t="s">
        <v>288</v>
      </c>
      <c r="J117" s="1">
        <v>82053</v>
      </c>
      <c r="K117" s="1" t="s">
        <v>70</v>
      </c>
      <c r="L117" s="1">
        <v>4</v>
      </c>
      <c r="M117" s="1" t="s">
        <v>66</v>
      </c>
      <c r="N117" s="1">
        <v>3046</v>
      </c>
      <c r="O117" s="1">
        <v>2</v>
      </c>
      <c r="P117" s="1" t="s">
        <v>71</v>
      </c>
      <c r="Q117" s="1">
        <v>0.03</v>
      </c>
      <c r="R117" s="1">
        <v>0.75</v>
      </c>
      <c r="S117" s="1">
        <v>0.83</v>
      </c>
      <c r="T117" s="1">
        <v>0.67</v>
      </c>
      <c r="U117" s="1">
        <v>0.59</v>
      </c>
      <c r="V117" s="1">
        <v>0.8</v>
      </c>
      <c r="W117" s="1">
        <v>0.17</v>
      </c>
      <c r="X117" s="1">
        <v>0.5</v>
      </c>
      <c r="Y117" s="1">
        <v>0</v>
      </c>
      <c r="Z117" s="1">
        <v>13.88</v>
      </c>
      <c r="AA117" s="1">
        <v>17.78</v>
      </c>
      <c r="AB117" s="1">
        <v>0.03</v>
      </c>
      <c r="AC117" s="1">
        <v>0.75</v>
      </c>
      <c r="AD117" s="1">
        <v>0.83</v>
      </c>
      <c r="AE117" s="1">
        <v>0.67</v>
      </c>
      <c r="AF117" s="1">
        <v>0.59</v>
      </c>
      <c r="AG117" s="1">
        <v>0.8</v>
      </c>
      <c r="AH117" s="1">
        <v>0.17</v>
      </c>
      <c r="AI117" s="1">
        <v>0.5</v>
      </c>
      <c r="AJ117" s="1">
        <v>0</v>
      </c>
      <c r="AK117" s="1">
        <v>13.88</v>
      </c>
      <c r="AL117" s="1">
        <v>17.78</v>
      </c>
      <c r="AM117" s="1">
        <v>1</v>
      </c>
      <c r="AN117" s="1">
        <v>1</v>
      </c>
      <c r="AO117" s="1">
        <v>1</v>
      </c>
      <c r="AP117" s="1">
        <v>1</v>
      </c>
      <c r="AQ117" s="1">
        <v>1</v>
      </c>
      <c r="AR117" s="1">
        <v>1</v>
      </c>
      <c r="AS117" s="1">
        <v>1</v>
      </c>
      <c r="AT117" s="1">
        <v>1</v>
      </c>
      <c r="AU117" s="1" t="s">
        <v>69</v>
      </c>
      <c r="AV117" s="1">
        <v>1</v>
      </c>
      <c r="AW117" s="1">
        <v>1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 t="s">
        <v>69</v>
      </c>
      <c r="BG117" s="1">
        <v>0</v>
      </c>
      <c r="BH117" s="1">
        <v>0</v>
      </c>
      <c r="BI117" s="1">
        <v>0</v>
      </c>
      <c r="BJ117" s="1">
        <v>0</v>
      </c>
      <c r="BK117" s="1">
        <v>10</v>
      </c>
      <c r="BL117" s="1">
        <v>10</v>
      </c>
    </row>
    <row r="118" spans="2:65" hidden="1" x14ac:dyDescent="0.25">
      <c r="B118" s="1">
        <v>116</v>
      </c>
      <c r="C118" s="1">
        <v>0</v>
      </c>
      <c r="D118" s="1">
        <v>20</v>
      </c>
      <c r="E118" s="1">
        <v>820107304800002</v>
      </c>
      <c r="F118" s="1" t="s">
        <v>289</v>
      </c>
      <c r="G118" s="1" t="s">
        <v>232</v>
      </c>
      <c r="H118" s="1" t="s">
        <v>290</v>
      </c>
      <c r="I118" s="1" t="s">
        <v>291</v>
      </c>
      <c r="J118" s="1">
        <v>82053</v>
      </c>
      <c r="K118" s="1" t="s">
        <v>70</v>
      </c>
      <c r="L118" s="1">
        <v>4</v>
      </c>
      <c r="M118" s="1" t="s">
        <v>66</v>
      </c>
      <c r="N118" s="1">
        <v>3048</v>
      </c>
      <c r="O118" s="1">
        <v>2</v>
      </c>
      <c r="P118" s="1" t="s">
        <v>71</v>
      </c>
      <c r="Q118" s="1">
        <v>0.03</v>
      </c>
      <c r="R118" s="1">
        <v>0.64</v>
      </c>
      <c r="S118" s="1">
        <v>0.94</v>
      </c>
      <c r="T118" s="1">
        <v>0.44</v>
      </c>
      <c r="U118" s="1">
        <v>0.71</v>
      </c>
      <c r="V118" s="1">
        <v>0.51</v>
      </c>
      <c r="W118" s="1">
        <v>0.94</v>
      </c>
      <c r="X118" s="1">
        <v>0.89</v>
      </c>
      <c r="Y118" s="1">
        <v>1</v>
      </c>
      <c r="Z118" s="1">
        <v>6.17</v>
      </c>
      <c r="AA118" s="1">
        <v>6.1</v>
      </c>
      <c r="AB118" s="1">
        <v>0.01</v>
      </c>
      <c r="AC118" s="1">
        <v>0.73</v>
      </c>
      <c r="AD118" s="1">
        <v>0.88</v>
      </c>
      <c r="AE118" s="1">
        <v>0.67</v>
      </c>
      <c r="AF118" s="1">
        <v>0.65</v>
      </c>
      <c r="AG118" s="1">
        <v>0.72</v>
      </c>
      <c r="AH118" s="1">
        <v>0.84</v>
      </c>
      <c r="AI118" s="1">
        <v>0.92</v>
      </c>
      <c r="AJ118" s="1">
        <v>0.62</v>
      </c>
      <c r="AK118" s="1">
        <v>13.3</v>
      </c>
      <c r="AL118" s="1">
        <v>11.22</v>
      </c>
      <c r="AM118" s="8">
        <v>3</v>
      </c>
      <c r="AN118" s="1">
        <v>0.88</v>
      </c>
      <c r="AO118" s="1">
        <v>1.07</v>
      </c>
      <c r="AP118" s="9">
        <v>0.66</v>
      </c>
      <c r="AQ118" s="1">
        <v>1.0900000000000001</v>
      </c>
      <c r="AR118" s="9">
        <v>0.71</v>
      </c>
      <c r="AS118" s="1">
        <v>1.1200000000000001</v>
      </c>
      <c r="AT118" s="1">
        <v>0.97</v>
      </c>
      <c r="AU118" s="8">
        <v>1.61</v>
      </c>
      <c r="AV118" s="8">
        <v>0.46</v>
      </c>
      <c r="AW118" s="8">
        <v>0.54</v>
      </c>
      <c r="AX118" s="1">
        <v>1</v>
      </c>
      <c r="AY118" s="1">
        <v>0</v>
      </c>
      <c r="AZ118" s="1">
        <v>0</v>
      </c>
      <c r="BA118" s="1">
        <v>-1</v>
      </c>
      <c r="BB118" s="1">
        <v>0</v>
      </c>
      <c r="BC118" s="1">
        <v>-1</v>
      </c>
      <c r="BD118" s="1">
        <v>0</v>
      </c>
      <c r="BE118" s="1">
        <v>0</v>
      </c>
      <c r="BF118" s="1">
        <v>1</v>
      </c>
      <c r="BG118" s="1">
        <v>1</v>
      </c>
      <c r="BH118" s="1">
        <v>1</v>
      </c>
      <c r="BI118" s="1">
        <v>4</v>
      </c>
      <c r="BJ118" s="1">
        <v>2</v>
      </c>
      <c r="BK118" s="1">
        <v>5</v>
      </c>
      <c r="BL118" s="1">
        <v>11</v>
      </c>
    </row>
    <row r="119" spans="2:65" hidden="1" x14ac:dyDescent="0.25">
      <c r="B119" s="1">
        <v>117</v>
      </c>
      <c r="C119" s="1">
        <v>0</v>
      </c>
      <c r="D119" s="1">
        <v>20</v>
      </c>
      <c r="E119" s="1">
        <v>820107304900003</v>
      </c>
      <c r="F119" s="1" t="s">
        <v>292</v>
      </c>
      <c r="G119" s="1" t="s">
        <v>232</v>
      </c>
      <c r="H119" s="1" t="s">
        <v>293</v>
      </c>
      <c r="I119" s="1" t="s">
        <v>294</v>
      </c>
      <c r="J119" s="1">
        <v>82053</v>
      </c>
      <c r="K119" s="1" t="s">
        <v>70</v>
      </c>
      <c r="L119" s="1">
        <v>4</v>
      </c>
      <c r="M119" s="1" t="s">
        <v>66</v>
      </c>
      <c r="N119" s="1">
        <v>3049</v>
      </c>
      <c r="O119" s="1">
        <v>2</v>
      </c>
      <c r="P119" s="1" t="s">
        <v>71</v>
      </c>
      <c r="Q119" s="1">
        <v>0</v>
      </c>
      <c r="R119" s="1">
        <v>0.65</v>
      </c>
      <c r="S119" s="1">
        <v>1</v>
      </c>
      <c r="T119" s="1">
        <v>0.69</v>
      </c>
      <c r="U119" s="1">
        <v>0.91</v>
      </c>
      <c r="V119" s="1">
        <v>0.77</v>
      </c>
      <c r="W119" s="1">
        <v>0.86</v>
      </c>
      <c r="X119" s="1">
        <v>0.92</v>
      </c>
      <c r="Y119" s="1">
        <v>0.25</v>
      </c>
      <c r="Z119" s="1">
        <v>4.0199999999999996</v>
      </c>
      <c r="AA119" s="1">
        <v>3.16</v>
      </c>
      <c r="AB119" s="1">
        <v>0.16</v>
      </c>
      <c r="AC119" s="1">
        <v>0.76</v>
      </c>
      <c r="AD119" s="1">
        <v>0.91</v>
      </c>
      <c r="AE119" s="1">
        <v>0.77</v>
      </c>
      <c r="AF119" s="1">
        <v>0.81</v>
      </c>
      <c r="AG119" s="1">
        <v>0.76</v>
      </c>
      <c r="AH119" s="1">
        <v>0.71</v>
      </c>
      <c r="AI119" s="1">
        <v>0.8</v>
      </c>
      <c r="AJ119" s="1">
        <v>0.43</v>
      </c>
      <c r="AK119" s="1">
        <v>6.33</v>
      </c>
      <c r="AL119" s="1">
        <v>3.91</v>
      </c>
      <c r="AM119" s="9">
        <v>0</v>
      </c>
      <c r="AN119" s="1">
        <v>0.86</v>
      </c>
      <c r="AO119" s="1">
        <v>1.1000000000000001</v>
      </c>
      <c r="AP119" s="1">
        <v>0.9</v>
      </c>
      <c r="AQ119" s="1">
        <v>1.1200000000000001</v>
      </c>
      <c r="AR119" s="1">
        <v>1.01</v>
      </c>
      <c r="AS119" s="8">
        <v>1.21</v>
      </c>
      <c r="AT119" s="1">
        <v>1.1499999999999999</v>
      </c>
      <c r="AU119" s="9">
        <v>0.57999999999999996</v>
      </c>
      <c r="AV119" s="8">
        <v>0.64</v>
      </c>
      <c r="AW119" s="1">
        <v>0.81</v>
      </c>
      <c r="AX119" s="1">
        <v>-1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1</v>
      </c>
      <c r="BE119" s="1">
        <v>0</v>
      </c>
      <c r="BF119" s="1">
        <v>-1</v>
      </c>
      <c r="BG119" s="1">
        <v>1</v>
      </c>
      <c r="BH119" s="1">
        <v>0</v>
      </c>
      <c r="BI119" s="1">
        <v>2</v>
      </c>
      <c r="BJ119" s="1">
        <v>2</v>
      </c>
      <c r="BK119" s="1">
        <v>7</v>
      </c>
      <c r="BL119" s="1">
        <v>11</v>
      </c>
    </row>
    <row r="120" spans="2:65" hidden="1" x14ac:dyDescent="0.25">
      <c r="B120" s="1">
        <v>118</v>
      </c>
      <c r="C120" s="1">
        <v>0</v>
      </c>
      <c r="D120" s="1">
        <v>20</v>
      </c>
      <c r="E120" s="1">
        <v>820107305000001</v>
      </c>
      <c r="F120" s="1" t="s">
        <v>295</v>
      </c>
      <c r="G120" s="1" t="s">
        <v>232</v>
      </c>
      <c r="H120" s="1" t="s">
        <v>296</v>
      </c>
      <c r="I120" s="1" t="s">
        <v>297</v>
      </c>
      <c r="J120" s="1">
        <v>82053</v>
      </c>
      <c r="K120" s="1" t="s">
        <v>70</v>
      </c>
      <c r="L120" s="1">
        <v>4</v>
      </c>
      <c r="M120" s="1" t="s">
        <v>66</v>
      </c>
      <c r="N120" s="1">
        <v>3050</v>
      </c>
      <c r="O120" s="1">
        <v>2</v>
      </c>
      <c r="P120" s="1" t="s">
        <v>71</v>
      </c>
      <c r="Q120" s="1">
        <v>0.05</v>
      </c>
      <c r="R120" s="1">
        <v>0.84</v>
      </c>
      <c r="S120" s="1">
        <v>1</v>
      </c>
      <c r="T120" s="1">
        <v>0.85</v>
      </c>
      <c r="U120" s="1">
        <v>0.94</v>
      </c>
      <c r="V120" s="1">
        <v>0.3</v>
      </c>
      <c r="W120" s="1">
        <v>0.62</v>
      </c>
      <c r="X120" s="1">
        <v>1</v>
      </c>
      <c r="Y120" s="1">
        <v>0.4</v>
      </c>
      <c r="Z120" s="1">
        <v>15.26</v>
      </c>
      <c r="AA120" s="1">
        <v>12.73</v>
      </c>
      <c r="AB120" s="1">
        <v>0.03</v>
      </c>
      <c r="AC120" s="1">
        <v>0.72</v>
      </c>
      <c r="AD120" s="1">
        <v>0.94</v>
      </c>
      <c r="AE120" s="1">
        <v>0.7</v>
      </c>
      <c r="AF120" s="1">
        <v>0.77</v>
      </c>
      <c r="AG120" s="1">
        <v>0.61</v>
      </c>
      <c r="AH120" s="1">
        <v>0.54</v>
      </c>
      <c r="AI120" s="1">
        <v>0.72</v>
      </c>
      <c r="AJ120" s="1">
        <v>0.44</v>
      </c>
      <c r="AK120" s="1">
        <v>10.87</v>
      </c>
      <c r="AL120" s="1">
        <v>8.17</v>
      </c>
      <c r="AM120" s="8">
        <v>1.67</v>
      </c>
      <c r="AN120" s="1">
        <v>1.17</v>
      </c>
      <c r="AO120" s="1">
        <v>1.06</v>
      </c>
      <c r="AP120" s="8">
        <v>1.21</v>
      </c>
      <c r="AQ120" s="8">
        <v>1.22</v>
      </c>
      <c r="AR120" s="9">
        <v>0.49</v>
      </c>
      <c r="AS120" s="1">
        <v>1.1499999999999999</v>
      </c>
      <c r="AT120" s="8">
        <v>1.39</v>
      </c>
      <c r="AU120" s="1">
        <v>0.91</v>
      </c>
      <c r="AV120" s="9">
        <v>1.4</v>
      </c>
      <c r="AW120" s="9">
        <v>1.56</v>
      </c>
      <c r="AX120" s="1">
        <v>1</v>
      </c>
      <c r="AY120" s="1">
        <v>0</v>
      </c>
      <c r="AZ120" s="1">
        <v>0</v>
      </c>
      <c r="BA120" s="1">
        <v>1</v>
      </c>
      <c r="BB120" s="1">
        <v>1</v>
      </c>
      <c r="BC120" s="1">
        <v>-1</v>
      </c>
      <c r="BD120" s="1">
        <v>0</v>
      </c>
      <c r="BE120" s="1">
        <v>1</v>
      </c>
      <c r="BF120" s="1">
        <v>0</v>
      </c>
      <c r="BG120" s="1">
        <v>-1</v>
      </c>
      <c r="BH120" s="1">
        <v>-1</v>
      </c>
      <c r="BI120" s="1">
        <v>4</v>
      </c>
      <c r="BJ120" s="1">
        <v>3</v>
      </c>
      <c r="BK120" s="1">
        <v>4</v>
      </c>
      <c r="BL120" s="1">
        <v>11</v>
      </c>
    </row>
    <row r="121" spans="2:65" hidden="1" x14ac:dyDescent="0.25">
      <c r="B121" s="1">
        <v>119</v>
      </c>
      <c r="C121" s="1">
        <v>0</v>
      </c>
      <c r="D121" s="1">
        <v>20</v>
      </c>
      <c r="E121" s="1">
        <v>820107305200002</v>
      </c>
      <c r="F121" s="1" t="s">
        <v>298</v>
      </c>
      <c r="G121" s="1" t="s">
        <v>232</v>
      </c>
      <c r="H121" s="1" t="s">
        <v>299</v>
      </c>
      <c r="I121" s="1" t="s">
        <v>300</v>
      </c>
      <c r="J121" s="1">
        <v>82053</v>
      </c>
      <c r="K121" s="1" t="s">
        <v>70</v>
      </c>
      <c r="L121" s="1">
        <v>4</v>
      </c>
      <c r="M121" s="1" t="s">
        <v>66</v>
      </c>
      <c r="N121" s="1">
        <v>3052</v>
      </c>
      <c r="O121" s="1">
        <v>2</v>
      </c>
      <c r="P121" s="1" t="s">
        <v>71</v>
      </c>
      <c r="Q121" s="1">
        <v>0.05</v>
      </c>
      <c r="R121" s="1">
        <v>0.61</v>
      </c>
      <c r="S121" s="1">
        <v>0.94</v>
      </c>
      <c r="T121" s="1">
        <v>0.4</v>
      </c>
      <c r="U121" s="1">
        <v>0.89</v>
      </c>
      <c r="V121" s="1">
        <v>0.73</v>
      </c>
      <c r="W121" s="1">
        <v>0.83</v>
      </c>
      <c r="X121" s="1">
        <v>0.89</v>
      </c>
      <c r="Y121" s="1">
        <v>0.33</v>
      </c>
      <c r="Z121" s="1">
        <v>29.37</v>
      </c>
      <c r="AA121" s="1">
        <v>21.11</v>
      </c>
      <c r="AB121" s="1">
        <v>0.01</v>
      </c>
      <c r="AC121" s="1">
        <v>0.66</v>
      </c>
      <c r="AD121" s="1">
        <v>0.98</v>
      </c>
      <c r="AE121" s="1">
        <v>0.56999999999999995</v>
      </c>
      <c r="AF121" s="1">
        <v>0.77</v>
      </c>
      <c r="AG121" s="1">
        <v>0.74</v>
      </c>
      <c r="AH121" s="1">
        <v>0.57999999999999996</v>
      </c>
      <c r="AI121" s="1">
        <v>0.62</v>
      </c>
      <c r="AJ121" s="1">
        <v>0.28000000000000003</v>
      </c>
      <c r="AK121" s="1">
        <v>28.43</v>
      </c>
      <c r="AL121" s="1">
        <v>19.59</v>
      </c>
      <c r="AM121" s="8">
        <v>5</v>
      </c>
      <c r="AN121" s="1">
        <v>0.92</v>
      </c>
      <c r="AO121" s="1">
        <v>0.96</v>
      </c>
      <c r="AP121" s="9">
        <v>0.7</v>
      </c>
      <c r="AQ121" s="1">
        <v>1.1599999999999999</v>
      </c>
      <c r="AR121" s="1">
        <v>0.99</v>
      </c>
      <c r="AS121" s="8">
        <v>1.43</v>
      </c>
      <c r="AT121" s="8">
        <v>1.44</v>
      </c>
      <c r="AU121" s="1">
        <v>1.18</v>
      </c>
      <c r="AV121" s="1">
        <v>1.03</v>
      </c>
      <c r="AW121" s="1">
        <v>1.08</v>
      </c>
      <c r="AX121" s="1">
        <v>1</v>
      </c>
      <c r="AY121" s="1">
        <v>0</v>
      </c>
      <c r="AZ121" s="1">
        <v>0</v>
      </c>
      <c r="BA121" s="1">
        <v>-1</v>
      </c>
      <c r="BB121" s="1">
        <v>0</v>
      </c>
      <c r="BC121" s="1">
        <v>0</v>
      </c>
      <c r="BD121" s="1">
        <v>1</v>
      </c>
      <c r="BE121" s="1">
        <v>1</v>
      </c>
      <c r="BF121" s="1">
        <v>0</v>
      </c>
      <c r="BG121" s="1">
        <v>0</v>
      </c>
      <c r="BH121" s="1">
        <v>0</v>
      </c>
      <c r="BI121" s="1">
        <v>3</v>
      </c>
      <c r="BJ121" s="1">
        <v>1</v>
      </c>
      <c r="BK121" s="1">
        <v>7</v>
      </c>
      <c r="BL121" s="1">
        <v>11</v>
      </c>
    </row>
    <row r="122" spans="2:65" hidden="1" x14ac:dyDescent="0.25">
      <c r="B122" s="1">
        <v>120</v>
      </c>
      <c r="C122" s="1">
        <v>0</v>
      </c>
      <c r="D122" s="1">
        <v>20</v>
      </c>
      <c r="E122" s="1">
        <v>820107305200003</v>
      </c>
      <c r="F122" s="1" t="s">
        <v>301</v>
      </c>
      <c r="G122" s="1" t="s">
        <v>232</v>
      </c>
      <c r="H122" s="1" t="s">
        <v>299</v>
      </c>
      <c r="I122" s="1" t="s">
        <v>300</v>
      </c>
      <c r="J122" s="1">
        <v>82053</v>
      </c>
      <c r="K122" s="1" t="s">
        <v>70</v>
      </c>
      <c r="L122" s="1">
        <v>4</v>
      </c>
      <c r="M122" s="1" t="s">
        <v>66</v>
      </c>
      <c r="N122" s="1">
        <v>3052</v>
      </c>
      <c r="O122" s="1">
        <v>2</v>
      </c>
      <c r="P122" s="1" t="s">
        <v>71</v>
      </c>
      <c r="Q122" s="1">
        <v>0.01</v>
      </c>
      <c r="R122" s="1">
        <v>0.65</v>
      </c>
      <c r="S122" s="1">
        <v>1</v>
      </c>
      <c r="T122" s="1">
        <v>0.64</v>
      </c>
      <c r="U122" s="1">
        <v>0.88</v>
      </c>
      <c r="V122" s="1">
        <v>0.95</v>
      </c>
      <c r="W122" s="1">
        <v>0.52</v>
      </c>
      <c r="X122" s="1">
        <v>0.68</v>
      </c>
      <c r="Y122" s="1">
        <v>0.47</v>
      </c>
      <c r="Z122" s="1">
        <v>22.62</v>
      </c>
      <c r="AA122" s="1">
        <v>14.25</v>
      </c>
      <c r="AB122" s="1">
        <v>0.01</v>
      </c>
      <c r="AC122" s="1">
        <v>0.66</v>
      </c>
      <c r="AD122" s="1">
        <v>0.98</v>
      </c>
      <c r="AE122" s="1">
        <v>0.56999999999999995</v>
      </c>
      <c r="AF122" s="1">
        <v>0.77</v>
      </c>
      <c r="AG122" s="1">
        <v>0.74</v>
      </c>
      <c r="AH122" s="1">
        <v>0.57999999999999996</v>
      </c>
      <c r="AI122" s="1">
        <v>0.62</v>
      </c>
      <c r="AJ122" s="1">
        <v>0.28000000000000003</v>
      </c>
      <c r="AK122" s="1">
        <v>28.43</v>
      </c>
      <c r="AL122" s="1">
        <v>19.59</v>
      </c>
      <c r="AM122" s="1">
        <v>1</v>
      </c>
      <c r="AN122" s="1">
        <v>0.98</v>
      </c>
      <c r="AO122" s="1">
        <v>1.02</v>
      </c>
      <c r="AP122" s="1">
        <v>1.1200000000000001</v>
      </c>
      <c r="AQ122" s="1">
        <v>1.1399999999999999</v>
      </c>
      <c r="AR122" s="8">
        <v>1.28</v>
      </c>
      <c r="AS122" s="1">
        <v>0.9</v>
      </c>
      <c r="AT122" s="1">
        <v>1.1000000000000001</v>
      </c>
      <c r="AU122" s="8">
        <v>1.68</v>
      </c>
      <c r="AV122" s="1">
        <v>0.8</v>
      </c>
      <c r="AW122" s="8">
        <v>0.73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1</v>
      </c>
      <c r="BD122" s="1">
        <v>0</v>
      </c>
      <c r="BE122" s="1">
        <v>0</v>
      </c>
      <c r="BF122" s="1">
        <v>1</v>
      </c>
      <c r="BG122" s="1">
        <v>0</v>
      </c>
      <c r="BH122" s="1">
        <v>1</v>
      </c>
      <c r="BI122" s="1">
        <v>3</v>
      </c>
      <c r="BJ122" s="1">
        <v>0</v>
      </c>
      <c r="BK122" s="1">
        <v>8</v>
      </c>
      <c r="BL122" s="1">
        <v>11</v>
      </c>
    </row>
    <row r="123" spans="2:65" hidden="1" x14ac:dyDescent="0.25">
      <c r="B123" s="1">
        <v>121</v>
      </c>
      <c r="C123" s="1">
        <v>0</v>
      </c>
      <c r="D123" s="1">
        <v>20</v>
      </c>
      <c r="E123" s="1">
        <v>820107305200004</v>
      </c>
      <c r="F123" s="1" t="s">
        <v>302</v>
      </c>
      <c r="G123" s="1" t="s">
        <v>232</v>
      </c>
      <c r="H123" s="1" t="s">
        <v>299</v>
      </c>
      <c r="I123" s="1" t="s">
        <v>300</v>
      </c>
      <c r="J123" s="1">
        <v>82053</v>
      </c>
      <c r="K123" s="1" t="s">
        <v>70</v>
      </c>
      <c r="L123" s="1">
        <v>4</v>
      </c>
      <c r="M123" s="1" t="s">
        <v>66</v>
      </c>
      <c r="N123" s="1">
        <v>3052</v>
      </c>
      <c r="O123" s="1">
        <v>2</v>
      </c>
      <c r="P123" s="1" t="s">
        <v>71</v>
      </c>
      <c r="Q123" s="1">
        <v>0</v>
      </c>
      <c r="R123" s="1">
        <v>0.6</v>
      </c>
      <c r="S123" s="1">
        <v>0.97</v>
      </c>
      <c r="T123" s="1">
        <v>0.44</v>
      </c>
      <c r="U123" s="1">
        <v>0.84</v>
      </c>
      <c r="V123" s="1">
        <v>0.91</v>
      </c>
      <c r="W123" s="1">
        <v>0.6</v>
      </c>
      <c r="X123" s="1">
        <v>0.74</v>
      </c>
      <c r="Y123" s="1">
        <v>0.35</v>
      </c>
      <c r="Z123" s="1">
        <v>44.14</v>
      </c>
      <c r="AA123" s="1">
        <v>39.43</v>
      </c>
      <c r="AB123" s="1">
        <v>0.01</v>
      </c>
      <c r="AC123" s="1">
        <v>0.66</v>
      </c>
      <c r="AD123" s="1">
        <v>0.98</v>
      </c>
      <c r="AE123" s="1">
        <v>0.56999999999999995</v>
      </c>
      <c r="AF123" s="1">
        <v>0.77</v>
      </c>
      <c r="AG123" s="1">
        <v>0.74</v>
      </c>
      <c r="AH123" s="1">
        <v>0.57999999999999996</v>
      </c>
      <c r="AI123" s="1">
        <v>0.62</v>
      </c>
      <c r="AJ123" s="1">
        <v>0.28000000000000003</v>
      </c>
      <c r="AK123" s="1">
        <v>28.43</v>
      </c>
      <c r="AL123" s="1">
        <v>19.59</v>
      </c>
      <c r="AM123" s="9">
        <v>0</v>
      </c>
      <c r="AN123" s="1">
        <v>0.91</v>
      </c>
      <c r="AO123" s="1">
        <v>0.99</v>
      </c>
      <c r="AP123" s="9">
        <v>0.77</v>
      </c>
      <c r="AQ123" s="1">
        <v>1.0900000000000001</v>
      </c>
      <c r="AR123" s="8">
        <v>1.23</v>
      </c>
      <c r="AS123" s="1">
        <v>1.03</v>
      </c>
      <c r="AT123" s="1">
        <v>1.19</v>
      </c>
      <c r="AU123" s="8">
        <v>1.25</v>
      </c>
      <c r="AV123" s="9">
        <v>1.55</v>
      </c>
      <c r="AW123" s="9">
        <v>2.0099999999999998</v>
      </c>
      <c r="AX123" s="1">
        <v>-1</v>
      </c>
      <c r="AY123" s="1">
        <v>0</v>
      </c>
      <c r="AZ123" s="1">
        <v>0</v>
      </c>
      <c r="BA123" s="1">
        <v>-1</v>
      </c>
      <c r="BB123" s="1">
        <v>0</v>
      </c>
      <c r="BC123" s="1">
        <v>1</v>
      </c>
      <c r="BD123" s="1">
        <v>0</v>
      </c>
      <c r="BE123" s="1">
        <v>0</v>
      </c>
      <c r="BF123" s="1">
        <v>1</v>
      </c>
      <c r="BG123" s="1">
        <v>-1</v>
      </c>
      <c r="BH123" s="1">
        <v>-1</v>
      </c>
      <c r="BI123" s="1">
        <v>2</v>
      </c>
      <c r="BJ123" s="1">
        <v>4</v>
      </c>
      <c r="BK123" s="1">
        <v>5</v>
      </c>
      <c r="BL123" s="1">
        <v>11</v>
      </c>
    </row>
    <row r="124" spans="2:65" hidden="1" x14ac:dyDescent="0.25">
      <c r="B124" s="1">
        <v>122</v>
      </c>
      <c r="C124" s="1">
        <v>0</v>
      </c>
      <c r="D124" s="1">
        <v>20</v>
      </c>
      <c r="E124" s="1">
        <v>820107305300001</v>
      </c>
      <c r="F124" s="1" t="s">
        <v>303</v>
      </c>
      <c r="G124" s="1" t="s">
        <v>232</v>
      </c>
      <c r="H124" s="1" t="s">
        <v>304</v>
      </c>
      <c r="I124" s="1" t="s">
        <v>305</v>
      </c>
      <c r="J124" s="1">
        <v>82053</v>
      </c>
      <c r="K124" s="1" t="s">
        <v>70</v>
      </c>
      <c r="L124" s="1">
        <v>4</v>
      </c>
      <c r="M124" s="1" t="s">
        <v>66</v>
      </c>
      <c r="N124" s="1">
        <v>3053</v>
      </c>
      <c r="O124" s="1">
        <v>2</v>
      </c>
      <c r="P124" s="1" t="s">
        <v>71</v>
      </c>
      <c r="Q124" s="1">
        <v>0</v>
      </c>
      <c r="R124" s="1">
        <v>0.59</v>
      </c>
      <c r="S124" s="1">
        <v>0.89</v>
      </c>
      <c r="T124" s="1">
        <v>0.49</v>
      </c>
      <c r="U124" s="1">
        <v>0.81</v>
      </c>
      <c r="V124" s="1">
        <v>0.54</v>
      </c>
      <c r="W124" s="1">
        <v>0.49</v>
      </c>
      <c r="X124" s="1">
        <v>0.86</v>
      </c>
      <c r="Y124" s="1">
        <v>0.43</v>
      </c>
      <c r="Z124" s="1">
        <v>10.9</v>
      </c>
      <c r="AA124" s="1">
        <v>14.62</v>
      </c>
      <c r="AB124" s="1">
        <v>0.05</v>
      </c>
      <c r="AC124" s="1">
        <v>0.63</v>
      </c>
      <c r="AD124" s="1">
        <v>0.94</v>
      </c>
      <c r="AE124" s="1">
        <v>0.53</v>
      </c>
      <c r="AF124" s="1">
        <v>0.73</v>
      </c>
      <c r="AG124" s="1">
        <v>0.73</v>
      </c>
      <c r="AH124" s="1">
        <v>0.51</v>
      </c>
      <c r="AI124" s="1">
        <v>0.66</v>
      </c>
      <c r="AJ124" s="1">
        <v>0.42</v>
      </c>
      <c r="AK124" s="1">
        <v>13.41</v>
      </c>
      <c r="AL124" s="1">
        <v>9.92</v>
      </c>
      <c r="AM124" s="9">
        <v>0</v>
      </c>
      <c r="AN124" s="1">
        <v>0.94</v>
      </c>
      <c r="AO124" s="1">
        <v>0.95</v>
      </c>
      <c r="AP124" s="1">
        <v>0.92</v>
      </c>
      <c r="AQ124" s="1">
        <v>1.1100000000000001</v>
      </c>
      <c r="AR124" s="9">
        <v>0.74</v>
      </c>
      <c r="AS124" s="1">
        <v>0.96</v>
      </c>
      <c r="AT124" s="8">
        <v>1.3</v>
      </c>
      <c r="AU124" s="1">
        <v>1.02</v>
      </c>
      <c r="AV124" s="1">
        <v>0.81</v>
      </c>
      <c r="AW124" s="9">
        <v>1.47</v>
      </c>
      <c r="AX124" s="1">
        <v>-1</v>
      </c>
      <c r="AY124" s="1">
        <v>0</v>
      </c>
      <c r="AZ124" s="1">
        <v>0</v>
      </c>
      <c r="BA124" s="1">
        <v>0</v>
      </c>
      <c r="BB124" s="1">
        <v>0</v>
      </c>
      <c r="BC124" s="1">
        <v>-1</v>
      </c>
      <c r="BD124" s="1">
        <v>0</v>
      </c>
      <c r="BE124" s="1">
        <v>1</v>
      </c>
      <c r="BF124" s="1">
        <v>0</v>
      </c>
      <c r="BG124" s="1">
        <v>0</v>
      </c>
      <c r="BH124" s="1">
        <v>-1</v>
      </c>
      <c r="BI124" s="1">
        <v>1</v>
      </c>
      <c r="BJ124" s="1">
        <v>3</v>
      </c>
      <c r="BK124" s="1">
        <v>7</v>
      </c>
      <c r="BL124" s="1">
        <v>11</v>
      </c>
    </row>
    <row r="125" spans="2:65" hidden="1" x14ac:dyDescent="0.25">
      <c r="B125" s="1">
        <v>123</v>
      </c>
      <c r="C125" s="1">
        <v>0</v>
      </c>
      <c r="D125" s="1">
        <v>20</v>
      </c>
      <c r="E125" s="1">
        <v>820107305500003</v>
      </c>
      <c r="F125" s="1" t="s">
        <v>127</v>
      </c>
      <c r="G125" s="1" t="s">
        <v>232</v>
      </c>
      <c r="H125" s="1" t="s">
        <v>306</v>
      </c>
      <c r="I125" s="1" t="s">
        <v>307</v>
      </c>
      <c r="J125" s="1">
        <v>82053</v>
      </c>
      <c r="K125" s="1" t="s">
        <v>70</v>
      </c>
      <c r="L125" s="1">
        <v>4</v>
      </c>
      <c r="M125" s="1" t="s">
        <v>66</v>
      </c>
      <c r="N125" s="1">
        <v>3055</v>
      </c>
      <c r="O125" s="1">
        <v>2</v>
      </c>
      <c r="P125" s="1" t="s">
        <v>71</v>
      </c>
      <c r="Q125" s="1">
        <v>0</v>
      </c>
      <c r="R125" s="1">
        <v>0.71</v>
      </c>
      <c r="S125" s="1">
        <v>1</v>
      </c>
      <c r="T125" s="1">
        <v>0.62</v>
      </c>
      <c r="U125" s="1">
        <v>0.89</v>
      </c>
      <c r="V125" s="1">
        <v>0.83</v>
      </c>
      <c r="W125" s="1">
        <v>0.79</v>
      </c>
      <c r="X125" s="1">
        <v>0.84</v>
      </c>
      <c r="Y125" s="1">
        <v>0</v>
      </c>
      <c r="Z125" s="1">
        <v>4.91</v>
      </c>
      <c r="AA125" s="1">
        <v>2.21</v>
      </c>
      <c r="AB125" s="1">
        <v>0.02</v>
      </c>
      <c r="AC125" s="1">
        <v>0.56000000000000005</v>
      </c>
      <c r="AD125" s="1">
        <v>0.98</v>
      </c>
      <c r="AE125" s="1">
        <v>0.33</v>
      </c>
      <c r="AF125" s="1">
        <v>0.77</v>
      </c>
      <c r="AG125" s="1">
        <v>0.85</v>
      </c>
      <c r="AH125" s="1">
        <v>0.55000000000000004</v>
      </c>
      <c r="AI125" s="1">
        <v>0.61</v>
      </c>
      <c r="AJ125" s="1">
        <v>0.55000000000000004</v>
      </c>
      <c r="AK125" s="1">
        <v>5.68</v>
      </c>
      <c r="AL125" s="1">
        <v>3.42</v>
      </c>
      <c r="AM125" s="9">
        <v>0</v>
      </c>
      <c r="AN125" s="8">
        <v>1.27</v>
      </c>
      <c r="AO125" s="1">
        <v>1.02</v>
      </c>
      <c r="AP125" s="8">
        <v>1.88</v>
      </c>
      <c r="AQ125" s="1">
        <v>1.1599999999999999</v>
      </c>
      <c r="AR125" s="1">
        <v>0.98</v>
      </c>
      <c r="AS125" s="8">
        <v>1.44</v>
      </c>
      <c r="AT125" s="8">
        <v>1.38</v>
      </c>
      <c r="AU125" s="9">
        <v>0</v>
      </c>
      <c r="AV125" s="1">
        <v>0.86</v>
      </c>
      <c r="AW125" s="8">
        <v>0.65</v>
      </c>
      <c r="AX125" s="1">
        <v>-1</v>
      </c>
      <c r="AY125" s="1">
        <v>1</v>
      </c>
      <c r="AZ125" s="1">
        <v>0</v>
      </c>
      <c r="BA125" s="1">
        <v>1</v>
      </c>
      <c r="BB125" s="1">
        <v>0</v>
      </c>
      <c r="BC125" s="1">
        <v>0</v>
      </c>
      <c r="BD125" s="1">
        <v>1</v>
      </c>
      <c r="BE125" s="1">
        <v>1</v>
      </c>
      <c r="BF125" s="1">
        <v>-1</v>
      </c>
      <c r="BG125" s="1">
        <v>0</v>
      </c>
      <c r="BH125" s="1">
        <v>1</v>
      </c>
      <c r="BI125" s="1">
        <v>5</v>
      </c>
      <c r="BJ125" s="1">
        <v>2</v>
      </c>
      <c r="BK125" s="1">
        <v>4</v>
      </c>
      <c r="BL125" s="1">
        <v>11</v>
      </c>
    </row>
    <row r="126" spans="2:65" hidden="1" x14ac:dyDescent="0.25">
      <c r="B126" s="1">
        <v>124</v>
      </c>
      <c r="C126" s="1">
        <v>0</v>
      </c>
      <c r="D126" s="1">
        <v>20</v>
      </c>
      <c r="E126" s="1">
        <v>820107305700001</v>
      </c>
      <c r="F126" s="1" t="s">
        <v>308</v>
      </c>
      <c r="G126" s="1" t="s">
        <v>232</v>
      </c>
      <c r="H126" s="1" t="s">
        <v>309</v>
      </c>
      <c r="I126" s="1" t="s">
        <v>310</v>
      </c>
      <c r="J126" s="1">
        <v>82053</v>
      </c>
      <c r="K126" s="1" t="s">
        <v>70</v>
      </c>
      <c r="L126" s="1">
        <v>4</v>
      </c>
      <c r="M126" s="1" t="s">
        <v>66</v>
      </c>
      <c r="N126" s="1">
        <v>3057</v>
      </c>
      <c r="O126" s="1">
        <v>2</v>
      </c>
      <c r="P126" s="1" t="s">
        <v>71</v>
      </c>
      <c r="Q126" s="1">
        <v>0.08</v>
      </c>
      <c r="R126" s="1">
        <v>0.83</v>
      </c>
      <c r="S126" s="1">
        <v>0.97</v>
      </c>
      <c r="T126" s="1">
        <v>0.81</v>
      </c>
      <c r="U126" s="1">
        <v>0.91</v>
      </c>
      <c r="V126" s="1">
        <v>0.8</v>
      </c>
      <c r="W126" s="1">
        <v>0.68</v>
      </c>
      <c r="X126" s="1">
        <v>0.87</v>
      </c>
      <c r="Y126" s="1">
        <v>0.67</v>
      </c>
      <c r="Z126" s="1">
        <v>13.71</v>
      </c>
      <c r="AA126" s="1">
        <v>12.16</v>
      </c>
      <c r="AB126" s="1">
        <v>0.02</v>
      </c>
      <c r="AC126" s="1">
        <v>0.65</v>
      </c>
      <c r="AD126" s="1">
        <v>0.95</v>
      </c>
      <c r="AE126" s="1">
        <v>0.56000000000000005</v>
      </c>
      <c r="AF126" s="1">
        <v>0.82</v>
      </c>
      <c r="AG126" s="1">
        <v>0.79</v>
      </c>
      <c r="AH126" s="1">
        <v>0.63</v>
      </c>
      <c r="AI126" s="1">
        <v>0.73</v>
      </c>
      <c r="AJ126" s="1">
        <v>0.55000000000000004</v>
      </c>
      <c r="AK126" s="1">
        <v>13.19</v>
      </c>
      <c r="AL126" s="1">
        <v>11.5</v>
      </c>
      <c r="AM126" s="8">
        <v>4</v>
      </c>
      <c r="AN126" s="8">
        <v>1.28</v>
      </c>
      <c r="AO126" s="1">
        <v>1.02</v>
      </c>
      <c r="AP126" s="8">
        <v>1.45</v>
      </c>
      <c r="AQ126" s="1">
        <v>1.1100000000000001</v>
      </c>
      <c r="AR126" s="1">
        <v>1.01</v>
      </c>
      <c r="AS126" s="1">
        <v>1.08</v>
      </c>
      <c r="AT126" s="1">
        <v>1.19</v>
      </c>
      <c r="AU126" s="8">
        <v>1.22</v>
      </c>
      <c r="AV126" s="1">
        <v>1.04</v>
      </c>
      <c r="AW126" s="1">
        <v>1.06</v>
      </c>
      <c r="AX126" s="1">
        <v>1</v>
      </c>
      <c r="AY126" s="1">
        <v>1</v>
      </c>
      <c r="AZ126" s="1">
        <v>0</v>
      </c>
      <c r="BA126" s="1">
        <v>1</v>
      </c>
      <c r="BB126" s="1">
        <v>0</v>
      </c>
      <c r="BC126" s="1">
        <v>0</v>
      </c>
      <c r="BD126" s="1">
        <v>0</v>
      </c>
      <c r="BE126" s="1">
        <v>0</v>
      </c>
      <c r="BF126" s="1">
        <v>1</v>
      </c>
      <c r="BG126" s="1">
        <v>0</v>
      </c>
      <c r="BH126" s="1">
        <v>0</v>
      </c>
      <c r="BI126" s="1">
        <v>4</v>
      </c>
      <c r="BJ126" s="1">
        <v>0</v>
      </c>
      <c r="BK126" s="1">
        <v>7</v>
      </c>
      <c r="BL126" s="1">
        <v>11</v>
      </c>
    </row>
    <row r="127" spans="2:65" hidden="1" x14ac:dyDescent="0.25">
      <c r="B127" s="1">
        <v>125</v>
      </c>
      <c r="C127" s="1">
        <v>0</v>
      </c>
      <c r="D127" s="1">
        <v>20</v>
      </c>
      <c r="E127" s="1">
        <v>820107306000001</v>
      </c>
      <c r="F127" s="1" t="s">
        <v>311</v>
      </c>
      <c r="G127" s="1" t="s">
        <v>232</v>
      </c>
      <c r="H127" s="1" t="s">
        <v>312</v>
      </c>
      <c r="I127" s="1" t="s">
        <v>313</v>
      </c>
      <c r="J127" s="1">
        <v>82053</v>
      </c>
      <c r="K127" s="1" t="s">
        <v>70</v>
      </c>
      <c r="L127" s="1">
        <v>4</v>
      </c>
      <c r="M127" s="1" t="s">
        <v>66</v>
      </c>
      <c r="N127" s="1">
        <v>3060</v>
      </c>
      <c r="O127" s="1">
        <v>2</v>
      </c>
      <c r="P127" s="1" t="s">
        <v>71</v>
      </c>
      <c r="Q127" s="1">
        <v>0.03</v>
      </c>
      <c r="R127" s="1">
        <v>0.73</v>
      </c>
      <c r="S127" s="1">
        <v>0.92</v>
      </c>
      <c r="T127" s="1">
        <v>0.66</v>
      </c>
      <c r="U127" s="1">
        <v>0.74</v>
      </c>
      <c r="V127" s="1">
        <v>0.88</v>
      </c>
      <c r="W127" s="1">
        <v>0.44</v>
      </c>
      <c r="X127" s="1">
        <v>0.65</v>
      </c>
      <c r="Y127" s="1">
        <v>0.4</v>
      </c>
      <c r="Z127" s="1">
        <v>36.79</v>
      </c>
      <c r="AA127" s="1">
        <v>25.38</v>
      </c>
      <c r="AB127" s="1">
        <v>0.02</v>
      </c>
      <c r="AC127" s="1">
        <v>0.65</v>
      </c>
      <c r="AD127" s="1">
        <v>0.93</v>
      </c>
      <c r="AE127" s="1">
        <v>0.59</v>
      </c>
      <c r="AF127" s="1">
        <v>0.77</v>
      </c>
      <c r="AG127" s="1">
        <v>0.72</v>
      </c>
      <c r="AH127" s="1">
        <v>0.54</v>
      </c>
      <c r="AI127" s="1">
        <v>0.7</v>
      </c>
      <c r="AJ127" s="1">
        <v>0.44</v>
      </c>
      <c r="AK127" s="1">
        <v>25.91</v>
      </c>
      <c r="AL127" s="1">
        <v>23.04</v>
      </c>
      <c r="AM127" s="8">
        <v>1.5</v>
      </c>
      <c r="AN127" s="1">
        <v>1.1200000000000001</v>
      </c>
      <c r="AO127" s="1">
        <v>0.99</v>
      </c>
      <c r="AP127" s="1">
        <v>1.1200000000000001</v>
      </c>
      <c r="AQ127" s="1">
        <v>0.96</v>
      </c>
      <c r="AR127" s="8">
        <v>1.22</v>
      </c>
      <c r="AS127" s="1">
        <v>0.81</v>
      </c>
      <c r="AT127" s="1">
        <v>0.93</v>
      </c>
      <c r="AU127" s="1">
        <v>0.91</v>
      </c>
      <c r="AV127" s="9">
        <v>1.42</v>
      </c>
      <c r="AW127" s="1">
        <v>1.1000000000000001</v>
      </c>
      <c r="AX127" s="1">
        <v>1</v>
      </c>
      <c r="AY127" s="1">
        <v>0</v>
      </c>
      <c r="AZ127" s="1">
        <v>0</v>
      </c>
      <c r="BA127" s="1">
        <v>0</v>
      </c>
      <c r="BB127" s="1">
        <v>0</v>
      </c>
      <c r="BC127" s="1">
        <v>1</v>
      </c>
      <c r="BD127" s="1">
        <v>0</v>
      </c>
      <c r="BE127" s="1">
        <v>0</v>
      </c>
      <c r="BF127" s="1">
        <v>0</v>
      </c>
      <c r="BG127" s="1">
        <v>-1</v>
      </c>
      <c r="BH127" s="1">
        <v>0</v>
      </c>
      <c r="BI127" s="1">
        <v>2</v>
      </c>
      <c r="BJ127" s="1">
        <v>1</v>
      </c>
      <c r="BK127" s="1">
        <v>8</v>
      </c>
      <c r="BL127" s="1">
        <v>11</v>
      </c>
    </row>
    <row r="128" spans="2:65" hidden="1" x14ac:dyDescent="0.25">
      <c r="B128" s="1">
        <v>126</v>
      </c>
      <c r="C128" s="1">
        <v>0</v>
      </c>
      <c r="D128" s="1">
        <v>20</v>
      </c>
      <c r="E128" s="1">
        <v>820107300700011</v>
      </c>
      <c r="F128" s="1" t="s">
        <v>314</v>
      </c>
      <c r="G128" s="1" t="s">
        <v>232</v>
      </c>
      <c r="H128" s="1" t="s">
        <v>315</v>
      </c>
      <c r="I128" s="1" t="s">
        <v>316</v>
      </c>
      <c r="J128" s="1">
        <v>82053</v>
      </c>
      <c r="K128" s="1" t="s">
        <v>70</v>
      </c>
      <c r="L128" s="1">
        <v>4</v>
      </c>
      <c r="M128" s="1" t="s">
        <v>66</v>
      </c>
      <c r="N128" s="1">
        <v>3007</v>
      </c>
      <c r="O128" s="1">
        <v>2</v>
      </c>
      <c r="P128" s="1" t="s">
        <v>71</v>
      </c>
      <c r="Q128" s="1">
        <v>0</v>
      </c>
      <c r="R128" s="1">
        <v>0.5</v>
      </c>
      <c r="S128" s="1">
        <v>0.82</v>
      </c>
      <c r="T128" s="1">
        <v>0.36</v>
      </c>
      <c r="U128" s="1">
        <v>0.77</v>
      </c>
      <c r="V128" s="1">
        <v>0.86</v>
      </c>
      <c r="W128" s="1">
        <v>0.53</v>
      </c>
      <c r="X128" s="1">
        <v>0.53</v>
      </c>
      <c r="Y128" s="1">
        <v>0.1</v>
      </c>
      <c r="Z128" s="1">
        <v>4.1900000000000004</v>
      </c>
      <c r="AA128" s="1">
        <v>1.31</v>
      </c>
      <c r="AB128" s="1">
        <v>0.01</v>
      </c>
      <c r="AC128" s="1">
        <v>0.55000000000000004</v>
      </c>
      <c r="AD128" s="1">
        <v>0.98</v>
      </c>
      <c r="AE128" s="1">
        <v>0.41</v>
      </c>
      <c r="AF128" s="1">
        <v>0.75</v>
      </c>
      <c r="AG128" s="1">
        <v>0.83</v>
      </c>
      <c r="AH128" s="1">
        <v>0.55000000000000004</v>
      </c>
      <c r="AI128" s="1">
        <v>0.62</v>
      </c>
      <c r="AJ128" s="1">
        <v>0.4</v>
      </c>
      <c r="AK128" s="1">
        <v>14.45</v>
      </c>
      <c r="AL128" s="1">
        <v>8.82</v>
      </c>
      <c r="AM128" s="9">
        <v>0</v>
      </c>
      <c r="AN128" s="1">
        <v>0.91</v>
      </c>
      <c r="AO128" s="1">
        <v>0.84</v>
      </c>
      <c r="AP128" s="1">
        <v>0.88</v>
      </c>
      <c r="AQ128" s="1">
        <v>1.03</v>
      </c>
      <c r="AR128" s="1">
        <v>1.04</v>
      </c>
      <c r="AS128" s="1">
        <v>0.96</v>
      </c>
      <c r="AT128" s="1">
        <v>0.85</v>
      </c>
      <c r="AU128" s="9">
        <v>0.25</v>
      </c>
      <c r="AV128" s="8">
        <v>0.28999999999999998</v>
      </c>
      <c r="AW128" s="8">
        <v>0.15</v>
      </c>
      <c r="AX128" s="1">
        <v>-1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-1</v>
      </c>
      <c r="BG128" s="1">
        <v>1</v>
      </c>
      <c r="BH128" s="1">
        <v>1</v>
      </c>
      <c r="BI128" s="1">
        <v>2</v>
      </c>
      <c r="BJ128" s="1">
        <v>2</v>
      </c>
      <c r="BK128" s="1">
        <v>7</v>
      </c>
      <c r="BL128" s="1">
        <v>11</v>
      </c>
    </row>
    <row r="129" spans="2:65" hidden="1" x14ac:dyDescent="0.25">
      <c r="B129" s="1">
        <v>127</v>
      </c>
      <c r="C129" s="1">
        <v>0</v>
      </c>
      <c r="D129" s="1">
        <v>20</v>
      </c>
      <c r="E129" s="1">
        <v>820107300700016</v>
      </c>
      <c r="F129" s="1" t="s">
        <v>317</v>
      </c>
      <c r="G129" s="1" t="s">
        <v>232</v>
      </c>
      <c r="H129" s="1" t="s">
        <v>315</v>
      </c>
      <c r="I129" s="1" t="s">
        <v>316</v>
      </c>
      <c r="J129" s="1">
        <v>82053</v>
      </c>
      <c r="K129" s="1" t="s">
        <v>70</v>
      </c>
      <c r="L129" s="1">
        <v>4</v>
      </c>
      <c r="M129" s="1" t="s">
        <v>66</v>
      </c>
      <c r="N129" s="1">
        <v>3007</v>
      </c>
      <c r="O129" s="1">
        <v>2</v>
      </c>
      <c r="P129" s="1" t="s">
        <v>71</v>
      </c>
      <c r="Q129" s="1">
        <v>0.01</v>
      </c>
      <c r="R129" s="1">
        <v>0.51</v>
      </c>
      <c r="S129" s="1">
        <v>1</v>
      </c>
      <c r="T129" s="1">
        <v>0.44</v>
      </c>
      <c r="U129" s="1">
        <v>0.6</v>
      </c>
      <c r="V129" s="1">
        <v>1</v>
      </c>
      <c r="W129" s="1">
        <v>0.53</v>
      </c>
      <c r="X129" s="1">
        <v>0.64</v>
      </c>
      <c r="Y129" s="1">
        <v>0.27</v>
      </c>
      <c r="Z129" s="1">
        <v>6.44</v>
      </c>
      <c r="AA129" s="1">
        <v>4.33</v>
      </c>
      <c r="AB129" s="1">
        <v>0.01</v>
      </c>
      <c r="AC129" s="1">
        <v>0.55000000000000004</v>
      </c>
      <c r="AD129" s="1">
        <v>0.98</v>
      </c>
      <c r="AE129" s="1">
        <v>0.41</v>
      </c>
      <c r="AF129" s="1">
        <v>0.75</v>
      </c>
      <c r="AG129" s="1">
        <v>0.83</v>
      </c>
      <c r="AH129" s="1">
        <v>0.55000000000000004</v>
      </c>
      <c r="AI129" s="1">
        <v>0.62</v>
      </c>
      <c r="AJ129" s="1">
        <v>0.4</v>
      </c>
      <c r="AK129" s="1">
        <v>14.45</v>
      </c>
      <c r="AL129" s="1">
        <v>8.82</v>
      </c>
      <c r="AM129" s="1">
        <v>1</v>
      </c>
      <c r="AN129" s="1">
        <v>0.93</v>
      </c>
      <c r="AO129" s="1">
        <v>1.02</v>
      </c>
      <c r="AP129" s="1">
        <v>1.07</v>
      </c>
      <c r="AQ129" s="1">
        <v>0.8</v>
      </c>
      <c r="AR129" s="1">
        <v>1.2</v>
      </c>
      <c r="AS129" s="1">
        <v>0.96</v>
      </c>
      <c r="AT129" s="1">
        <v>1.03</v>
      </c>
      <c r="AU129" s="9">
        <v>0.68</v>
      </c>
      <c r="AV129" s="8">
        <v>0.45</v>
      </c>
      <c r="AW129" s="8">
        <v>0.49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-1</v>
      </c>
      <c r="BG129" s="1">
        <v>1</v>
      </c>
      <c r="BH129" s="1">
        <v>1</v>
      </c>
      <c r="BI129" s="1">
        <v>2</v>
      </c>
      <c r="BJ129" s="1">
        <v>1</v>
      </c>
      <c r="BK129" s="1">
        <v>8</v>
      </c>
      <c r="BL129" s="1">
        <v>11</v>
      </c>
    </row>
    <row r="130" spans="2:65" hidden="1" x14ac:dyDescent="0.25">
      <c r="B130" s="1">
        <v>128</v>
      </c>
      <c r="C130" s="1">
        <v>0</v>
      </c>
      <c r="D130" s="1">
        <v>20</v>
      </c>
      <c r="E130" s="1">
        <v>820107300700019</v>
      </c>
      <c r="F130" s="1" t="s">
        <v>318</v>
      </c>
      <c r="G130" s="1" t="s">
        <v>232</v>
      </c>
      <c r="H130" s="1" t="s">
        <v>315</v>
      </c>
      <c r="I130" s="1" t="s">
        <v>316</v>
      </c>
      <c r="J130" s="1">
        <v>82053</v>
      </c>
      <c r="K130" s="1" t="s">
        <v>70</v>
      </c>
      <c r="L130" s="1">
        <v>4</v>
      </c>
      <c r="M130" s="1" t="s">
        <v>66</v>
      </c>
      <c r="N130" s="1">
        <v>3007</v>
      </c>
      <c r="O130" s="1">
        <v>2</v>
      </c>
      <c r="P130" s="1" t="s">
        <v>71</v>
      </c>
      <c r="Q130" s="1">
        <v>0.03</v>
      </c>
      <c r="R130" s="1">
        <v>0.59</v>
      </c>
      <c r="S130" s="1">
        <v>0.98</v>
      </c>
      <c r="T130" s="1">
        <v>0.47</v>
      </c>
      <c r="U130" s="1">
        <v>0.88</v>
      </c>
      <c r="V130" s="1">
        <v>0.92</v>
      </c>
      <c r="W130" s="1">
        <v>0.72</v>
      </c>
      <c r="X130" s="1">
        <v>0.67</v>
      </c>
      <c r="Y130" s="1">
        <v>0.52</v>
      </c>
      <c r="Z130" s="1">
        <v>14.7</v>
      </c>
      <c r="AA130" s="1">
        <v>7.99</v>
      </c>
      <c r="AB130" s="1">
        <v>0.01</v>
      </c>
      <c r="AC130" s="1">
        <v>0.55000000000000004</v>
      </c>
      <c r="AD130" s="1">
        <v>0.98</v>
      </c>
      <c r="AE130" s="1">
        <v>0.41</v>
      </c>
      <c r="AF130" s="1">
        <v>0.75</v>
      </c>
      <c r="AG130" s="1">
        <v>0.83</v>
      </c>
      <c r="AH130" s="1">
        <v>0.55000000000000004</v>
      </c>
      <c r="AI130" s="1">
        <v>0.62</v>
      </c>
      <c r="AJ130" s="1">
        <v>0.4</v>
      </c>
      <c r="AK130" s="1">
        <v>14.45</v>
      </c>
      <c r="AL130" s="1">
        <v>8.82</v>
      </c>
      <c r="AM130" s="8">
        <v>3</v>
      </c>
      <c r="AN130" s="1">
        <v>1.07</v>
      </c>
      <c r="AO130" s="1">
        <v>1</v>
      </c>
      <c r="AP130" s="1">
        <v>1.1499999999999999</v>
      </c>
      <c r="AQ130" s="1">
        <v>1.17</v>
      </c>
      <c r="AR130" s="1">
        <v>1.1100000000000001</v>
      </c>
      <c r="AS130" s="8">
        <v>1.31</v>
      </c>
      <c r="AT130" s="1">
        <v>1.08</v>
      </c>
      <c r="AU130" s="8">
        <v>1.3</v>
      </c>
      <c r="AV130" s="1">
        <v>1.02</v>
      </c>
      <c r="AW130" s="1">
        <v>0.91</v>
      </c>
      <c r="AX130" s="1">
        <v>1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1</v>
      </c>
      <c r="BE130" s="1">
        <v>0</v>
      </c>
      <c r="BF130" s="1">
        <v>1</v>
      </c>
      <c r="BG130" s="1">
        <v>0</v>
      </c>
      <c r="BH130" s="1">
        <v>0</v>
      </c>
      <c r="BI130" s="1">
        <v>3</v>
      </c>
      <c r="BJ130" s="1">
        <v>0</v>
      </c>
      <c r="BK130" s="1">
        <v>8</v>
      </c>
      <c r="BL130" s="1">
        <v>11</v>
      </c>
    </row>
    <row r="131" spans="2:65" hidden="1" x14ac:dyDescent="0.25">
      <c r="B131" s="1">
        <v>129</v>
      </c>
      <c r="C131" s="1">
        <v>0</v>
      </c>
      <c r="D131" s="1">
        <v>20</v>
      </c>
      <c r="E131" s="1">
        <v>820107300700020</v>
      </c>
      <c r="F131" s="1" t="s">
        <v>319</v>
      </c>
      <c r="G131" s="1" t="s">
        <v>232</v>
      </c>
      <c r="H131" s="1" t="s">
        <v>315</v>
      </c>
      <c r="I131" s="1" t="s">
        <v>316</v>
      </c>
      <c r="J131" s="1">
        <v>82053</v>
      </c>
      <c r="K131" s="1" t="s">
        <v>70</v>
      </c>
      <c r="L131" s="1">
        <v>4</v>
      </c>
      <c r="M131" s="1" t="s">
        <v>66</v>
      </c>
      <c r="N131" s="1">
        <v>3007</v>
      </c>
      <c r="O131" s="1">
        <v>2</v>
      </c>
      <c r="P131" s="1" t="s">
        <v>71</v>
      </c>
      <c r="Q131" s="1" t="s">
        <v>69</v>
      </c>
      <c r="R131" s="1" t="s">
        <v>69</v>
      </c>
      <c r="S131" s="1" t="s">
        <v>69</v>
      </c>
      <c r="T131" s="1" t="s">
        <v>69</v>
      </c>
      <c r="U131" s="1" t="s">
        <v>69</v>
      </c>
      <c r="V131" s="1">
        <v>0</v>
      </c>
      <c r="W131" s="1" t="s">
        <v>69</v>
      </c>
      <c r="X131" s="1" t="s">
        <v>69</v>
      </c>
      <c r="Y131" s="1" t="s">
        <v>69</v>
      </c>
      <c r="Z131" s="1">
        <v>0.2</v>
      </c>
      <c r="AA131" s="1">
        <v>0.2</v>
      </c>
      <c r="AB131" s="1" t="s">
        <v>69</v>
      </c>
      <c r="AC131" s="1" t="s">
        <v>69</v>
      </c>
      <c r="AD131" s="1" t="s">
        <v>69</v>
      </c>
      <c r="AE131" s="1" t="s">
        <v>69</v>
      </c>
      <c r="AF131" s="1" t="s">
        <v>69</v>
      </c>
      <c r="AG131" s="1">
        <v>0.83</v>
      </c>
      <c r="AH131" s="1" t="s">
        <v>69</v>
      </c>
      <c r="AI131" s="1" t="s">
        <v>69</v>
      </c>
      <c r="AJ131" s="1" t="s">
        <v>69</v>
      </c>
      <c r="AK131" s="1">
        <v>14.45</v>
      </c>
      <c r="AL131" s="1">
        <v>8.82</v>
      </c>
      <c r="AM131" s="1" t="s">
        <v>69</v>
      </c>
      <c r="AN131" s="1" t="s">
        <v>69</v>
      </c>
      <c r="AO131" s="1" t="s">
        <v>69</v>
      </c>
      <c r="AP131" s="1" t="s">
        <v>69</v>
      </c>
      <c r="AQ131" s="1" t="s">
        <v>69</v>
      </c>
      <c r="AR131" s="9">
        <v>0</v>
      </c>
      <c r="AS131" s="1" t="s">
        <v>69</v>
      </c>
      <c r="AT131" s="1" t="s">
        <v>69</v>
      </c>
      <c r="AU131" s="1" t="s">
        <v>69</v>
      </c>
      <c r="AV131" s="8">
        <v>0.01</v>
      </c>
      <c r="AW131" s="8">
        <v>0.02</v>
      </c>
      <c r="AX131" s="1" t="s">
        <v>69</v>
      </c>
      <c r="AY131" s="1" t="s">
        <v>69</v>
      </c>
      <c r="AZ131" s="1" t="s">
        <v>69</v>
      </c>
      <c r="BA131" s="1" t="s">
        <v>69</v>
      </c>
      <c r="BB131" s="1" t="s">
        <v>69</v>
      </c>
      <c r="BC131" s="1">
        <v>-1</v>
      </c>
      <c r="BD131" s="1" t="s">
        <v>69</v>
      </c>
      <c r="BE131" s="1" t="s">
        <v>69</v>
      </c>
      <c r="BF131" s="1" t="s">
        <v>69</v>
      </c>
      <c r="BG131" s="1">
        <v>1</v>
      </c>
      <c r="BH131" s="1">
        <v>1</v>
      </c>
      <c r="BI131" s="1">
        <v>2</v>
      </c>
      <c r="BJ131" s="1">
        <v>1</v>
      </c>
      <c r="BK131" s="1">
        <v>0</v>
      </c>
      <c r="BL131" s="1">
        <v>3</v>
      </c>
      <c r="BM131" s="1" t="s">
        <v>390</v>
      </c>
    </row>
    <row r="132" spans="2:65" hidden="1" x14ac:dyDescent="0.25">
      <c r="B132" s="1">
        <v>130</v>
      </c>
      <c r="C132" s="1">
        <v>0</v>
      </c>
      <c r="D132" s="1">
        <v>20</v>
      </c>
      <c r="E132" s="1">
        <v>820107306100002</v>
      </c>
      <c r="F132" s="1" t="s">
        <v>320</v>
      </c>
      <c r="G132" s="1" t="s">
        <v>232</v>
      </c>
      <c r="H132" s="1" t="s">
        <v>321</v>
      </c>
      <c r="I132" s="1" t="s">
        <v>322</v>
      </c>
      <c r="J132" s="1">
        <v>82053</v>
      </c>
      <c r="K132" s="1" t="s">
        <v>70</v>
      </c>
      <c r="L132" s="1">
        <v>4</v>
      </c>
      <c r="M132" s="1" t="s">
        <v>66</v>
      </c>
      <c r="N132" s="1">
        <v>3061</v>
      </c>
      <c r="O132" s="1">
        <v>2</v>
      </c>
      <c r="P132" s="1" t="s">
        <v>71</v>
      </c>
      <c r="Q132" s="1">
        <v>0.12</v>
      </c>
      <c r="R132" s="1">
        <v>0.71</v>
      </c>
      <c r="S132" s="1">
        <v>1</v>
      </c>
      <c r="T132" s="1">
        <v>0.83</v>
      </c>
      <c r="U132" s="1">
        <v>0.78</v>
      </c>
      <c r="V132" s="1">
        <v>1</v>
      </c>
      <c r="W132" s="1">
        <v>0.5</v>
      </c>
      <c r="X132" s="1">
        <v>0.56999999999999995</v>
      </c>
      <c r="Y132" s="1">
        <v>0.27</v>
      </c>
      <c r="Z132" s="1">
        <v>3.26</v>
      </c>
      <c r="AA132" s="1">
        <v>1.43</v>
      </c>
      <c r="AB132" s="1">
        <v>0.03</v>
      </c>
      <c r="AC132" s="1">
        <v>0.52</v>
      </c>
      <c r="AD132" s="1">
        <v>0.96</v>
      </c>
      <c r="AE132" s="1">
        <v>0.36</v>
      </c>
      <c r="AF132" s="1">
        <v>0.61</v>
      </c>
      <c r="AG132" s="1">
        <v>0.85</v>
      </c>
      <c r="AH132" s="1">
        <v>0.33</v>
      </c>
      <c r="AI132" s="1">
        <v>0.45</v>
      </c>
      <c r="AJ132" s="1">
        <v>0.32</v>
      </c>
      <c r="AK132" s="1">
        <v>4.4800000000000004</v>
      </c>
      <c r="AL132" s="1">
        <v>3.06</v>
      </c>
      <c r="AM132" s="8">
        <v>4</v>
      </c>
      <c r="AN132" s="8">
        <v>1.37</v>
      </c>
      <c r="AO132" s="1">
        <v>1.04</v>
      </c>
      <c r="AP132" s="8">
        <v>2.31</v>
      </c>
      <c r="AQ132" s="8">
        <v>1.28</v>
      </c>
      <c r="AR132" s="1">
        <v>1.18</v>
      </c>
      <c r="AS132" s="8">
        <v>1.52</v>
      </c>
      <c r="AT132" s="8">
        <v>1.27</v>
      </c>
      <c r="AU132" s="1">
        <v>0.84</v>
      </c>
      <c r="AV132" s="8">
        <v>0.73</v>
      </c>
      <c r="AW132" s="8">
        <v>0.47</v>
      </c>
      <c r="AX132" s="1">
        <v>1</v>
      </c>
      <c r="AY132" s="1">
        <v>1</v>
      </c>
      <c r="AZ132" s="1">
        <v>0</v>
      </c>
      <c r="BA132" s="1">
        <v>1</v>
      </c>
      <c r="BB132" s="1">
        <v>1</v>
      </c>
      <c r="BC132" s="1">
        <v>0</v>
      </c>
      <c r="BD132" s="1">
        <v>1</v>
      </c>
      <c r="BE132" s="1">
        <v>1</v>
      </c>
      <c r="BF132" s="1">
        <v>0</v>
      </c>
      <c r="BG132" s="1">
        <v>1</v>
      </c>
      <c r="BH132" s="1">
        <v>1</v>
      </c>
      <c r="BI132" s="1">
        <v>8</v>
      </c>
      <c r="BJ132" s="1">
        <v>0</v>
      </c>
      <c r="BK132" s="1">
        <v>3</v>
      </c>
      <c r="BL132" s="1">
        <v>11</v>
      </c>
    </row>
    <row r="133" spans="2:65" hidden="1" x14ac:dyDescent="0.25">
      <c r="B133" s="1">
        <v>131</v>
      </c>
      <c r="C133" s="1">
        <v>0</v>
      </c>
      <c r="D133" s="1">
        <v>20</v>
      </c>
      <c r="E133" s="1">
        <v>820107306200001</v>
      </c>
      <c r="F133" s="1" t="s">
        <v>323</v>
      </c>
      <c r="G133" s="1" t="s">
        <v>232</v>
      </c>
      <c r="H133" s="1" t="s">
        <v>324</v>
      </c>
      <c r="I133" s="1" t="s">
        <v>325</v>
      </c>
      <c r="J133" s="1">
        <v>82053</v>
      </c>
      <c r="K133" s="1" t="s">
        <v>70</v>
      </c>
      <c r="L133" s="1">
        <v>4</v>
      </c>
      <c r="M133" s="1" t="s">
        <v>66</v>
      </c>
      <c r="N133" s="1">
        <v>3062</v>
      </c>
      <c r="O133" s="1">
        <v>2</v>
      </c>
      <c r="P133" s="1" t="s">
        <v>71</v>
      </c>
      <c r="Q133" s="1" t="s">
        <v>69</v>
      </c>
      <c r="R133" s="1" t="s">
        <v>69</v>
      </c>
      <c r="S133" s="1" t="s">
        <v>69</v>
      </c>
      <c r="T133" s="1" t="s">
        <v>69</v>
      </c>
      <c r="U133" s="1" t="s">
        <v>69</v>
      </c>
      <c r="V133" s="1">
        <v>0</v>
      </c>
      <c r="W133" s="1" t="s">
        <v>69</v>
      </c>
      <c r="X133" s="1" t="s">
        <v>69</v>
      </c>
      <c r="Y133" s="1" t="s">
        <v>69</v>
      </c>
      <c r="Z133" s="1">
        <v>7.94</v>
      </c>
      <c r="AA133" s="1">
        <v>7.94</v>
      </c>
      <c r="AB133" s="1" t="s">
        <v>69</v>
      </c>
      <c r="AC133" s="1" t="s">
        <v>69</v>
      </c>
      <c r="AD133" s="1" t="s">
        <v>69</v>
      </c>
      <c r="AE133" s="1" t="s">
        <v>69</v>
      </c>
      <c r="AF133" s="1" t="s">
        <v>69</v>
      </c>
      <c r="AG133" s="1">
        <v>0.82</v>
      </c>
      <c r="AH133" s="1" t="s">
        <v>69</v>
      </c>
      <c r="AI133" s="1" t="s">
        <v>69</v>
      </c>
      <c r="AJ133" s="1" t="s">
        <v>69</v>
      </c>
      <c r="AK133" s="1">
        <v>18.579999999999998</v>
      </c>
      <c r="AL133" s="1">
        <v>12.61</v>
      </c>
      <c r="AM133" s="1" t="s">
        <v>69</v>
      </c>
      <c r="AN133" s="1" t="s">
        <v>69</v>
      </c>
      <c r="AO133" s="1" t="s">
        <v>69</v>
      </c>
      <c r="AP133" s="1" t="s">
        <v>69</v>
      </c>
      <c r="AQ133" s="1" t="s">
        <v>69</v>
      </c>
      <c r="AR133" s="9">
        <v>0</v>
      </c>
      <c r="AS133" s="1" t="s">
        <v>69</v>
      </c>
      <c r="AT133" s="1" t="s">
        <v>69</v>
      </c>
      <c r="AU133" s="1" t="s">
        <v>69</v>
      </c>
      <c r="AV133" s="8">
        <v>0.43</v>
      </c>
      <c r="AW133" s="8">
        <v>0.63</v>
      </c>
      <c r="AX133" s="1" t="s">
        <v>69</v>
      </c>
      <c r="AY133" s="1" t="s">
        <v>69</v>
      </c>
      <c r="AZ133" s="1" t="s">
        <v>69</v>
      </c>
      <c r="BA133" s="1" t="s">
        <v>69</v>
      </c>
      <c r="BB133" s="1" t="s">
        <v>69</v>
      </c>
      <c r="BC133" s="1">
        <v>-1</v>
      </c>
      <c r="BD133" s="1" t="s">
        <v>69</v>
      </c>
      <c r="BE133" s="1" t="s">
        <v>69</v>
      </c>
      <c r="BF133" s="1" t="s">
        <v>69</v>
      </c>
      <c r="BG133" s="1">
        <v>1</v>
      </c>
      <c r="BH133" s="1">
        <v>1</v>
      </c>
      <c r="BI133" s="1">
        <v>2</v>
      </c>
      <c r="BJ133" s="1">
        <v>1</v>
      </c>
      <c r="BK133" s="1">
        <v>0</v>
      </c>
      <c r="BL133" s="1">
        <v>3</v>
      </c>
      <c r="BM133" s="1" t="s">
        <v>390</v>
      </c>
    </row>
    <row r="134" spans="2:65" hidden="1" x14ac:dyDescent="0.25">
      <c r="B134" s="1">
        <v>132</v>
      </c>
      <c r="C134" s="1">
        <v>0</v>
      </c>
      <c r="D134" s="1">
        <v>20</v>
      </c>
      <c r="E134" s="1">
        <v>820107306400001</v>
      </c>
      <c r="F134" s="1" t="s">
        <v>326</v>
      </c>
      <c r="G134" s="1" t="s">
        <v>232</v>
      </c>
      <c r="H134" s="1" t="s">
        <v>327</v>
      </c>
      <c r="I134" s="1" t="s">
        <v>328</v>
      </c>
      <c r="J134" s="1">
        <v>82053</v>
      </c>
      <c r="K134" s="1" t="s">
        <v>70</v>
      </c>
      <c r="L134" s="1">
        <v>4</v>
      </c>
      <c r="M134" s="1" t="s">
        <v>66</v>
      </c>
      <c r="N134" s="1">
        <v>3064</v>
      </c>
      <c r="O134" s="1">
        <v>2</v>
      </c>
      <c r="P134" s="1" t="s">
        <v>71</v>
      </c>
      <c r="Q134" s="1">
        <v>0.06</v>
      </c>
      <c r="R134" s="1">
        <v>0.67</v>
      </c>
      <c r="S134" s="1">
        <v>0.97</v>
      </c>
      <c r="T134" s="1">
        <v>0.66</v>
      </c>
      <c r="U134" s="1">
        <v>0.83</v>
      </c>
      <c r="V134" s="1">
        <v>0.92</v>
      </c>
      <c r="W134" s="1">
        <v>0.7</v>
      </c>
      <c r="X134" s="1">
        <v>0.83</v>
      </c>
      <c r="Y134" s="1">
        <v>0.45</v>
      </c>
      <c r="Z134" s="1">
        <v>15.09</v>
      </c>
      <c r="AA134" s="1">
        <v>11.43</v>
      </c>
      <c r="AB134" s="1">
        <v>0.01</v>
      </c>
      <c r="AC134" s="1">
        <v>0.62</v>
      </c>
      <c r="AD134" s="1">
        <v>0.94</v>
      </c>
      <c r="AE134" s="1">
        <v>0.53</v>
      </c>
      <c r="AF134" s="1">
        <v>0.7</v>
      </c>
      <c r="AG134" s="1">
        <v>0.83</v>
      </c>
      <c r="AH134" s="1">
        <v>0.53</v>
      </c>
      <c r="AI134" s="1">
        <v>0.69</v>
      </c>
      <c r="AJ134" s="1">
        <v>0.47</v>
      </c>
      <c r="AK134" s="1">
        <v>18.920000000000002</v>
      </c>
      <c r="AL134" s="1">
        <v>13.73</v>
      </c>
      <c r="AM134" s="8">
        <v>6</v>
      </c>
      <c r="AN134" s="1">
        <v>1.08</v>
      </c>
      <c r="AO134" s="1">
        <v>1.03</v>
      </c>
      <c r="AP134" s="8">
        <v>1.25</v>
      </c>
      <c r="AQ134" s="1">
        <v>1.19</v>
      </c>
      <c r="AR134" s="1">
        <v>1.1100000000000001</v>
      </c>
      <c r="AS134" s="8">
        <v>1.32</v>
      </c>
      <c r="AT134" s="1">
        <v>1.2</v>
      </c>
      <c r="AU134" s="1">
        <v>0.96</v>
      </c>
      <c r="AV134" s="1">
        <v>0.8</v>
      </c>
      <c r="AW134" s="1">
        <v>0.83</v>
      </c>
      <c r="AX134" s="1">
        <v>1</v>
      </c>
      <c r="AY134" s="1">
        <v>0</v>
      </c>
      <c r="AZ134" s="1">
        <v>0</v>
      </c>
      <c r="BA134" s="1">
        <v>1</v>
      </c>
      <c r="BB134" s="1">
        <v>0</v>
      </c>
      <c r="BC134" s="1">
        <v>0</v>
      </c>
      <c r="BD134" s="1">
        <v>1</v>
      </c>
      <c r="BE134" s="1">
        <v>0</v>
      </c>
      <c r="BF134" s="1">
        <v>0</v>
      </c>
      <c r="BG134" s="1">
        <v>0</v>
      </c>
      <c r="BH134" s="1">
        <v>0</v>
      </c>
      <c r="BI134" s="1">
        <v>3</v>
      </c>
      <c r="BJ134" s="1">
        <v>0</v>
      </c>
      <c r="BK134" s="1">
        <v>8</v>
      </c>
      <c r="BL134" s="1">
        <v>11</v>
      </c>
    </row>
    <row r="135" spans="2:65" hidden="1" x14ac:dyDescent="0.25">
      <c r="B135" s="1">
        <v>133</v>
      </c>
      <c r="C135" s="1">
        <v>1</v>
      </c>
      <c r="D135" s="1">
        <v>20</v>
      </c>
      <c r="E135" s="1">
        <v>820107304600003</v>
      </c>
      <c r="F135" s="3" t="s">
        <v>286</v>
      </c>
      <c r="G135" s="1" t="s">
        <v>232</v>
      </c>
      <c r="H135" s="1" t="s">
        <v>329</v>
      </c>
      <c r="I135" s="1" t="s">
        <v>330</v>
      </c>
      <c r="J135" s="1">
        <v>82053</v>
      </c>
      <c r="K135" s="1" t="s">
        <v>70</v>
      </c>
      <c r="L135" s="1">
        <v>4</v>
      </c>
      <c r="M135" s="1" t="s">
        <v>66</v>
      </c>
      <c r="N135" s="1">
        <v>3066</v>
      </c>
      <c r="O135" s="1">
        <v>2</v>
      </c>
      <c r="P135" s="1" t="s">
        <v>71</v>
      </c>
      <c r="Q135" s="1">
        <v>0</v>
      </c>
      <c r="R135" s="1">
        <v>0.45</v>
      </c>
      <c r="S135" s="1">
        <v>1</v>
      </c>
      <c r="T135" s="1">
        <v>0</v>
      </c>
      <c r="U135" s="1">
        <v>1</v>
      </c>
      <c r="V135" s="1">
        <v>0</v>
      </c>
      <c r="W135" s="1">
        <v>0.4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0.67</v>
      </c>
      <c r="AD135" s="1">
        <v>0.94</v>
      </c>
      <c r="AE135" s="1">
        <v>0.6</v>
      </c>
      <c r="AF135" s="1">
        <v>0.6</v>
      </c>
      <c r="AG135" s="1">
        <v>0</v>
      </c>
      <c r="AH135" s="1">
        <v>0.33</v>
      </c>
      <c r="AI135" s="1">
        <v>0</v>
      </c>
      <c r="AJ135" s="1">
        <v>0.33</v>
      </c>
      <c r="AK135" s="1">
        <v>0</v>
      </c>
      <c r="AL135" s="1">
        <v>0</v>
      </c>
      <c r="AM135" s="1" t="s">
        <v>69</v>
      </c>
      <c r="AN135" s="9">
        <v>0.67</v>
      </c>
      <c r="AO135" s="1">
        <v>1.06</v>
      </c>
      <c r="AP135" s="9">
        <v>0</v>
      </c>
      <c r="AQ135" s="8">
        <v>1.67</v>
      </c>
      <c r="AR135" s="1" t="s">
        <v>69</v>
      </c>
      <c r="AS135" s="8">
        <v>1.21</v>
      </c>
      <c r="AT135" s="7" t="s">
        <v>69</v>
      </c>
      <c r="AU135" s="9">
        <v>0</v>
      </c>
      <c r="AV135" s="1" t="s">
        <v>69</v>
      </c>
      <c r="AW135" s="1" t="s">
        <v>69</v>
      </c>
      <c r="AX135" s="1" t="s">
        <v>69</v>
      </c>
      <c r="AY135" s="1">
        <v>-1</v>
      </c>
      <c r="AZ135" s="1">
        <v>0</v>
      </c>
      <c r="BA135" s="1">
        <v>-1</v>
      </c>
      <c r="BB135" s="1">
        <v>1</v>
      </c>
      <c r="BC135" s="1" t="s">
        <v>69</v>
      </c>
      <c r="BD135" s="1">
        <v>1</v>
      </c>
      <c r="BE135" s="1" t="s">
        <v>69</v>
      </c>
      <c r="BF135" s="1">
        <v>-1</v>
      </c>
      <c r="BG135" s="1" t="s">
        <v>69</v>
      </c>
      <c r="BH135" s="1" t="s">
        <v>69</v>
      </c>
      <c r="BI135" s="1">
        <v>2</v>
      </c>
      <c r="BJ135" s="1">
        <v>3</v>
      </c>
      <c r="BK135" s="1">
        <v>1</v>
      </c>
      <c r="BL135" s="1">
        <v>6</v>
      </c>
    </row>
    <row r="136" spans="2:65" hidden="1" x14ac:dyDescent="0.25">
      <c r="B136" s="1">
        <v>134</v>
      </c>
      <c r="C136" s="1">
        <v>0</v>
      </c>
      <c r="D136" s="1">
        <v>20</v>
      </c>
      <c r="E136" s="1">
        <v>820107306800003</v>
      </c>
      <c r="F136" s="1" t="s">
        <v>331</v>
      </c>
      <c r="G136" s="1" t="s">
        <v>232</v>
      </c>
      <c r="H136" s="1" t="s">
        <v>332</v>
      </c>
      <c r="I136" s="1" t="s">
        <v>333</v>
      </c>
      <c r="J136" s="1">
        <v>82053</v>
      </c>
      <c r="K136" s="1" t="s">
        <v>70</v>
      </c>
      <c r="L136" s="1">
        <v>4</v>
      </c>
      <c r="M136" s="1" t="s">
        <v>66</v>
      </c>
      <c r="N136" s="1">
        <v>3068</v>
      </c>
      <c r="O136" s="1">
        <v>2</v>
      </c>
      <c r="P136" s="1" t="s">
        <v>71</v>
      </c>
      <c r="Q136" s="1">
        <v>0.01</v>
      </c>
      <c r="R136" s="1">
        <v>0.75</v>
      </c>
      <c r="S136" s="1">
        <v>0.98</v>
      </c>
      <c r="T136" s="1">
        <v>0.7</v>
      </c>
      <c r="U136" s="1">
        <v>0.92</v>
      </c>
      <c r="V136" s="1">
        <v>0.57999999999999996</v>
      </c>
      <c r="W136" s="1">
        <v>0.86</v>
      </c>
      <c r="X136" s="1">
        <v>0.96</v>
      </c>
      <c r="Y136" s="1">
        <v>0.68</v>
      </c>
      <c r="Z136" s="1">
        <v>33.299999999999997</v>
      </c>
      <c r="AA136" s="1">
        <v>37.83</v>
      </c>
      <c r="AB136" s="1">
        <v>0</v>
      </c>
      <c r="AC136" s="1">
        <v>0.74</v>
      </c>
      <c r="AD136" s="1">
        <v>0.96</v>
      </c>
      <c r="AE136" s="1">
        <v>0.67</v>
      </c>
      <c r="AF136" s="1">
        <v>0.86</v>
      </c>
      <c r="AG136" s="1">
        <v>0.63</v>
      </c>
      <c r="AH136" s="1">
        <v>0.75</v>
      </c>
      <c r="AI136" s="1">
        <v>0.83</v>
      </c>
      <c r="AJ136" s="1">
        <v>0.57999999999999996</v>
      </c>
      <c r="AK136" s="1">
        <v>35.74</v>
      </c>
      <c r="AL136" s="1">
        <v>30.36</v>
      </c>
      <c r="AM136" s="40" t="s">
        <v>421</v>
      </c>
      <c r="AN136" s="1">
        <v>1.01</v>
      </c>
      <c r="AO136" s="1">
        <v>1.02</v>
      </c>
      <c r="AP136" s="1">
        <v>1.04</v>
      </c>
      <c r="AQ136" s="1">
        <v>1.07</v>
      </c>
      <c r="AR136" s="1">
        <v>0.92</v>
      </c>
      <c r="AS136" s="1">
        <v>1.1499999999999999</v>
      </c>
      <c r="AT136" s="1">
        <v>1.1599999999999999</v>
      </c>
      <c r="AU136" s="1">
        <v>1.17</v>
      </c>
      <c r="AV136" s="1">
        <v>0.93</v>
      </c>
      <c r="AW136" s="9">
        <v>1.25</v>
      </c>
      <c r="AX136" s="7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-1</v>
      </c>
      <c r="BI136" s="7">
        <v>0</v>
      </c>
      <c r="BJ136" s="1">
        <v>1</v>
      </c>
      <c r="BK136" s="1">
        <v>10</v>
      </c>
      <c r="BL136" s="1">
        <v>11</v>
      </c>
    </row>
    <row r="137" spans="2:65" hidden="1" x14ac:dyDescent="0.25">
      <c r="B137" s="1">
        <v>135</v>
      </c>
      <c r="C137" s="1">
        <v>1</v>
      </c>
      <c r="D137" s="1">
        <v>20</v>
      </c>
      <c r="E137" s="1">
        <v>820107306800003</v>
      </c>
      <c r="F137" s="3" t="s">
        <v>331</v>
      </c>
      <c r="G137" s="1" t="s">
        <v>232</v>
      </c>
      <c r="H137" s="1" t="s">
        <v>334</v>
      </c>
      <c r="I137" s="1" t="s">
        <v>335</v>
      </c>
      <c r="J137" s="1">
        <v>82053</v>
      </c>
      <c r="K137" s="1" t="s">
        <v>70</v>
      </c>
      <c r="L137" s="1">
        <v>4</v>
      </c>
      <c r="M137" s="1" t="s">
        <v>66</v>
      </c>
      <c r="N137" s="1">
        <v>3069</v>
      </c>
      <c r="O137" s="1">
        <v>2</v>
      </c>
      <c r="P137" s="1" t="s">
        <v>71</v>
      </c>
      <c r="Q137" s="1">
        <v>0.03</v>
      </c>
      <c r="R137" s="1">
        <v>0.68</v>
      </c>
      <c r="S137" s="1">
        <v>0.94</v>
      </c>
      <c r="T137" s="1">
        <v>0.62</v>
      </c>
      <c r="U137" s="1">
        <v>0.86</v>
      </c>
      <c r="V137" s="1">
        <v>0</v>
      </c>
      <c r="W137" s="1">
        <v>0.91</v>
      </c>
      <c r="X137" s="1">
        <v>0.84</v>
      </c>
      <c r="Y137" s="1">
        <v>0.55000000000000004</v>
      </c>
      <c r="Z137" s="1">
        <v>0</v>
      </c>
      <c r="AA137" s="1">
        <v>0</v>
      </c>
      <c r="AB137" s="1">
        <v>0.01</v>
      </c>
      <c r="AC137" s="1">
        <v>0.72</v>
      </c>
      <c r="AD137" s="1">
        <v>0.94</v>
      </c>
      <c r="AE137" s="1">
        <v>0.66</v>
      </c>
      <c r="AF137" s="1">
        <v>0.81</v>
      </c>
      <c r="AG137" s="1">
        <v>0</v>
      </c>
      <c r="AH137" s="1">
        <v>0.72</v>
      </c>
      <c r="AI137" s="1">
        <v>0.86</v>
      </c>
      <c r="AJ137" s="1">
        <v>0.59</v>
      </c>
      <c r="AK137" s="1">
        <v>0</v>
      </c>
      <c r="AL137" s="1">
        <v>0</v>
      </c>
      <c r="AM137" s="8">
        <v>3</v>
      </c>
      <c r="AN137" s="1">
        <v>0.94</v>
      </c>
      <c r="AO137" s="1">
        <v>1</v>
      </c>
      <c r="AP137" s="1">
        <v>0.94</v>
      </c>
      <c r="AQ137" s="1">
        <v>1.06</v>
      </c>
      <c r="AR137" s="1" t="s">
        <v>69</v>
      </c>
      <c r="AS137" s="8">
        <v>1.26</v>
      </c>
      <c r="AT137" s="1">
        <v>0.98</v>
      </c>
      <c r="AU137" s="1">
        <v>0.93</v>
      </c>
      <c r="AV137" s="1" t="s">
        <v>69</v>
      </c>
      <c r="AW137" s="1" t="s">
        <v>69</v>
      </c>
      <c r="AX137" s="1">
        <v>1</v>
      </c>
      <c r="AY137" s="1">
        <v>0</v>
      </c>
      <c r="AZ137" s="1">
        <v>0</v>
      </c>
      <c r="BA137" s="1">
        <v>0</v>
      </c>
      <c r="BB137" s="1">
        <v>0</v>
      </c>
      <c r="BC137" s="1" t="s">
        <v>69</v>
      </c>
      <c r="BD137" s="1">
        <v>1</v>
      </c>
      <c r="BE137" s="1">
        <v>0</v>
      </c>
      <c r="BF137" s="1">
        <v>0</v>
      </c>
      <c r="BG137" s="1" t="s">
        <v>69</v>
      </c>
      <c r="BH137" s="1" t="s">
        <v>69</v>
      </c>
      <c r="BI137" s="1">
        <v>2</v>
      </c>
      <c r="BJ137" s="1">
        <v>0</v>
      </c>
      <c r="BK137" s="1">
        <v>6</v>
      </c>
      <c r="BL137" s="1">
        <v>8</v>
      </c>
    </row>
    <row r="138" spans="2:65" hidden="1" x14ac:dyDescent="0.25">
      <c r="B138" s="1">
        <v>136</v>
      </c>
      <c r="C138" s="1">
        <v>0</v>
      </c>
      <c r="D138" s="1">
        <v>20</v>
      </c>
      <c r="E138" s="1">
        <v>820107307000001</v>
      </c>
      <c r="F138" s="1" t="s">
        <v>336</v>
      </c>
      <c r="G138" s="1" t="s">
        <v>232</v>
      </c>
      <c r="H138" s="1" t="s">
        <v>337</v>
      </c>
      <c r="I138" s="1" t="s">
        <v>338</v>
      </c>
      <c r="J138" s="1">
        <v>82053</v>
      </c>
      <c r="K138" s="1" t="s">
        <v>70</v>
      </c>
      <c r="L138" s="1">
        <v>4</v>
      </c>
      <c r="M138" s="1" t="s">
        <v>66</v>
      </c>
      <c r="N138" s="1">
        <v>3070</v>
      </c>
      <c r="O138" s="1">
        <v>2</v>
      </c>
      <c r="P138" s="1" t="s">
        <v>71</v>
      </c>
      <c r="Q138" s="1">
        <v>0.03</v>
      </c>
      <c r="R138" s="1">
        <v>0.62</v>
      </c>
      <c r="S138" s="1">
        <v>0.84</v>
      </c>
      <c r="T138" s="1">
        <v>0.52</v>
      </c>
      <c r="U138" s="1">
        <v>0.9</v>
      </c>
      <c r="V138" s="1">
        <v>1</v>
      </c>
      <c r="W138" s="1">
        <v>0.76</v>
      </c>
      <c r="X138" s="1">
        <v>0.79</v>
      </c>
      <c r="Y138" s="1">
        <v>0.5</v>
      </c>
      <c r="Z138" s="1">
        <v>6.37</v>
      </c>
      <c r="AA138" s="1">
        <v>5.8</v>
      </c>
      <c r="AB138" s="1">
        <v>0.02</v>
      </c>
      <c r="AC138" s="1">
        <v>0.6</v>
      </c>
      <c r="AD138" s="1">
        <v>0.93</v>
      </c>
      <c r="AE138" s="1">
        <v>0.54</v>
      </c>
      <c r="AF138" s="1">
        <v>0.73</v>
      </c>
      <c r="AG138" s="1">
        <v>0.88</v>
      </c>
      <c r="AH138" s="1">
        <v>0.61</v>
      </c>
      <c r="AI138" s="1">
        <v>0.8</v>
      </c>
      <c r="AJ138" s="1">
        <v>0.54</v>
      </c>
      <c r="AK138" s="1">
        <v>10.4</v>
      </c>
      <c r="AL138" s="1">
        <v>7.09</v>
      </c>
      <c r="AM138" s="8">
        <v>1.5</v>
      </c>
      <c r="AN138" s="1">
        <v>1.03</v>
      </c>
      <c r="AO138" s="1">
        <v>0.9</v>
      </c>
      <c r="AP138" s="1">
        <v>0.96</v>
      </c>
      <c r="AQ138" s="8">
        <v>1.23</v>
      </c>
      <c r="AR138" s="1">
        <v>1.1399999999999999</v>
      </c>
      <c r="AS138" s="8">
        <v>1.25</v>
      </c>
      <c r="AT138" s="1">
        <v>0.99</v>
      </c>
      <c r="AU138" s="1">
        <v>0.93</v>
      </c>
      <c r="AV138" s="8">
        <v>0.61</v>
      </c>
      <c r="AW138" s="1">
        <v>0.82</v>
      </c>
      <c r="AX138" s="1">
        <v>1</v>
      </c>
      <c r="AY138" s="1">
        <v>0</v>
      </c>
      <c r="AZ138" s="1">
        <v>0</v>
      </c>
      <c r="BA138" s="1">
        <v>0</v>
      </c>
      <c r="BB138" s="1">
        <v>1</v>
      </c>
      <c r="BC138" s="1">
        <v>0</v>
      </c>
      <c r="BD138" s="1">
        <v>1</v>
      </c>
      <c r="BE138" s="1">
        <v>0</v>
      </c>
      <c r="BF138" s="1">
        <v>0</v>
      </c>
      <c r="BG138" s="1">
        <v>1</v>
      </c>
      <c r="BH138" s="1">
        <v>0</v>
      </c>
      <c r="BI138" s="1">
        <v>4</v>
      </c>
      <c r="BJ138" s="1">
        <v>0</v>
      </c>
      <c r="BK138" s="1">
        <v>7</v>
      </c>
      <c r="BL138" s="1">
        <v>11</v>
      </c>
    </row>
    <row r="139" spans="2:65" hidden="1" x14ac:dyDescent="0.25">
      <c r="B139" s="1">
        <v>137</v>
      </c>
      <c r="C139" s="1">
        <v>0</v>
      </c>
      <c r="D139" s="1">
        <v>20</v>
      </c>
      <c r="E139" s="1">
        <v>820107307000005</v>
      </c>
      <c r="F139" s="1" t="s">
        <v>339</v>
      </c>
      <c r="G139" s="1" t="s">
        <v>232</v>
      </c>
      <c r="H139" s="1" t="s">
        <v>337</v>
      </c>
      <c r="I139" s="1" t="s">
        <v>338</v>
      </c>
      <c r="J139" s="1">
        <v>82053</v>
      </c>
      <c r="K139" s="1" t="s">
        <v>70</v>
      </c>
      <c r="L139" s="1">
        <v>4</v>
      </c>
      <c r="M139" s="1" t="s">
        <v>66</v>
      </c>
      <c r="N139" s="1">
        <v>3070</v>
      </c>
      <c r="O139" s="1">
        <v>2</v>
      </c>
      <c r="P139" s="1" t="s">
        <v>71</v>
      </c>
      <c r="Q139" s="1">
        <v>0.01</v>
      </c>
      <c r="R139" s="1">
        <v>0.55000000000000004</v>
      </c>
      <c r="S139" s="1">
        <v>0.91</v>
      </c>
      <c r="T139" s="1">
        <v>0.4</v>
      </c>
      <c r="U139" s="1">
        <v>0.83</v>
      </c>
      <c r="V139" s="1">
        <v>0.81</v>
      </c>
      <c r="W139" s="1">
        <v>0.66</v>
      </c>
      <c r="X139" s="1">
        <v>0.84</v>
      </c>
      <c r="Y139" s="1">
        <v>0.47</v>
      </c>
      <c r="Z139" s="1">
        <v>7.43</v>
      </c>
      <c r="AA139" s="1">
        <v>4.4400000000000004</v>
      </c>
      <c r="AB139" s="1">
        <v>0.02</v>
      </c>
      <c r="AC139" s="1">
        <v>0.6</v>
      </c>
      <c r="AD139" s="1">
        <v>0.93</v>
      </c>
      <c r="AE139" s="1">
        <v>0.54</v>
      </c>
      <c r="AF139" s="1">
        <v>0.73</v>
      </c>
      <c r="AG139" s="1">
        <v>0.88</v>
      </c>
      <c r="AH139" s="1">
        <v>0.61</v>
      </c>
      <c r="AI139" s="1">
        <v>0.8</v>
      </c>
      <c r="AJ139" s="1">
        <v>0.54</v>
      </c>
      <c r="AK139" s="1">
        <v>10.4</v>
      </c>
      <c r="AL139" s="1">
        <v>7.09</v>
      </c>
      <c r="AM139" s="9">
        <v>0.5</v>
      </c>
      <c r="AN139" s="1">
        <v>0.92</v>
      </c>
      <c r="AO139" s="1">
        <v>0.98</v>
      </c>
      <c r="AP139" s="9">
        <v>0.74</v>
      </c>
      <c r="AQ139" s="1">
        <v>1.1399999999999999</v>
      </c>
      <c r="AR139" s="1">
        <v>0.92</v>
      </c>
      <c r="AS139" s="1">
        <v>1.08</v>
      </c>
      <c r="AT139" s="1">
        <v>1.05</v>
      </c>
      <c r="AU139" s="1">
        <v>0.87</v>
      </c>
      <c r="AV139" s="8">
        <v>0.71</v>
      </c>
      <c r="AW139" s="8">
        <v>0.63</v>
      </c>
      <c r="AX139" s="1">
        <v>-1</v>
      </c>
      <c r="AY139" s="1">
        <v>0</v>
      </c>
      <c r="AZ139" s="1">
        <v>0</v>
      </c>
      <c r="BA139" s="1">
        <v>-1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1</v>
      </c>
      <c r="BH139" s="1">
        <v>1</v>
      </c>
      <c r="BI139" s="1">
        <v>2</v>
      </c>
      <c r="BJ139" s="1">
        <v>2</v>
      </c>
      <c r="BK139" s="1">
        <v>7</v>
      </c>
      <c r="BL139" s="1">
        <v>11</v>
      </c>
    </row>
    <row r="140" spans="2:65" hidden="1" x14ac:dyDescent="0.25">
      <c r="B140" s="1">
        <v>138</v>
      </c>
      <c r="C140" s="1">
        <v>0</v>
      </c>
      <c r="D140" s="1">
        <v>20</v>
      </c>
      <c r="E140" s="1">
        <v>820107307100002</v>
      </c>
      <c r="F140" s="1" t="s">
        <v>340</v>
      </c>
      <c r="G140" s="1" t="s">
        <v>232</v>
      </c>
      <c r="H140" s="1" t="s">
        <v>341</v>
      </c>
      <c r="I140" s="1" t="s">
        <v>126</v>
      </c>
      <c r="J140" s="1">
        <v>82053</v>
      </c>
      <c r="K140" s="1" t="s">
        <v>70</v>
      </c>
      <c r="L140" s="1">
        <v>4</v>
      </c>
      <c r="M140" s="1" t="s">
        <v>66</v>
      </c>
      <c r="N140" s="1">
        <v>3071</v>
      </c>
      <c r="O140" s="1">
        <v>2</v>
      </c>
      <c r="P140" s="1" t="s">
        <v>71</v>
      </c>
      <c r="Q140" s="1">
        <v>0</v>
      </c>
      <c r="R140" s="1">
        <v>0.7</v>
      </c>
      <c r="S140" s="1">
        <v>0.96</v>
      </c>
      <c r="T140" s="1">
        <v>0.57999999999999996</v>
      </c>
      <c r="U140" s="1" t="s">
        <v>69</v>
      </c>
      <c r="V140" s="1">
        <v>0.76</v>
      </c>
      <c r="W140" s="1" t="s">
        <v>69</v>
      </c>
      <c r="X140" s="1" t="s">
        <v>69</v>
      </c>
      <c r="Y140" s="1" t="s">
        <v>69</v>
      </c>
      <c r="Z140" s="1">
        <v>6.62</v>
      </c>
      <c r="AA140" s="1">
        <v>4.47</v>
      </c>
      <c r="AB140" s="1">
        <v>0.04</v>
      </c>
      <c r="AC140" s="1">
        <v>0.63</v>
      </c>
      <c r="AD140" s="1">
        <v>0.94</v>
      </c>
      <c r="AE140" s="1">
        <v>0.49</v>
      </c>
      <c r="AF140" s="1" t="s">
        <v>69</v>
      </c>
      <c r="AG140" s="1">
        <v>0.83</v>
      </c>
      <c r="AH140" s="1" t="s">
        <v>69</v>
      </c>
      <c r="AI140" s="1" t="s">
        <v>69</v>
      </c>
      <c r="AJ140" s="1" t="s">
        <v>69</v>
      </c>
      <c r="AK140" s="1">
        <v>11.74</v>
      </c>
      <c r="AL140" s="1">
        <v>7.3</v>
      </c>
      <c r="AM140" s="9">
        <v>0</v>
      </c>
      <c r="AN140" s="1">
        <v>1.1100000000000001</v>
      </c>
      <c r="AO140" s="1">
        <v>1.02</v>
      </c>
      <c r="AP140" s="1">
        <v>1.18</v>
      </c>
      <c r="AQ140" s="1" t="s">
        <v>69</v>
      </c>
      <c r="AR140" s="1">
        <v>0.92</v>
      </c>
      <c r="AS140" s="1" t="s">
        <v>69</v>
      </c>
      <c r="AT140" s="1" t="s">
        <v>69</v>
      </c>
      <c r="AU140" s="1" t="s">
        <v>69</v>
      </c>
      <c r="AV140" s="8">
        <v>0.56000000000000005</v>
      </c>
      <c r="AW140" s="8">
        <v>0.61</v>
      </c>
      <c r="AX140" s="1">
        <v>-1</v>
      </c>
      <c r="AY140" s="1">
        <v>0</v>
      </c>
      <c r="AZ140" s="1">
        <v>0</v>
      </c>
      <c r="BA140" s="1">
        <v>0</v>
      </c>
      <c r="BB140" s="1" t="s">
        <v>69</v>
      </c>
      <c r="BC140" s="1">
        <v>0</v>
      </c>
      <c r="BD140" s="1" t="s">
        <v>69</v>
      </c>
      <c r="BE140" s="1" t="s">
        <v>69</v>
      </c>
      <c r="BF140" s="1" t="s">
        <v>69</v>
      </c>
      <c r="BG140" s="1">
        <v>1</v>
      </c>
      <c r="BH140" s="1">
        <v>1</v>
      </c>
      <c r="BI140" s="1">
        <v>2</v>
      </c>
      <c r="BJ140" s="1">
        <v>1</v>
      </c>
      <c r="BK140" s="1">
        <v>4</v>
      </c>
      <c r="BL140" s="1">
        <v>7</v>
      </c>
    </row>
    <row r="141" spans="2:65" hidden="1" x14ac:dyDescent="0.25">
      <c r="B141" s="1">
        <v>139</v>
      </c>
      <c r="C141" s="1">
        <v>0</v>
      </c>
      <c r="D141" s="1">
        <v>20</v>
      </c>
      <c r="E141" s="1">
        <v>820107307400002</v>
      </c>
      <c r="F141" s="1" t="s">
        <v>342</v>
      </c>
      <c r="G141" s="1" t="s">
        <v>232</v>
      </c>
      <c r="H141" s="1" t="s">
        <v>343</v>
      </c>
      <c r="I141" s="1" t="s">
        <v>344</v>
      </c>
      <c r="J141" s="1">
        <v>82053</v>
      </c>
      <c r="K141" s="1" t="s">
        <v>70</v>
      </c>
      <c r="L141" s="1">
        <v>4</v>
      </c>
      <c r="M141" s="1" t="s">
        <v>66</v>
      </c>
      <c r="N141" s="1">
        <v>3074</v>
      </c>
      <c r="O141" s="1">
        <v>2</v>
      </c>
      <c r="P141" s="1" t="s">
        <v>71</v>
      </c>
      <c r="Q141" s="1">
        <v>0.02</v>
      </c>
      <c r="R141" s="1">
        <v>0.71</v>
      </c>
      <c r="S141" s="1">
        <v>1</v>
      </c>
      <c r="T141" s="1">
        <v>0.73</v>
      </c>
      <c r="U141" s="1">
        <v>0.86</v>
      </c>
      <c r="V141" s="1">
        <v>0.76</v>
      </c>
      <c r="W141" s="1">
        <v>0.74</v>
      </c>
      <c r="X141" s="1">
        <v>0.79</v>
      </c>
      <c r="Y141" s="1">
        <v>0.33</v>
      </c>
      <c r="Z141" s="1">
        <v>3.96</v>
      </c>
      <c r="AA141" s="1">
        <v>3.6</v>
      </c>
      <c r="AB141" s="1">
        <v>0.02</v>
      </c>
      <c r="AC141" s="1">
        <v>0.56000000000000005</v>
      </c>
      <c r="AD141" s="1">
        <v>0.95</v>
      </c>
      <c r="AE141" s="1">
        <v>0.52</v>
      </c>
      <c r="AF141" s="1">
        <v>0.76</v>
      </c>
      <c r="AG141" s="1">
        <v>0.79</v>
      </c>
      <c r="AH141" s="1">
        <v>0.62</v>
      </c>
      <c r="AI141" s="1">
        <v>0.79</v>
      </c>
      <c r="AJ141" s="1">
        <v>0.36</v>
      </c>
      <c r="AK141" s="1">
        <v>5.3</v>
      </c>
      <c r="AL141" s="1">
        <v>3.95</v>
      </c>
      <c r="AM141" s="1">
        <v>1</v>
      </c>
      <c r="AN141" s="8">
        <v>1.27</v>
      </c>
      <c r="AO141" s="1">
        <v>1.05</v>
      </c>
      <c r="AP141" s="8">
        <v>1.4</v>
      </c>
      <c r="AQ141" s="1">
        <v>1.1299999999999999</v>
      </c>
      <c r="AR141" s="1">
        <v>0.96</v>
      </c>
      <c r="AS141" s="1">
        <v>1.19</v>
      </c>
      <c r="AT141" s="1">
        <v>1</v>
      </c>
      <c r="AU141" s="1">
        <v>0.92</v>
      </c>
      <c r="AV141" s="8">
        <v>0.75</v>
      </c>
      <c r="AW141" s="1">
        <v>0.91</v>
      </c>
      <c r="AX141" s="1">
        <v>0</v>
      </c>
      <c r="AY141" s="1">
        <v>1</v>
      </c>
      <c r="AZ141" s="1">
        <v>0</v>
      </c>
      <c r="BA141" s="1">
        <v>1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1</v>
      </c>
      <c r="BH141" s="1">
        <v>0</v>
      </c>
      <c r="BI141" s="1">
        <v>3</v>
      </c>
      <c r="BJ141" s="1">
        <v>0</v>
      </c>
      <c r="BK141" s="1">
        <v>8</v>
      </c>
      <c r="BL141" s="1">
        <v>11</v>
      </c>
    </row>
    <row r="142" spans="2:65" hidden="1" x14ac:dyDescent="0.25">
      <c r="B142" s="1">
        <v>140</v>
      </c>
      <c r="C142" s="1">
        <v>0</v>
      </c>
      <c r="D142" s="1">
        <v>20</v>
      </c>
      <c r="E142" s="1">
        <v>820107307500001</v>
      </c>
      <c r="F142" s="1" t="s">
        <v>345</v>
      </c>
      <c r="G142" s="1" t="s">
        <v>232</v>
      </c>
      <c r="H142" s="1" t="s">
        <v>346</v>
      </c>
      <c r="I142" s="1" t="s">
        <v>347</v>
      </c>
      <c r="J142" s="1">
        <v>82053</v>
      </c>
      <c r="K142" s="1" t="s">
        <v>70</v>
      </c>
      <c r="L142" s="1">
        <v>4</v>
      </c>
      <c r="M142" s="1" t="s">
        <v>66</v>
      </c>
      <c r="N142" s="1">
        <v>3075</v>
      </c>
      <c r="O142" s="1">
        <v>2</v>
      </c>
      <c r="P142" s="1" t="s">
        <v>71</v>
      </c>
      <c r="Q142" s="1">
        <v>0</v>
      </c>
      <c r="R142" s="1">
        <v>0.49</v>
      </c>
      <c r="S142" s="1">
        <v>0.93</v>
      </c>
      <c r="T142" s="1">
        <v>0.27</v>
      </c>
      <c r="U142" s="1">
        <v>0.91</v>
      </c>
      <c r="V142" s="1">
        <v>0.66</v>
      </c>
      <c r="W142" s="1">
        <v>0.46</v>
      </c>
      <c r="X142" s="1">
        <v>0.54</v>
      </c>
      <c r="Y142" s="1">
        <v>0.09</v>
      </c>
      <c r="Z142" s="1">
        <v>5.3</v>
      </c>
      <c r="AA142" s="1">
        <v>8.8800000000000008</v>
      </c>
      <c r="AB142" s="1">
        <v>0.01</v>
      </c>
      <c r="AC142" s="1">
        <v>0.56999999999999995</v>
      </c>
      <c r="AD142" s="1">
        <v>0.99</v>
      </c>
      <c r="AE142" s="1">
        <v>0.41</v>
      </c>
      <c r="AF142" s="1">
        <v>0.76</v>
      </c>
      <c r="AG142" s="1">
        <v>0.8</v>
      </c>
      <c r="AH142" s="1">
        <v>0.34</v>
      </c>
      <c r="AI142" s="1">
        <v>0.46</v>
      </c>
      <c r="AJ142" s="1">
        <v>0.48</v>
      </c>
      <c r="AK142" s="1">
        <v>4.47</v>
      </c>
      <c r="AL142" s="1">
        <v>2.2999999999999998</v>
      </c>
      <c r="AM142" s="9">
        <v>0</v>
      </c>
      <c r="AN142" s="1">
        <v>0.86</v>
      </c>
      <c r="AO142" s="1">
        <v>0.94</v>
      </c>
      <c r="AP142" s="9">
        <v>0.66</v>
      </c>
      <c r="AQ142" s="1">
        <v>1.2</v>
      </c>
      <c r="AR142" s="1">
        <v>0.82</v>
      </c>
      <c r="AS142" s="8">
        <v>1.35</v>
      </c>
      <c r="AT142" s="1">
        <v>1.17</v>
      </c>
      <c r="AU142" s="9">
        <v>0.19</v>
      </c>
      <c r="AV142" s="1">
        <v>1.19</v>
      </c>
      <c r="AW142" s="9">
        <v>3.86</v>
      </c>
      <c r="AX142" s="1">
        <v>-1</v>
      </c>
      <c r="AY142" s="1">
        <v>0</v>
      </c>
      <c r="AZ142" s="1">
        <v>0</v>
      </c>
      <c r="BA142" s="1">
        <v>-1</v>
      </c>
      <c r="BB142" s="1">
        <v>0</v>
      </c>
      <c r="BC142" s="1">
        <v>0</v>
      </c>
      <c r="BD142" s="1">
        <v>1</v>
      </c>
      <c r="BE142" s="1">
        <v>0</v>
      </c>
      <c r="BF142" s="1">
        <v>-1</v>
      </c>
      <c r="BG142" s="1">
        <v>0</v>
      </c>
      <c r="BH142" s="1">
        <v>-1</v>
      </c>
      <c r="BI142" s="1">
        <v>1</v>
      </c>
      <c r="BJ142" s="1">
        <v>4</v>
      </c>
      <c r="BK142" s="1">
        <v>6</v>
      </c>
      <c r="BL142" s="1">
        <v>11</v>
      </c>
    </row>
    <row r="143" spans="2:65" hidden="1" x14ac:dyDescent="0.25">
      <c r="B143" s="1">
        <v>141</v>
      </c>
      <c r="C143" s="1">
        <v>0</v>
      </c>
      <c r="D143" s="1">
        <v>20</v>
      </c>
      <c r="E143" s="1">
        <v>820107307600003</v>
      </c>
      <c r="F143" s="1" t="s">
        <v>348</v>
      </c>
      <c r="G143" s="1" t="s">
        <v>232</v>
      </c>
      <c r="H143" s="1" t="s">
        <v>349</v>
      </c>
      <c r="I143" s="1" t="s">
        <v>350</v>
      </c>
      <c r="J143" s="1">
        <v>82053</v>
      </c>
      <c r="K143" s="1" t="s">
        <v>70</v>
      </c>
      <c r="L143" s="1">
        <v>4</v>
      </c>
      <c r="M143" s="1" t="s">
        <v>66</v>
      </c>
      <c r="N143" s="1">
        <v>3076</v>
      </c>
      <c r="O143" s="1">
        <v>2</v>
      </c>
      <c r="P143" s="1" t="s">
        <v>71</v>
      </c>
      <c r="Q143" s="1">
        <v>0.02</v>
      </c>
      <c r="R143" s="1">
        <v>0.63</v>
      </c>
      <c r="S143" s="1">
        <v>0.9</v>
      </c>
      <c r="T143" s="1">
        <v>0.6</v>
      </c>
      <c r="U143" s="1">
        <v>0.75</v>
      </c>
      <c r="V143" s="1">
        <v>0.9</v>
      </c>
      <c r="W143" s="1">
        <v>0.2</v>
      </c>
      <c r="X143" s="1">
        <v>0.56000000000000005</v>
      </c>
      <c r="Y143" s="1">
        <v>0.5</v>
      </c>
      <c r="Z143" s="1">
        <v>4.88</v>
      </c>
      <c r="AA143" s="1">
        <v>3.33</v>
      </c>
      <c r="AB143" s="1">
        <v>0.01</v>
      </c>
      <c r="AC143" s="1">
        <v>0.6</v>
      </c>
      <c r="AD143" s="1">
        <v>0.94</v>
      </c>
      <c r="AE143" s="1">
        <v>0.52</v>
      </c>
      <c r="AF143" s="1">
        <v>0.82</v>
      </c>
      <c r="AG143" s="1">
        <v>0.74</v>
      </c>
      <c r="AH143" s="1">
        <v>0.49</v>
      </c>
      <c r="AI143" s="1">
        <v>0.75</v>
      </c>
      <c r="AJ143" s="1">
        <v>0.52</v>
      </c>
      <c r="AK143" s="1">
        <v>4.97</v>
      </c>
      <c r="AL143" s="1">
        <v>3.08</v>
      </c>
      <c r="AM143" s="8">
        <v>2</v>
      </c>
      <c r="AN143" s="1">
        <v>1.05</v>
      </c>
      <c r="AO143" s="1">
        <v>0.96</v>
      </c>
      <c r="AP143" s="1">
        <v>1.1499999999999999</v>
      </c>
      <c r="AQ143" s="1">
        <v>0.91</v>
      </c>
      <c r="AR143" s="8">
        <v>1.22</v>
      </c>
      <c r="AS143" s="9">
        <v>0.41</v>
      </c>
      <c r="AT143" s="9">
        <v>0.75</v>
      </c>
      <c r="AU143" s="1">
        <v>0.96</v>
      </c>
      <c r="AV143" s="1">
        <v>0.98</v>
      </c>
      <c r="AW143" s="1">
        <v>1.08</v>
      </c>
      <c r="AX143" s="1">
        <v>1</v>
      </c>
      <c r="AY143" s="1">
        <v>0</v>
      </c>
      <c r="AZ143" s="1">
        <v>0</v>
      </c>
      <c r="BA143" s="1">
        <v>0</v>
      </c>
      <c r="BB143" s="1">
        <v>0</v>
      </c>
      <c r="BC143" s="1">
        <v>1</v>
      </c>
      <c r="BD143" s="1">
        <v>-1</v>
      </c>
      <c r="BE143" s="1">
        <v>-1</v>
      </c>
      <c r="BF143" s="1">
        <v>0</v>
      </c>
      <c r="BG143" s="1">
        <v>0</v>
      </c>
      <c r="BH143" s="1">
        <v>0</v>
      </c>
      <c r="BI143" s="1">
        <v>2</v>
      </c>
      <c r="BJ143" s="1">
        <v>2</v>
      </c>
      <c r="BK143" s="1">
        <v>7</v>
      </c>
      <c r="BL143" s="1">
        <v>11</v>
      </c>
    </row>
    <row r="144" spans="2:65" hidden="1" x14ac:dyDescent="0.25">
      <c r="B144" s="1">
        <v>142</v>
      </c>
      <c r="C144" s="1">
        <v>0</v>
      </c>
      <c r="D144" s="1">
        <v>20</v>
      </c>
      <c r="E144" s="1">
        <v>820107307800002</v>
      </c>
      <c r="F144" s="1" t="s">
        <v>351</v>
      </c>
      <c r="G144" s="1" t="s">
        <v>232</v>
      </c>
      <c r="H144" s="1" t="s">
        <v>352</v>
      </c>
      <c r="I144" s="1" t="s">
        <v>351</v>
      </c>
      <c r="J144" s="1">
        <v>82053</v>
      </c>
      <c r="K144" s="1" t="s">
        <v>70</v>
      </c>
      <c r="L144" s="1">
        <v>4</v>
      </c>
      <c r="M144" s="1" t="s">
        <v>66</v>
      </c>
      <c r="N144" s="1">
        <v>3078</v>
      </c>
      <c r="O144" s="1">
        <v>2</v>
      </c>
      <c r="P144" s="1" t="s">
        <v>71</v>
      </c>
      <c r="Q144" s="1">
        <v>0.05</v>
      </c>
      <c r="R144" s="1">
        <v>0.67</v>
      </c>
      <c r="S144" s="1">
        <v>0.94</v>
      </c>
      <c r="T144" s="1">
        <v>0.59</v>
      </c>
      <c r="U144" s="1">
        <v>0.74</v>
      </c>
      <c r="V144" s="1">
        <v>0.8</v>
      </c>
      <c r="W144" s="1">
        <v>0.7</v>
      </c>
      <c r="X144" s="1">
        <v>0.71</v>
      </c>
      <c r="Y144" s="1">
        <v>0.57999999999999996</v>
      </c>
      <c r="Z144" s="1">
        <v>26.19</v>
      </c>
      <c r="AA144" s="1">
        <v>17.47</v>
      </c>
      <c r="AB144" s="1">
        <v>0.02</v>
      </c>
      <c r="AC144" s="1">
        <v>0.68</v>
      </c>
      <c r="AD144" s="1">
        <v>0.95</v>
      </c>
      <c r="AE144" s="1">
        <v>0.6</v>
      </c>
      <c r="AF144" s="1">
        <v>0.79</v>
      </c>
      <c r="AG144" s="1">
        <v>0.71</v>
      </c>
      <c r="AH144" s="1">
        <v>0.62</v>
      </c>
      <c r="AI144" s="1">
        <v>0.7</v>
      </c>
      <c r="AJ144" s="1">
        <v>0.53</v>
      </c>
      <c r="AK144" s="1">
        <v>22.26</v>
      </c>
      <c r="AL144" s="1">
        <v>17.059999999999999</v>
      </c>
      <c r="AM144" s="8">
        <v>2.5</v>
      </c>
      <c r="AN144" s="1">
        <v>0.99</v>
      </c>
      <c r="AO144" s="1">
        <v>0.99</v>
      </c>
      <c r="AP144" s="1">
        <v>0.98</v>
      </c>
      <c r="AQ144" s="1">
        <v>0.94</v>
      </c>
      <c r="AR144" s="1">
        <v>1.1299999999999999</v>
      </c>
      <c r="AS144" s="1">
        <v>1.1299999999999999</v>
      </c>
      <c r="AT144" s="1">
        <v>1.01</v>
      </c>
      <c r="AU144" s="1">
        <v>1.0900000000000001</v>
      </c>
      <c r="AV144" s="1">
        <v>1.18</v>
      </c>
      <c r="AW144" s="1">
        <v>1.02</v>
      </c>
      <c r="AX144" s="1">
        <v>1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1</v>
      </c>
      <c r="BJ144" s="1">
        <v>0</v>
      </c>
      <c r="BK144" s="1">
        <v>10</v>
      </c>
      <c r="BL144" s="1">
        <v>11</v>
      </c>
    </row>
    <row r="145" spans="2:65" hidden="1" x14ac:dyDescent="0.25">
      <c r="B145" s="1">
        <v>143</v>
      </c>
      <c r="C145" s="1">
        <v>0</v>
      </c>
      <c r="D145" s="1">
        <v>20</v>
      </c>
      <c r="E145" s="1">
        <v>820107307900001</v>
      </c>
      <c r="F145" s="1" t="s">
        <v>353</v>
      </c>
      <c r="G145" s="1" t="s">
        <v>232</v>
      </c>
      <c r="H145" s="1" t="s">
        <v>354</v>
      </c>
      <c r="I145" s="1" t="s">
        <v>355</v>
      </c>
      <c r="J145" s="1">
        <v>82053</v>
      </c>
      <c r="K145" s="1" t="s">
        <v>70</v>
      </c>
      <c r="L145" s="1">
        <v>4</v>
      </c>
      <c r="M145" s="1" t="s">
        <v>66</v>
      </c>
      <c r="N145" s="1">
        <v>3079</v>
      </c>
      <c r="O145" s="1">
        <v>2</v>
      </c>
      <c r="P145" s="1" t="s">
        <v>71</v>
      </c>
      <c r="Q145" s="1">
        <v>0</v>
      </c>
      <c r="R145" s="1">
        <v>0.64</v>
      </c>
      <c r="S145" s="1">
        <v>0.86</v>
      </c>
      <c r="T145" s="1">
        <v>0.56999999999999995</v>
      </c>
      <c r="U145" s="1">
        <v>0.8</v>
      </c>
      <c r="V145" s="1">
        <v>0.86</v>
      </c>
      <c r="W145" s="1">
        <v>0.56999999999999995</v>
      </c>
      <c r="X145" s="1">
        <v>0.65</v>
      </c>
      <c r="Y145" s="1">
        <v>0.38</v>
      </c>
      <c r="Z145" s="1">
        <v>13.05</v>
      </c>
      <c r="AA145" s="1">
        <v>11.73</v>
      </c>
      <c r="AB145" s="1">
        <v>0.01</v>
      </c>
      <c r="AC145" s="1">
        <v>0.67</v>
      </c>
      <c r="AD145" s="1">
        <v>0.93</v>
      </c>
      <c r="AE145" s="1">
        <v>0.56999999999999995</v>
      </c>
      <c r="AF145" s="1">
        <v>0.64</v>
      </c>
      <c r="AG145" s="1">
        <v>0.92</v>
      </c>
      <c r="AH145" s="1">
        <v>0.45</v>
      </c>
      <c r="AI145" s="1">
        <v>0.5</v>
      </c>
      <c r="AJ145" s="1">
        <v>0.34</v>
      </c>
      <c r="AK145" s="1">
        <v>15.42</v>
      </c>
      <c r="AL145" s="1">
        <v>8.18</v>
      </c>
      <c r="AM145" s="9">
        <v>0</v>
      </c>
      <c r="AN145" s="1">
        <v>0.96</v>
      </c>
      <c r="AO145" s="1">
        <v>0.92</v>
      </c>
      <c r="AP145" s="1">
        <v>1</v>
      </c>
      <c r="AQ145" s="8">
        <v>1.25</v>
      </c>
      <c r="AR145" s="1">
        <v>0.93</v>
      </c>
      <c r="AS145" s="8">
        <v>1.27</v>
      </c>
      <c r="AT145" s="8">
        <v>1.3</v>
      </c>
      <c r="AU145" s="1">
        <v>1.1200000000000001</v>
      </c>
      <c r="AV145" s="1">
        <v>0.85</v>
      </c>
      <c r="AW145" s="9">
        <v>1.43</v>
      </c>
      <c r="AX145" s="1">
        <v>-1</v>
      </c>
      <c r="AY145" s="1">
        <v>0</v>
      </c>
      <c r="AZ145" s="1">
        <v>0</v>
      </c>
      <c r="BA145" s="1">
        <v>0</v>
      </c>
      <c r="BB145" s="1">
        <v>1</v>
      </c>
      <c r="BC145" s="1">
        <v>0</v>
      </c>
      <c r="BD145" s="1">
        <v>1</v>
      </c>
      <c r="BE145" s="1">
        <v>1</v>
      </c>
      <c r="BF145" s="1">
        <v>0</v>
      </c>
      <c r="BG145" s="1">
        <v>0</v>
      </c>
      <c r="BH145" s="1">
        <v>-1</v>
      </c>
      <c r="BI145" s="1">
        <v>3</v>
      </c>
      <c r="BJ145" s="1">
        <v>2</v>
      </c>
      <c r="BK145" s="1">
        <v>6</v>
      </c>
      <c r="BL145" s="1">
        <v>11</v>
      </c>
    </row>
    <row r="146" spans="2:65" hidden="1" x14ac:dyDescent="0.25">
      <c r="B146" s="1">
        <v>144</v>
      </c>
      <c r="C146" s="1">
        <v>0</v>
      </c>
      <c r="D146" s="1">
        <v>20</v>
      </c>
      <c r="E146" s="1">
        <v>820107300900002</v>
      </c>
      <c r="F146" s="1" t="s">
        <v>356</v>
      </c>
      <c r="G146" s="1" t="s">
        <v>232</v>
      </c>
      <c r="H146" s="1" t="s">
        <v>357</v>
      </c>
      <c r="I146" s="1" t="s">
        <v>358</v>
      </c>
      <c r="J146" s="1">
        <v>82053</v>
      </c>
      <c r="K146" s="1" t="s">
        <v>70</v>
      </c>
      <c r="L146" s="1">
        <v>4</v>
      </c>
      <c r="M146" s="1" t="s">
        <v>66</v>
      </c>
      <c r="N146" s="1">
        <v>3009</v>
      </c>
      <c r="O146" s="1">
        <v>2</v>
      </c>
      <c r="P146" s="1" t="s">
        <v>71</v>
      </c>
      <c r="Q146" s="1">
        <v>0</v>
      </c>
      <c r="R146" s="1">
        <v>0.68</v>
      </c>
      <c r="S146" s="1">
        <v>1</v>
      </c>
      <c r="T146" s="1">
        <v>0.5</v>
      </c>
      <c r="U146" s="1">
        <v>0.64</v>
      </c>
      <c r="V146" s="1">
        <v>0.86</v>
      </c>
      <c r="W146" s="1">
        <v>0.2</v>
      </c>
      <c r="X146" s="1">
        <v>0.31</v>
      </c>
      <c r="Y146" s="1">
        <v>0.56000000000000005</v>
      </c>
      <c r="Z146" s="1">
        <v>10.66</v>
      </c>
      <c r="AA146" s="1">
        <v>3.33</v>
      </c>
      <c r="AB146" s="1">
        <v>0.03</v>
      </c>
      <c r="AC146" s="1">
        <v>0.73</v>
      </c>
      <c r="AD146" s="1">
        <v>1</v>
      </c>
      <c r="AE146" s="1">
        <v>0.63</v>
      </c>
      <c r="AF146" s="1">
        <v>0.73</v>
      </c>
      <c r="AG146" s="1">
        <v>0.84</v>
      </c>
      <c r="AH146" s="1">
        <v>0.44</v>
      </c>
      <c r="AI146" s="1">
        <v>0.44</v>
      </c>
      <c r="AJ146" s="1">
        <v>0.53</v>
      </c>
      <c r="AK146" s="1">
        <v>5.61</v>
      </c>
      <c r="AL146" s="1">
        <v>2.54</v>
      </c>
      <c r="AM146" s="9">
        <v>0</v>
      </c>
      <c r="AN146" s="1">
        <v>0.93</v>
      </c>
      <c r="AO146" s="1">
        <v>1</v>
      </c>
      <c r="AP146" s="9">
        <v>0.79</v>
      </c>
      <c r="AQ146" s="1">
        <v>0.88</v>
      </c>
      <c r="AR146" s="1">
        <v>1.02</v>
      </c>
      <c r="AS146" s="9">
        <v>0.45</v>
      </c>
      <c r="AT146" s="9">
        <v>0.7</v>
      </c>
      <c r="AU146" s="1">
        <v>1.06</v>
      </c>
      <c r="AV146" s="9">
        <v>1.9</v>
      </c>
      <c r="AW146" s="9">
        <v>1.31</v>
      </c>
      <c r="AX146" s="1">
        <v>-1</v>
      </c>
      <c r="AY146" s="1">
        <v>0</v>
      </c>
      <c r="AZ146" s="1">
        <v>0</v>
      </c>
      <c r="BA146" s="1">
        <v>-1</v>
      </c>
      <c r="BB146" s="1">
        <v>0</v>
      </c>
      <c r="BC146" s="1">
        <v>0</v>
      </c>
      <c r="BD146" s="1">
        <v>-1</v>
      </c>
      <c r="BE146" s="1">
        <v>-1</v>
      </c>
      <c r="BF146" s="1">
        <v>0</v>
      </c>
      <c r="BG146" s="1">
        <v>-1</v>
      </c>
      <c r="BH146" s="1">
        <v>-1</v>
      </c>
      <c r="BI146" s="1">
        <v>0</v>
      </c>
      <c r="BJ146" s="1">
        <v>6</v>
      </c>
      <c r="BK146" s="1">
        <v>5</v>
      </c>
      <c r="BL146" s="1">
        <v>11</v>
      </c>
    </row>
    <row r="147" spans="2:65" hidden="1" x14ac:dyDescent="0.25">
      <c r="B147" s="1">
        <v>145</v>
      </c>
      <c r="C147" s="1">
        <v>0</v>
      </c>
      <c r="D147" s="1">
        <v>20</v>
      </c>
      <c r="E147" s="1">
        <v>820107308200001</v>
      </c>
      <c r="F147" s="1" t="s">
        <v>359</v>
      </c>
      <c r="G147" s="1" t="s">
        <v>232</v>
      </c>
      <c r="H147" s="1" t="s">
        <v>360</v>
      </c>
      <c r="I147" s="1" t="s">
        <v>361</v>
      </c>
      <c r="J147" s="1">
        <v>82053</v>
      </c>
      <c r="K147" s="1" t="s">
        <v>70</v>
      </c>
      <c r="L147" s="1">
        <v>4</v>
      </c>
      <c r="M147" s="1" t="s">
        <v>66</v>
      </c>
      <c r="N147" s="1">
        <v>3082</v>
      </c>
      <c r="O147" s="1">
        <v>2</v>
      </c>
      <c r="P147" s="1" t="s">
        <v>71</v>
      </c>
      <c r="Q147" s="1">
        <v>0.12</v>
      </c>
      <c r="R147" s="1">
        <v>0.46</v>
      </c>
      <c r="S147" s="1">
        <v>0.86</v>
      </c>
      <c r="T147" s="1">
        <v>0.14000000000000001</v>
      </c>
      <c r="U147" s="1">
        <v>0.5</v>
      </c>
      <c r="V147" s="1">
        <v>0.66</v>
      </c>
      <c r="W147" s="1">
        <v>0.5</v>
      </c>
      <c r="X147" s="1">
        <v>0.83</v>
      </c>
      <c r="Y147" s="1">
        <v>0.45</v>
      </c>
      <c r="Z147" s="1">
        <v>5.38</v>
      </c>
      <c r="AA147" s="1">
        <v>6.35</v>
      </c>
      <c r="AB147" s="1">
        <v>7.0000000000000007E-2</v>
      </c>
      <c r="AC147" s="1">
        <v>0.49</v>
      </c>
      <c r="AD147" s="1">
        <v>0.89</v>
      </c>
      <c r="AE147" s="1">
        <v>0.26</v>
      </c>
      <c r="AF147" s="1">
        <v>0.46</v>
      </c>
      <c r="AG147" s="1">
        <v>0.76</v>
      </c>
      <c r="AH147" s="1">
        <v>0.5</v>
      </c>
      <c r="AI147" s="1">
        <v>0.6</v>
      </c>
      <c r="AJ147" s="1">
        <v>0.42</v>
      </c>
      <c r="AK147" s="1">
        <v>5.79</v>
      </c>
      <c r="AL147" s="1">
        <v>4.8</v>
      </c>
      <c r="AM147" s="8">
        <v>1.71</v>
      </c>
      <c r="AN147" s="1">
        <v>0.94</v>
      </c>
      <c r="AO147" s="1">
        <v>0.97</v>
      </c>
      <c r="AP147" s="9">
        <v>0.54</v>
      </c>
      <c r="AQ147" s="1">
        <v>1.0900000000000001</v>
      </c>
      <c r="AR147" s="1">
        <v>0.87</v>
      </c>
      <c r="AS147" s="1">
        <v>1</v>
      </c>
      <c r="AT147" s="8">
        <v>1.38</v>
      </c>
      <c r="AU147" s="1">
        <v>1.07</v>
      </c>
      <c r="AV147" s="1">
        <v>0.93</v>
      </c>
      <c r="AW147" s="9">
        <v>1.32</v>
      </c>
      <c r="AX147" s="1">
        <v>1</v>
      </c>
      <c r="AY147" s="1">
        <v>0</v>
      </c>
      <c r="AZ147" s="1">
        <v>0</v>
      </c>
      <c r="BA147" s="1">
        <v>-1</v>
      </c>
      <c r="BB147" s="1">
        <v>0</v>
      </c>
      <c r="BC147" s="1">
        <v>0</v>
      </c>
      <c r="BD147" s="1">
        <v>0</v>
      </c>
      <c r="BE147" s="1">
        <v>1</v>
      </c>
      <c r="BF147" s="1">
        <v>0</v>
      </c>
      <c r="BG147" s="1">
        <v>0</v>
      </c>
      <c r="BH147" s="1">
        <v>-1</v>
      </c>
      <c r="BI147" s="1">
        <v>2</v>
      </c>
      <c r="BJ147" s="1">
        <v>2</v>
      </c>
      <c r="BK147" s="1">
        <v>7</v>
      </c>
      <c r="BL147" s="1">
        <v>11</v>
      </c>
    </row>
    <row r="148" spans="2:65" hidden="1" x14ac:dyDescent="0.25">
      <c r="B148" s="1">
        <v>146</v>
      </c>
      <c r="C148" s="1">
        <v>0</v>
      </c>
      <c r="D148" s="1">
        <v>20</v>
      </c>
      <c r="E148" s="1">
        <v>820107308300001</v>
      </c>
      <c r="F148" s="1" t="s">
        <v>362</v>
      </c>
      <c r="G148" s="1" t="s">
        <v>232</v>
      </c>
      <c r="H148" s="1" t="s">
        <v>363</v>
      </c>
      <c r="I148" s="1" t="s">
        <v>364</v>
      </c>
      <c r="J148" s="1">
        <v>82053</v>
      </c>
      <c r="K148" s="1" t="s">
        <v>70</v>
      </c>
      <c r="L148" s="1">
        <v>4</v>
      </c>
      <c r="M148" s="1" t="s">
        <v>66</v>
      </c>
      <c r="N148" s="1">
        <v>3083</v>
      </c>
      <c r="O148" s="1">
        <v>2</v>
      </c>
      <c r="P148" s="1" t="s">
        <v>71</v>
      </c>
      <c r="Q148" s="1">
        <v>0</v>
      </c>
      <c r="R148" s="1">
        <v>0.75</v>
      </c>
      <c r="S148" s="1">
        <v>0.96</v>
      </c>
      <c r="T148" s="1">
        <v>0.72</v>
      </c>
      <c r="U148" s="1">
        <v>0.56999999999999995</v>
      </c>
      <c r="V148" s="1">
        <v>0.79</v>
      </c>
      <c r="W148" s="1">
        <v>0.68</v>
      </c>
      <c r="X148" s="1">
        <v>0.5</v>
      </c>
      <c r="Y148" s="1">
        <v>0.73</v>
      </c>
      <c r="Z148" s="1">
        <v>8.9700000000000006</v>
      </c>
      <c r="AA148" s="1">
        <v>6.35</v>
      </c>
      <c r="AB148" s="1">
        <v>0.01</v>
      </c>
      <c r="AC148" s="1">
        <v>0.65</v>
      </c>
      <c r="AD148" s="1">
        <v>0.96</v>
      </c>
      <c r="AE148" s="1">
        <v>0.63</v>
      </c>
      <c r="AF148" s="1">
        <v>0.64</v>
      </c>
      <c r="AG148" s="1">
        <v>0.76</v>
      </c>
      <c r="AH148" s="1">
        <v>0.51</v>
      </c>
      <c r="AI148" s="1">
        <v>0.5</v>
      </c>
      <c r="AJ148" s="1">
        <v>0.75</v>
      </c>
      <c r="AK148" s="1">
        <v>11.19</v>
      </c>
      <c r="AL148" s="1">
        <v>7.35</v>
      </c>
      <c r="AM148" s="9">
        <v>0</v>
      </c>
      <c r="AN148" s="1">
        <v>1.1499999999999999</v>
      </c>
      <c r="AO148" s="1">
        <v>1</v>
      </c>
      <c r="AP148" s="1">
        <v>1.1399999999999999</v>
      </c>
      <c r="AQ148" s="1">
        <v>0.89</v>
      </c>
      <c r="AR148" s="1">
        <v>1.04</v>
      </c>
      <c r="AS148" s="8">
        <v>1.33</v>
      </c>
      <c r="AT148" s="1">
        <v>1</v>
      </c>
      <c r="AU148" s="1">
        <v>0.97</v>
      </c>
      <c r="AV148" s="1">
        <v>0.8</v>
      </c>
      <c r="AW148" s="1">
        <v>0.86</v>
      </c>
      <c r="AX148" s="1">
        <v>-1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1</v>
      </c>
      <c r="BE148" s="1">
        <v>0</v>
      </c>
      <c r="BF148" s="1">
        <v>0</v>
      </c>
      <c r="BG148" s="1">
        <v>0</v>
      </c>
      <c r="BH148" s="1">
        <v>0</v>
      </c>
      <c r="BI148" s="1">
        <v>1</v>
      </c>
      <c r="BJ148" s="1">
        <v>1</v>
      </c>
      <c r="BK148" s="1">
        <v>9</v>
      </c>
      <c r="BL148" s="1">
        <v>11</v>
      </c>
    </row>
    <row r="149" spans="2:65" hidden="1" x14ac:dyDescent="0.25">
      <c r="B149" s="1">
        <v>147</v>
      </c>
      <c r="C149" s="1">
        <v>0</v>
      </c>
      <c r="D149" s="1">
        <v>20</v>
      </c>
      <c r="E149" s="1">
        <v>820107308500003</v>
      </c>
      <c r="F149" s="1" t="s">
        <v>365</v>
      </c>
      <c r="G149" s="1" t="s">
        <v>232</v>
      </c>
      <c r="H149" s="1" t="s">
        <v>366</v>
      </c>
      <c r="I149" s="1" t="s">
        <v>367</v>
      </c>
      <c r="J149" s="1">
        <v>82053</v>
      </c>
      <c r="K149" s="1" t="s">
        <v>70</v>
      </c>
      <c r="L149" s="1">
        <v>4</v>
      </c>
      <c r="M149" s="1" t="s">
        <v>66</v>
      </c>
      <c r="N149" s="1">
        <v>3085</v>
      </c>
      <c r="O149" s="1">
        <v>2</v>
      </c>
      <c r="P149" s="1" t="s">
        <v>71</v>
      </c>
      <c r="Q149" s="1">
        <v>0</v>
      </c>
      <c r="R149" s="1">
        <v>0.6</v>
      </c>
      <c r="S149" s="1">
        <v>0.97</v>
      </c>
      <c r="T149" s="1">
        <v>0.47</v>
      </c>
      <c r="U149" s="1">
        <v>0.67</v>
      </c>
      <c r="V149" s="1">
        <v>0.84</v>
      </c>
      <c r="W149" s="1">
        <v>0.41</v>
      </c>
      <c r="X149" s="1">
        <v>0.36</v>
      </c>
      <c r="Y149" s="1">
        <v>0.33</v>
      </c>
      <c r="Z149" s="1">
        <v>22.67</v>
      </c>
      <c r="AA149" s="1">
        <v>24.57</v>
      </c>
      <c r="AB149" s="1">
        <v>0.01</v>
      </c>
      <c r="AC149" s="1">
        <v>0.67</v>
      </c>
      <c r="AD149" s="1">
        <v>0.94</v>
      </c>
      <c r="AE149" s="1">
        <v>0.55000000000000004</v>
      </c>
      <c r="AF149" s="1">
        <v>0.63</v>
      </c>
      <c r="AG149" s="1">
        <v>0.82</v>
      </c>
      <c r="AH149" s="1">
        <v>0.41</v>
      </c>
      <c r="AI149" s="1">
        <v>0.49</v>
      </c>
      <c r="AJ149" s="1">
        <v>0.42</v>
      </c>
      <c r="AK149" s="1">
        <v>16.079999999999998</v>
      </c>
      <c r="AL149" s="1">
        <v>9.08</v>
      </c>
      <c r="AM149" s="9">
        <v>0</v>
      </c>
      <c r="AN149" s="1">
        <v>0.9</v>
      </c>
      <c r="AO149" s="1">
        <v>1.03</v>
      </c>
      <c r="AP149" s="1">
        <v>0.85</v>
      </c>
      <c r="AQ149" s="1">
        <v>1.06</v>
      </c>
      <c r="AR149" s="1">
        <v>1.02</v>
      </c>
      <c r="AS149" s="1">
        <v>1</v>
      </c>
      <c r="AT149" s="9">
        <v>0.73</v>
      </c>
      <c r="AU149" s="9">
        <v>0.79</v>
      </c>
      <c r="AV149" s="9">
        <v>1.41</v>
      </c>
      <c r="AW149" s="9">
        <v>2.71</v>
      </c>
      <c r="AX149" s="1">
        <v>-1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-1</v>
      </c>
      <c r="BF149" s="1">
        <v>-1</v>
      </c>
      <c r="BG149" s="1">
        <v>-1</v>
      </c>
      <c r="BH149" s="1">
        <v>-1</v>
      </c>
      <c r="BI149" s="1">
        <v>0</v>
      </c>
      <c r="BJ149" s="1">
        <v>5</v>
      </c>
      <c r="BK149" s="1">
        <v>6</v>
      </c>
      <c r="BL149" s="1">
        <v>11</v>
      </c>
    </row>
    <row r="150" spans="2:65" hidden="1" x14ac:dyDescent="0.25">
      <c r="B150" s="1">
        <v>148</v>
      </c>
      <c r="C150" s="1">
        <v>0</v>
      </c>
      <c r="D150" s="1">
        <v>20</v>
      </c>
      <c r="E150" s="1">
        <v>820107308600001</v>
      </c>
      <c r="F150" s="1" t="s">
        <v>368</v>
      </c>
      <c r="G150" s="1" t="s">
        <v>232</v>
      </c>
      <c r="H150" s="1" t="s">
        <v>369</v>
      </c>
      <c r="I150" s="1" t="s">
        <v>368</v>
      </c>
      <c r="J150" s="1">
        <v>82053</v>
      </c>
      <c r="K150" s="1" t="s">
        <v>70</v>
      </c>
      <c r="L150" s="1">
        <v>4</v>
      </c>
      <c r="M150" s="1" t="s">
        <v>66</v>
      </c>
      <c r="N150" s="1">
        <v>3086</v>
      </c>
      <c r="O150" s="1">
        <v>2</v>
      </c>
      <c r="P150" s="1" t="s">
        <v>71</v>
      </c>
      <c r="Q150" s="1">
        <v>0</v>
      </c>
      <c r="R150" s="1">
        <v>0.7</v>
      </c>
      <c r="S150" s="1">
        <v>0.98</v>
      </c>
      <c r="T150" s="1">
        <v>0.57999999999999996</v>
      </c>
      <c r="U150" s="1">
        <v>0.87</v>
      </c>
      <c r="V150" s="1">
        <v>0.84</v>
      </c>
      <c r="W150" s="1">
        <v>0.67</v>
      </c>
      <c r="X150" s="1">
        <v>0.79</v>
      </c>
      <c r="Y150" s="1">
        <v>0.63</v>
      </c>
      <c r="Z150" s="1">
        <v>38.200000000000003</v>
      </c>
      <c r="AA150" s="1">
        <v>46.12</v>
      </c>
      <c r="AB150" s="1">
        <v>0.01</v>
      </c>
      <c r="AC150" s="1">
        <v>0.74</v>
      </c>
      <c r="AD150" s="1">
        <v>0.96</v>
      </c>
      <c r="AE150" s="1">
        <v>0.63</v>
      </c>
      <c r="AF150" s="1">
        <v>0.71</v>
      </c>
      <c r="AG150" s="1">
        <v>0.79</v>
      </c>
      <c r="AH150" s="1">
        <v>0.48</v>
      </c>
      <c r="AI150" s="1">
        <v>0.63</v>
      </c>
      <c r="AJ150" s="1">
        <v>0.56000000000000005</v>
      </c>
      <c r="AK150" s="1">
        <v>44.88</v>
      </c>
      <c r="AL150" s="1">
        <v>29.26</v>
      </c>
      <c r="AM150" s="9">
        <v>0</v>
      </c>
      <c r="AN150" s="1">
        <v>0.95</v>
      </c>
      <c r="AO150" s="1">
        <v>1.02</v>
      </c>
      <c r="AP150" s="1">
        <v>0.92</v>
      </c>
      <c r="AQ150" s="8">
        <v>1.23</v>
      </c>
      <c r="AR150" s="1">
        <v>1.06</v>
      </c>
      <c r="AS150" s="8">
        <v>1.4</v>
      </c>
      <c r="AT150" s="8">
        <v>1.25</v>
      </c>
      <c r="AU150" s="1">
        <v>1.1200000000000001</v>
      </c>
      <c r="AV150" s="1">
        <v>0.85</v>
      </c>
      <c r="AW150" s="9">
        <v>1.58</v>
      </c>
      <c r="AX150" s="1">
        <v>-1</v>
      </c>
      <c r="AY150" s="1">
        <v>0</v>
      </c>
      <c r="AZ150" s="1">
        <v>0</v>
      </c>
      <c r="BA150" s="1">
        <v>0</v>
      </c>
      <c r="BB150" s="1">
        <v>1</v>
      </c>
      <c r="BC150" s="1">
        <v>0</v>
      </c>
      <c r="BD150" s="1">
        <v>1</v>
      </c>
      <c r="BE150" s="1">
        <v>1</v>
      </c>
      <c r="BF150" s="1">
        <v>0</v>
      </c>
      <c r="BG150" s="1">
        <v>0</v>
      </c>
      <c r="BH150" s="1">
        <v>-1</v>
      </c>
      <c r="BI150" s="1">
        <v>3</v>
      </c>
      <c r="BJ150" s="1">
        <v>2</v>
      </c>
      <c r="BK150" s="1">
        <v>6</v>
      </c>
      <c r="BL150" s="1">
        <v>11</v>
      </c>
    </row>
    <row r="151" spans="2:65" hidden="1" x14ac:dyDescent="0.25">
      <c r="B151" s="1">
        <v>149</v>
      </c>
      <c r="C151" s="1">
        <v>0</v>
      </c>
      <c r="D151" s="1">
        <v>20</v>
      </c>
      <c r="E151" s="1">
        <v>820107308800001</v>
      </c>
      <c r="F151" s="1" t="s">
        <v>370</v>
      </c>
      <c r="G151" s="1" t="s">
        <v>232</v>
      </c>
      <c r="H151" s="1" t="s">
        <v>371</v>
      </c>
      <c r="I151" s="1" t="s">
        <v>370</v>
      </c>
      <c r="J151" s="1">
        <v>82053</v>
      </c>
      <c r="K151" s="1" t="s">
        <v>70</v>
      </c>
      <c r="L151" s="1">
        <v>4</v>
      </c>
      <c r="M151" s="1" t="s">
        <v>66</v>
      </c>
      <c r="N151" s="1">
        <v>3088</v>
      </c>
      <c r="O151" s="1">
        <v>2</v>
      </c>
      <c r="P151" s="1" t="s">
        <v>71</v>
      </c>
      <c r="Q151" s="1">
        <v>0</v>
      </c>
      <c r="R151" s="1">
        <v>0.63</v>
      </c>
      <c r="S151" s="1">
        <v>0.93</v>
      </c>
      <c r="T151" s="1">
        <v>0.61</v>
      </c>
      <c r="U151" s="1">
        <v>0.3</v>
      </c>
      <c r="V151" s="1">
        <v>0.71</v>
      </c>
      <c r="W151" s="1">
        <v>0.34</v>
      </c>
      <c r="X151" s="1">
        <v>0.26</v>
      </c>
      <c r="Y151" s="1">
        <v>0.45</v>
      </c>
      <c r="Z151" s="1">
        <v>33.85</v>
      </c>
      <c r="AA151" s="1">
        <v>15.21</v>
      </c>
      <c r="AB151" s="1">
        <v>0.01</v>
      </c>
      <c r="AC151" s="1">
        <v>0.61</v>
      </c>
      <c r="AD151" s="1">
        <v>0.92</v>
      </c>
      <c r="AE151" s="1">
        <v>0.49</v>
      </c>
      <c r="AF151" s="1">
        <v>0.63</v>
      </c>
      <c r="AG151" s="1">
        <v>0.61</v>
      </c>
      <c r="AH151" s="1">
        <v>0.41</v>
      </c>
      <c r="AI151" s="1">
        <v>0.54</v>
      </c>
      <c r="AJ151" s="1">
        <v>0.47</v>
      </c>
      <c r="AK151" s="1">
        <v>25.74</v>
      </c>
      <c r="AL151" s="1">
        <v>16.22</v>
      </c>
      <c r="AM151" s="9">
        <v>0</v>
      </c>
      <c r="AN151" s="1">
        <v>1.03</v>
      </c>
      <c r="AO151" s="1">
        <v>1.01</v>
      </c>
      <c r="AP151" s="8">
        <v>1.24</v>
      </c>
      <c r="AQ151" s="9">
        <v>0.48</v>
      </c>
      <c r="AR151" s="1">
        <v>1.1599999999999999</v>
      </c>
      <c r="AS151" s="1">
        <v>0.83</v>
      </c>
      <c r="AT151" s="9">
        <v>0.48</v>
      </c>
      <c r="AU151" s="1">
        <v>0.96</v>
      </c>
      <c r="AV151" s="9">
        <v>1.32</v>
      </c>
      <c r="AW151" s="1">
        <v>0.94</v>
      </c>
      <c r="AX151" s="1">
        <v>-1</v>
      </c>
      <c r="AY151" s="1">
        <v>0</v>
      </c>
      <c r="AZ151" s="1">
        <v>0</v>
      </c>
      <c r="BA151" s="1">
        <v>1</v>
      </c>
      <c r="BB151" s="1">
        <v>-1</v>
      </c>
      <c r="BC151" s="1">
        <v>0</v>
      </c>
      <c r="BD151" s="1">
        <v>0</v>
      </c>
      <c r="BE151" s="1">
        <v>-1</v>
      </c>
      <c r="BF151" s="1">
        <v>0</v>
      </c>
      <c r="BG151" s="1">
        <v>-1</v>
      </c>
      <c r="BH151" s="1">
        <v>0</v>
      </c>
      <c r="BI151" s="1">
        <v>1</v>
      </c>
      <c r="BJ151" s="1">
        <v>4</v>
      </c>
      <c r="BK151" s="1">
        <v>6</v>
      </c>
      <c r="BL151" s="1">
        <v>11</v>
      </c>
    </row>
    <row r="152" spans="2:65" hidden="1" x14ac:dyDescent="0.25">
      <c r="B152" s="1">
        <v>150</v>
      </c>
      <c r="C152" s="1">
        <v>0</v>
      </c>
      <c r="D152" s="1">
        <v>20</v>
      </c>
      <c r="E152" s="1">
        <v>820107309000001</v>
      </c>
      <c r="F152" s="1" t="s">
        <v>372</v>
      </c>
      <c r="G152" s="1" t="s">
        <v>232</v>
      </c>
      <c r="H152" s="1" t="s">
        <v>373</v>
      </c>
      <c r="I152" s="1" t="s">
        <v>372</v>
      </c>
      <c r="J152" s="1">
        <v>82053</v>
      </c>
      <c r="K152" s="1" t="s">
        <v>70</v>
      </c>
      <c r="L152" s="1">
        <v>4</v>
      </c>
      <c r="M152" s="1" t="s">
        <v>66</v>
      </c>
      <c r="N152" s="1">
        <v>3090</v>
      </c>
      <c r="O152" s="1">
        <v>2</v>
      </c>
      <c r="P152" s="1" t="s">
        <v>71</v>
      </c>
      <c r="Q152" s="1">
        <v>0.02</v>
      </c>
      <c r="R152" s="1">
        <v>0.69</v>
      </c>
      <c r="S152" s="1">
        <v>0.94</v>
      </c>
      <c r="T152" s="1">
        <v>0.55000000000000004</v>
      </c>
      <c r="U152" s="1">
        <v>0.73</v>
      </c>
      <c r="V152" s="1">
        <v>0.67</v>
      </c>
      <c r="W152" s="1">
        <v>0.43</v>
      </c>
      <c r="X152" s="1">
        <v>0.55000000000000004</v>
      </c>
      <c r="Y152" s="1">
        <v>0.32</v>
      </c>
      <c r="Z152" s="1">
        <v>45.6</v>
      </c>
      <c r="AA152" s="1">
        <v>26.18</v>
      </c>
      <c r="AB152" s="1">
        <v>0.01</v>
      </c>
      <c r="AC152" s="1">
        <v>0.6</v>
      </c>
      <c r="AD152" s="1">
        <v>0.95</v>
      </c>
      <c r="AE152" s="1">
        <v>0.48</v>
      </c>
      <c r="AF152" s="1">
        <v>0.64</v>
      </c>
      <c r="AG152" s="1">
        <v>0.74</v>
      </c>
      <c r="AH152" s="1">
        <v>0.26</v>
      </c>
      <c r="AI152" s="1">
        <v>0.38</v>
      </c>
      <c r="AJ152" s="1">
        <v>0.26</v>
      </c>
      <c r="AK152" s="1">
        <v>19.54</v>
      </c>
      <c r="AL152" s="1">
        <v>11.32</v>
      </c>
      <c r="AM152" s="8">
        <v>2</v>
      </c>
      <c r="AN152" s="1">
        <v>1.1499999999999999</v>
      </c>
      <c r="AO152" s="1">
        <v>0.99</v>
      </c>
      <c r="AP152" s="1">
        <v>1.1499999999999999</v>
      </c>
      <c r="AQ152" s="1">
        <v>1.1399999999999999</v>
      </c>
      <c r="AR152" s="1">
        <v>0.91</v>
      </c>
      <c r="AS152" s="8">
        <v>1.65</v>
      </c>
      <c r="AT152" s="8">
        <v>1.45</v>
      </c>
      <c r="AU152" s="8">
        <v>1.23</v>
      </c>
      <c r="AV152" s="9">
        <v>2.33</v>
      </c>
      <c r="AW152" s="9">
        <v>2.31</v>
      </c>
      <c r="AX152" s="1">
        <v>1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1</v>
      </c>
      <c r="BE152" s="1">
        <v>1</v>
      </c>
      <c r="BF152" s="1">
        <v>1</v>
      </c>
      <c r="BG152" s="1">
        <v>-1</v>
      </c>
      <c r="BH152" s="1">
        <v>-1</v>
      </c>
      <c r="BI152" s="1">
        <v>4</v>
      </c>
      <c r="BJ152" s="1">
        <v>2</v>
      </c>
      <c r="BK152" s="1">
        <v>5</v>
      </c>
      <c r="BL152" s="1">
        <v>11</v>
      </c>
    </row>
    <row r="153" spans="2:65" hidden="1" x14ac:dyDescent="0.25">
      <c r="B153" s="1">
        <v>151</v>
      </c>
      <c r="C153" s="1">
        <v>0</v>
      </c>
      <c r="D153" s="1">
        <v>20</v>
      </c>
      <c r="E153" s="1">
        <v>820107301000002</v>
      </c>
      <c r="F153" s="1" t="s">
        <v>374</v>
      </c>
      <c r="G153" s="1" t="s">
        <v>232</v>
      </c>
      <c r="H153" s="1" t="s">
        <v>375</v>
      </c>
      <c r="I153" s="1" t="s">
        <v>376</v>
      </c>
      <c r="J153" s="1">
        <v>82053</v>
      </c>
      <c r="K153" s="1" t="s">
        <v>70</v>
      </c>
      <c r="L153" s="1">
        <v>4</v>
      </c>
      <c r="M153" s="1" t="s">
        <v>66</v>
      </c>
      <c r="N153" s="1">
        <v>3010</v>
      </c>
      <c r="O153" s="1">
        <v>2</v>
      </c>
      <c r="P153" s="1" t="s">
        <v>71</v>
      </c>
      <c r="Q153" s="1">
        <v>0</v>
      </c>
      <c r="R153" s="1">
        <v>0.87</v>
      </c>
      <c r="S153" s="1">
        <v>1</v>
      </c>
      <c r="T153" s="1">
        <v>0.96</v>
      </c>
      <c r="U153" s="1">
        <v>0.81</v>
      </c>
      <c r="V153" s="1">
        <v>0.93</v>
      </c>
      <c r="W153" s="1">
        <v>0.87</v>
      </c>
      <c r="X153" s="1">
        <v>0.92</v>
      </c>
      <c r="Y153" s="1">
        <v>0.42</v>
      </c>
      <c r="Z153" s="1">
        <v>11.67</v>
      </c>
      <c r="AA153" s="1">
        <v>8.5299999999999994</v>
      </c>
      <c r="AB153" s="1">
        <v>0</v>
      </c>
      <c r="AC153" s="1">
        <v>0.59</v>
      </c>
      <c r="AD153" s="1">
        <v>0.97</v>
      </c>
      <c r="AE153" s="1">
        <v>0.46</v>
      </c>
      <c r="AF153" s="1">
        <v>0.79</v>
      </c>
      <c r="AG153" s="1">
        <v>0.78</v>
      </c>
      <c r="AH153" s="1">
        <v>0.51</v>
      </c>
      <c r="AI153" s="1">
        <v>0.72</v>
      </c>
      <c r="AJ153" s="1">
        <v>0.48</v>
      </c>
      <c r="AK153" s="1">
        <v>9.7200000000000006</v>
      </c>
      <c r="AL153" s="1">
        <v>8.0500000000000007</v>
      </c>
      <c r="AM153" s="1" t="s">
        <v>69</v>
      </c>
      <c r="AN153" s="8">
        <v>1.47</v>
      </c>
      <c r="AO153" s="1">
        <v>1.03</v>
      </c>
      <c r="AP153" s="8">
        <v>2.09</v>
      </c>
      <c r="AQ153" s="1">
        <v>1.03</v>
      </c>
      <c r="AR153" s="1">
        <v>1.19</v>
      </c>
      <c r="AS153" s="8">
        <v>1.71</v>
      </c>
      <c r="AT153" s="8">
        <v>1.28</v>
      </c>
      <c r="AU153" s="1">
        <v>0.88</v>
      </c>
      <c r="AV153" s="1">
        <v>1.2</v>
      </c>
      <c r="AW153" s="1">
        <v>1.06</v>
      </c>
      <c r="AX153" s="1" t="s">
        <v>69</v>
      </c>
      <c r="AY153" s="1">
        <v>1</v>
      </c>
      <c r="AZ153" s="1">
        <v>0</v>
      </c>
      <c r="BA153" s="1">
        <v>1</v>
      </c>
      <c r="BB153" s="1">
        <v>0</v>
      </c>
      <c r="BC153" s="1">
        <v>0</v>
      </c>
      <c r="BD153" s="1">
        <v>1</v>
      </c>
      <c r="BE153" s="1">
        <v>1</v>
      </c>
      <c r="BF153" s="1">
        <v>0</v>
      </c>
      <c r="BG153" s="1">
        <v>0</v>
      </c>
      <c r="BH153" s="1">
        <v>0</v>
      </c>
      <c r="BI153" s="1">
        <v>4</v>
      </c>
      <c r="BJ153" s="1">
        <v>0</v>
      </c>
      <c r="BK153" s="1">
        <v>6</v>
      </c>
      <c r="BL153" s="1">
        <v>10</v>
      </c>
    </row>
    <row r="154" spans="2:65" hidden="1" x14ac:dyDescent="0.25">
      <c r="B154" s="1">
        <v>152</v>
      </c>
      <c r="C154" s="1">
        <v>0</v>
      </c>
      <c r="D154" s="1">
        <v>20</v>
      </c>
      <c r="E154" s="1">
        <v>820107309100001</v>
      </c>
      <c r="F154" s="1" t="s">
        <v>377</v>
      </c>
      <c r="G154" s="1" t="s">
        <v>232</v>
      </c>
      <c r="H154" s="1" t="s">
        <v>378</v>
      </c>
      <c r="I154" s="1" t="s">
        <v>379</v>
      </c>
      <c r="J154" s="1">
        <v>82053</v>
      </c>
      <c r="K154" s="1" t="s">
        <v>70</v>
      </c>
      <c r="L154" s="1">
        <v>4</v>
      </c>
      <c r="M154" s="1" t="s">
        <v>66</v>
      </c>
      <c r="N154" s="1">
        <v>3091</v>
      </c>
      <c r="O154" s="1">
        <v>2</v>
      </c>
      <c r="P154" s="1" t="s">
        <v>71</v>
      </c>
      <c r="Q154" s="1" t="s">
        <v>69</v>
      </c>
      <c r="R154" s="1" t="s">
        <v>69</v>
      </c>
      <c r="S154" s="1" t="s">
        <v>69</v>
      </c>
      <c r="T154" s="1" t="s">
        <v>69</v>
      </c>
      <c r="U154" s="1" t="s">
        <v>69</v>
      </c>
      <c r="V154" s="1">
        <v>0</v>
      </c>
      <c r="W154" s="1" t="s">
        <v>69</v>
      </c>
      <c r="X154" s="1" t="s">
        <v>69</v>
      </c>
      <c r="Y154" s="1" t="s">
        <v>69</v>
      </c>
      <c r="Z154" s="1">
        <v>6.67</v>
      </c>
      <c r="AA154" s="1">
        <v>6.67</v>
      </c>
      <c r="AB154" s="1" t="s">
        <v>69</v>
      </c>
      <c r="AC154" s="1" t="s">
        <v>69</v>
      </c>
      <c r="AD154" s="1" t="s">
        <v>69</v>
      </c>
      <c r="AE154" s="1" t="s">
        <v>69</v>
      </c>
      <c r="AF154" s="1" t="s">
        <v>69</v>
      </c>
      <c r="AG154" s="1">
        <v>0.84</v>
      </c>
      <c r="AH154" s="1" t="s">
        <v>69</v>
      </c>
      <c r="AI154" s="1" t="s">
        <v>69</v>
      </c>
      <c r="AJ154" s="1" t="s">
        <v>69</v>
      </c>
      <c r="AK154" s="1">
        <v>5.78</v>
      </c>
      <c r="AL154" s="1">
        <v>5.98</v>
      </c>
      <c r="AM154" s="1" t="s">
        <v>69</v>
      </c>
      <c r="AN154" s="1" t="s">
        <v>69</v>
      </c>
      <c r="AO154" s="1" t="s">
        <v>69</v>
      </c>
      <c r="AP154" s="1" t="s">
        <v>69</v>
      </c>
      <c r="AQ154" s="1" t="s">
        <v>69</v>
      </c>
      <c r="AR154" s="9">
        <v>0</v>
      </c>
      <c r="AS154" s="1" t="s">
        <v>69</v>
      </c>
      <c r="AT154" s="1" t="s">
        <v>69</v>
      </c>
      <c r="AU154" s="1" t="s">
        <v>69</v>
      </c>
      <c r="AV154" s="1">
        <v>1.1499999999999999</v>
      </c>
      <c r="AW154" s="1">
        <v>1.1200000000000001</v>
      </c>
      <c r="AX154" s="1" t="s">
        <v>69</v>
      </c>
      <c r="AY154" s="1" t="s">
        <v>69</v>
      </c>
      <c r="AZ154" s="1" t="s">
        <v>69</v>
      </c>
      <c r="BA154" s="1" t="s">
        <v>69</v>
      </c>
      <c r="BB154" s="1" t="s">
        <v>69</v>
      </c>
      <c r="BC154" s="1">
        <v>-1</v>
      </c>
      <c r="BD154" s="1" t="s">
        <v>69</v>
      </c>
      <c r="BE154" s="1" t="s">
        <v>69</v>
      </c>
      <c r="BF154" s="1" t="s">
        <v>69</v>
      </c>
      <c r="BG154" s="1">
        <v>0</v>
      </c>
      <c r="BH154" s="1">
        <v>0</v>
      </c>
      <c r="BI154" s="1">
        <v>0</v>
      </c>
      <c r="BJ154" s="1">
        <v>1</v>
      </c>
      <c r="BK154" s="1">
        <v>2</v>
      </c>
      <c r="BL154" s="1">
        <v>3</v>
      </c>
      <c r="BM154" s="1" t="s">
        <v>390</v>
      </c>
    </row>
    <row r="155" spans="2:65" hidden="1" x14ac:dyDescent="0.25">
      <c r="B155" s="1">
        <v>153</v>
      </c>
      <c r="C155" s="1">
        <v>0</v>
      </c>
      <c r="D155" s="1">
        <v>20</v>
      </c>
      <c r="E155" s="1">
        <v>820107309300001</v>
      </c>
      <c r="F155" s="1" t="s">
        <v>380</v>
      </c>
      <c r="G155" s="1" t="s">
        <v>232</v>
      </c>
      <c r="H155" s="1" t="s">
        <v>381</v>
      </c>
      <c r="I155" s="1" t="s">
        <v>382</v>
      </c>
      <c r="J155" s="1">
        <v>82053</v>
      </c>
      <c r="K155" s="1" t="s">
        <v>70</v>
      </c>
      <c r="L155" s="1">
        <v>4</v>
      </c>
      <c r="M155" s="1" t="s">
        <v>66</v>
      </c>
      <c r="N155" s="1">
        <v>3093</v>
      </c>
      <c r="O155" s="1">
        <v>2</v>
      </c>
      <c r="P155" s="1" t="s">
        <v>71</v>
      </c>
      <c r="Q155" s="1">
        <v>0.02</v>
      </c>
      <c r="R155" s="1">
        <v>0.76</v>
      </c>
      <c r="S155" s="1">
        <v>0.86</v>
      </c>
      <c r="T155" s="1">
        <v>0.64</v>
      </c>
      <c r="U155" s="1">
        <v>0.78</v>
      </c>
      <c r="V155" s="1">
        <v>0.76</v>
      </c>
      <c r="W155" s="1">
        <v>0.44</v>
      </c>
      <c r="X155" s="1">
        <v>0.61</v>
      </c>
      <c r="Y155" s="1">
        <v>0.12</v>
      </c>
      <c r="Z155" s="1">
        <v>5.94</v>
      </c>
      <c r="AA155" s="1">
        <v>9.6</v>
      </c>
      <c r="AB155" s="1">
        <v>0.01</v>
      </c>
      <c r="AC155" s="1">
        <v>0.56999999999999995</v>
      </c>
      <c r="AD155" s="1">
        <v>0.9</v>
      </c>
      <c r="AE155" s="1">
        <v>0.54</v>
      </c>
      <c r="AF155" s="1">
        <v>0.64</v>
      </c>
      <c r="AG155" s="1">
        <v>0.78</v>
      </c>
      <c r="AH155" s="1">
        <v>0.39</v>
      </c>
      <c r="AI155" s="1">
        <v>0.4</v>
      </c>
      <c r="AJ155" s="1">
        <v>0.3</v>
      </c>
      <c r="AK155" s="1">
        <v>7.98</v>
      </c>
      <c r="AL155" s="1">
        <v>8.49</v>
      </c>
      <c r="AM155" s="8">
        <v>2</v>
      </c>
      <c r="AN155" s="8">
        <v>1.33</v>
      </c>
      <c r="AO155" s="1">
        <v>0.96</v>
      </c>
      <c r="AP155" s="1">
        <v>1.19</v>
      </c>
      <c r="AQ155" s="8">
        <v>1.22</v>
      </c>
      <c r="AR155" s="1">
        <v>0.97</v>
      </c>
      <c r="AS155" s="1">
        <v>1.1299999999999999</v>
      </c>
      <c r="AT155" s="8">
        <v>1.52</v>
      </c>
      <c r="AU155" s="9">
        <v>0.4</v>
      </c>
      <c r="AV155" s="8">
        <v>0.74</v>
      </c>
      <c r="AW155" s="1">
        <v>1.1299999999999999</v>
      </c>
      <c r="AX155" s="1">
        <v>1</v>
      </c>
      <c r="AY155" s="1">
        <v>1</v>
      </c>
      <c r="AZ155" s="1">
        <v>0</v>
      </c>
      <c r="BA155" s="1">
        <v>0</v>
      </c>
      <c r="BB155" s="1">
        <v>1</v>
      </c>
      <c r="BC155" s="1">
        <v>0</v>
      </c>
      <c r="BD155" s="1">
        <v>0</v>
      </c>
      <c r="BE155" s="1">
        <v>1</v>
      </c>
      <c r="BF155" s="1">
        <v>-1</v>
      </c>
      <c r="BG155" s="1">
        <v>1</v>
      </c>
      <c r="BH155" s="1">
        <v>0</v>
      </c>
      <c r="BI155" s="1">
        <v>5</v>
      </c>
      <c r="BJ155" s="1">
        <v>1</v>
      </c>
      <c r="BK155" s="1">
        <v>5</v>
      </c>
      <c r="BL155" s="1">
        <v>11</v>
      </c>
    </row>
    <row r="156" spans="2:65" hidden="1" x14ac:dyDescent="0.25">
      <c r="B156" s="1">
        <v>154</v>
      </c>
      <c r="C156" s="1">
        <v>0</v>
      </c>
      <c r="D156" s="1">
        <v>20</v>
      </c>
      <c r="E156" s="1">
        <v>820107310900001</v>
      </c>
      <c r="F156" s="1" t="s">
        <v>383</v>
      </c>
      <c r="G156" s="1" t="s">
        <v>232</v>
      </c>
      <c r="H156" s="1" t="s">
        <v>384</v>
      </c>
      <c r="I156" s="1" t="s">
        <v>383</v>
      </c>
      <c r="J156" s="1">
        <v>82053</v>
      </c>
      <c r="K156" s="1" t="s">
        <v>70</v>
      </c>
      <c r="L156" s="1">
        <v>4</v>
      </c>
      <c r="M156" s="1" t="s">
        <v>66</v>
      </c>
      <c r="N156" s="1">
        <v>3109</v>
      </c>
      <c r="O156" s="1">
        <v>2</v>
      </c>
      <c r="P156" s="1" t="s">
        <v>71</v>
      </c>
      <c r="Q156" s="1">
        <v>0</v>
      </c>
      <c r="R156" s="1">
        <v>0.9</v>
      </c>
      <c r="S156" s="1">
        <v>0.95</v>
      </c>
      <c r="T156" s="1">
        <v>0.82</v>
      </c>
      <c r="U156" s="1">
        <v>0.88</v>
      </c>
      <c r="V156" s="1">
        <v>0.61</v>
      </c>
      <c r="W156" s="1">
        <v>0.88</v>
      </c>
      <c r="X156" s="1">
        <v>1</v>
      </c>
      <c r="Y156" s="1">
        <v>1</v>
      </c>
      <c r="Z156" s="1">
        <v>19.5</v>
      </c>
      <c r="AA156" s="1">
        <v>15</v>
      </c>
      <c r="AB156" s="1">
        <v>0</v>
      </c>
      <c r="AC156" s="1">
        <v>0.69</v>
      </c>
      <c r="AD156" s="1">
        <v>0.94</v>
      </c>
      <c r="AE156" s="1">
        <v>0.61</v>
      </c>
      <c r="AF156" s="1">
        <v>0.79</v>
      </c>
      <c r="AG156" s="1">
        <v>0.46</v>
      </c>
      <c r="AH156" s="1">
        <v>0.62</v>
      </c>
      <c r="AI156" s="1">
        <v>0.87</v>
      </c>
      <c r="AJ156" s="1">
        <v>0.92</v>
      </c>
      <c r="AK156" s="1">
        <v>16.46</v>
      </c>
      <c r="AL156" s="1">
        <v>15.65</v>
      </c>
      <c r="AM156" s="1" t="s">
        <v>69</v>
      </c>
      <c r="AN156" s="8">
        <v>1.3</v>
      </c>
      <c r="AO156" s="1">
        <v>1.01</v>
      </c>
      <c r="AP156" s="8">
        <v>1.34</v>
      </c>
      <c r="AQ156" s="1">
        <v>1.1100000000000001</v>
      </c>
      <c r="AR156" s="8">
        <v>1.33</v>
      </c>
      <c r="AS156" s="8">
        <v>1.42</v>
      </c>
      <c r="AT156" s="1">
        <v>1.1499999999999999</v>
      </c>
      <c r="AU156" s="1">
        <v>1.0900000000000001</v>
      </c>
      <c r="AV156" s="1">
        <v>1.18</v>
      </c>
      <c r="AW156" s="1">
        <v>0.96</v>
      </c>
      <c r="AX156" s="1" t="s">
        <v>69</v>
      </c>
      <c r="AY156" s="1">
        <v>1</v>
      </c>
      <c r="AZ156" s="1">
        <v>0</v>
      </c>
      <c r="BA156" s="1">
        <v>1</v>
      </c>
      <c r="BB156" s="1">
        <v>0</v>
      </c>
      <c r="BC156" s="1">
        <v>1</v>
      </c>
      <c r="BD156" s="1">
        <v>1</v>
      </c>
      <c r="BE156" s="1">
        <v>0</v>
      </c>
      <c r="BF156" s="1">
        <v>0</v>
      </c>
      <c r="BG156" s="1">
        <v>0</v>
      </c>
      <c r="BH156" s="1">
        <v>0</v>
      </c>
      <c r="BI156" s="1">
        <v>4</v>
      </c>
      <c r="BJ156" s="1">
        <v>0</v>
      </c>
      <c r="BK156" s="1">
        <v>6</v>
      </c>
      <c r="BL156" s="1">
        <v>10</v>
      </c>
    </row>
    <row r="157" spans="2:65" hidden="1" x14ac:dyDescent="0.25">
      <c r="B157" s="1">
        <v>155</v>
      </c>
      <c r="C157" s="1">
        <v>0</v>
      </c>
      <c r="D157" s="1">
        <v>20</v>
      </c>
      <c r="E157" s="1">
        <v>820107311000001</v>
      </c>
      <c r="F157" s="1" t="s">
        <v>385</v>
      </c>
      <c r="G157" s="1" t="s">
        <v>232</v>
      </c>
      <c r="H157" s="1" t="s">
        <v>386</v>
      </c>
      <c r="I157" s="1" t="s">
        <v>385</v>
      </c>
      <c r="J157" s="1">
        <v>82053</v>
      </c>
      <c r="K157" s="1" t="s">
        <v>70</v>
      </c>
      <c r="L157" s="1">
        <v>4</v>
      </c>
      <c r="M157" s="1" t="s">
        <v>66</v>
      </c>
      <c r="N157" s="1">
        <v>3110</v>
      </c>
      <c r="O157" s="1">
        <v>2</v>
      </c>
      <c r="P157" s="1" t="s">
        <v>71</v>
      </c>
      <c r="Q157" s="1">
        <v>0</v>
      </c>
      <c r="R157" s="1">
        <v>0.49</v>
      </c>
      <c r="S157" s="1">
        <v>0.89</v>
      </c>
      <c r="T157" s="1">
        <v>0.11</v>
      </c>
      <c r="U157" s="1">
        <v>0.7</v>
      </c>
      <c r="V157" s="1">
        <v>0.43</v>
      </c>
      <c r="W157" s="1">
        <v>0.72</v>
      </c>
      <c r="X157" s="1">
        <v>0.86</v>
      </c>
      <c r="Y157" s="1">
        <v>1</v>
      </c>
      <c r="Z157" s="1">
        <v>10.87</v>
      </c>
      <c r="AA157" s="1">
        <v>12.28</v>
      </c>
      <c r="AB157" s="1">
        <v>0</v>
      </c>
      <c r="AC157" s="1">
        <v>0.54</v>
      </c>
      <c r="AD157" s="1">
        <v>0.92</v>
      </c>
      <c r="AE157" s="1">
        <v>0.28000000000000003</v>
      </c>
      <c r="AF157" s="1">
        <v>0.86</v>
      </c>
      <c r="AG157" s="1">
        <v>0.53</v>
      </c>
      <c r="AH157" s="1">
        <v>0.72</v>
      </c>
      <c r="AI157" s="1">
        <v>0.86</v>
      </c>
      <c r="AJ157" s="1">
        <v>0.94</v>
      </c>
      <c r="AK157" s="1">
        <v>17.079999999999998</v>
      </c>
      <c r="AL157" s="1">
        <v>18.34</v>
      </c>
      <c r="AM157" s="1" t="s">
        <v>69</v>
      </c>
      <c r="AN157" s="1">
        <v>0.91</v>
      </c>
      <c r="AO157" s="1">
        <v>0.97</v>
      </c>
      <c r="AP157" s="9">
        <v>0.39</v>
      </c>
      <c r="AQ157" s="1">
        <v>0.81</v>
      </c>
      <c r="AR157" s="1">
        <v>0.81</v>
      </c>
      <c r="AS157" s="1">
        <v>1</v>
      </c>
      <c r="AT157" s="1">
        <v>1</v>
      </c>
      <c r="AU157" s="1">
        <v>1.06</v>
      </c>
      <c r="AV157" s="8">
        <v>0.64</v>
      </c>
      <c r="AW157" s="8">
        <v>0.67</v>
      </c>
      <c r="AX157" s="1" t="s">
        <v>69</v>
      </c>
      <c r="AY157" s="1">
        <v>0</v>
      </c>
      <c r="AZ157" s="1">
        <v>0</v>
      </c>
      <c r="BA157" s="1">
        <v>-1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1</v>
      </c>
      <c r="BH157" s="1">
        <v>1</v>
      </c>
      <c r="BI157" s="1">
        <v>2</v>
      </c>
      <c r="BJ157" s="1">
        <v>1</v>
      </c>
      <c r="BK157" s="1">
        <v>7</v>
      </c>
      <c r="BL157" s="1">
        <v>10</v>
      </c>
    </row>
    <row r="159" spans="2:65" x14ac:dyDescent="0.25">
      <c r="AL159" s="16" t="s">
        <v>404</v>
      </c>
      <c r="AM159" s="9" t="s">
        <v>402</v>
      </c>
      <c r="AN159" s="9" t="s">
        <v>402</v>
      </c>
      <c r="AO159" s="9" t="s">
        <v>402</v>
      </c>
      <c r="AP159" s="9" t="s">
        <v>402</v>
      </c>
      <c r="AQ159" s="9" t="s">
        <v>402</v>
      </c>
      <c r="AR159" s="9" t="s">
        <v>402</v>
      </c>
      <c r="AS159" s="9" t="s">
        <v>402</v>
      </c>
      <c r="AT159" s="9" t="s">
        <v>402</v>
      </c>
      <c r="AU159" s="9" t="s">
        <v>402</v>
      </c>
      <c r="AV159" s="8" t="s">
        <v>402</v>
      </c>
      <c r="AW159" s="8" t="s">
        <v>402</v>
      </c>
    </row>
    <row r="160" spans="2:65" x14ac:dyDescent="0.25">
      <c r="AM160" s="8" t="s">
        <v>403</v>
      </c>
      <c r="AN160" s="8" t="s">
        <v>403</v>
      </c>
      <c r="AO160" s="8" t="s">
        <v>403</v>
      </c>
      <c r="AP160" s="8" t="s">
        <v>403</v>
      </c>
      <c r="AQ160" s="8" t="s">
        <v>403</v>
      </c>
      <c r="AR160" s="8" t="s">
        <v>403</v>
      </c>
      <c r="AS160" s="8" t="s">
        <v>403</v>
      </c>
      <c r="AT160" s="8" t="s">
        <v>403</v>
      </c>
      <c r="AU160" s="8" t="s">
        <v>403</v>
      </c>
      <c r="AV160" s="9" t="s">
        <v>403</v>
      </c>
      <c r="AW160" s="9" t="s">
        <v>403</v>
      </c>
    </row>
  </sheetData>
  <autoFilter ref="B2:BL157" xr:uid="{00000000-0009-0000-0000-000000000000}">
    <filterColumn colId="4">
      <filters>
        <filter val="Consulente Giuridico d’Impresa"/>
        <filter val="Scienze Biologiche"/>
      </filters>
    </filterColumn>
  </autoFilter>
  <mergeCells count="3">
    <mergeCell ref="Q1:AA1"/>
    <mergeCell ref="AB1:AL1"/>
    <mergeCell ref="AM1:A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3306-8220-4C96-8875-44CC57D7436D}">
  <dimension ref="A1:BD169"/>
  <sheetViews>
    <sheetView zoomScale="90" zoomScaleNormal="90" workbookViewId="0">
      <pane xSplit="7" ySplit="10" topLeftCell="AE11" activePane="bottomRight" state="frozen"/>
      <selection pane="topRight" activeCell="H1" sqref="H1"/>
      <selection pane="bottomLeft" activeCell="A11" sqref="A11"/>
      <selection pane="bottomRight" activeCell="AF11" sqref="AF11"/>
    </sheetView>
  </sheetViews>
  <sheetFormatPr defaultColWidth="9.140625" defaultRowHeight="15" x14ac:dyDescent="0.25"/>
  <cols>
    <col min="1" max="1" width="4" style="49" bestFit="1" customWidth="1"/>
    <col min="2" max="2" width="55.5703125" style="49" customWidth="1"/>
    <col min="3" max="3" width="14.140625" style="49" bestFit="1" customWidth="1"/>
    <col min="4" max="4" width="9.42578125" style="49" customWidth="1"/>
    <col min="5" max="5" width="73.28515625" style="49" hidden="1" customWidth="1"/>
    <col min="6" max="6" width="13" style="49" bestFit="1" customWidth="1"/>
    <col min="7" max="7" width="10" style="49" bestFit="1" customWidth="1"/>
    <col min="8" max="8" width="8.85546875" style="50" bestFit="1" customWidth="1"/>
    <col min="9" max="9" width="9.7109375" style="50" bestFit="1" customWidth="1"/>
    <col min="10" max="10" width="13.7109375" style="50" bestFit="1" customWidth="1"/>
    <col min="11" max="11" width="8.85546875" style="50" bestFit="1" customWidth="1"/>
    <col min="12" max="12" width="9.7109375" style="50" bestFit="1" customWidth="1"/>
    <col min="13" max="13" width="13.7109375" style="50" bestFit="1" customWidth="1"/>
    <col min="14" max="14" width="8.85546875" style="50" bestFit="1" customWidth="1"/>
    <col min="15" max="15" width="9.7109375" style="50" bestFit="1" customWidth="1"/>
    <col min="16" max="16" width="13.7109375" style="50" bestFit="1" customWidth="1"/>
    <col min="17" max="17" width="8.85546875" style="50" bestFit="1" customWidth="1"/>
    <col min="18" max="18" width="9.7109375" style="50" bestFit="1" customWidth="1"/>
    <col min="19" max="19" width="13.7109375" style="50" bestFit="1" customWidth="1"/>
    <col min="20" max="20" width="8.85546875" style="50" bestFit="1" customWidth="1"/>
    <col min="21" max="21" width="9.7109375" style="50" bestFit="1" customWidth="1"/>
    <col min="22" max="22" width="13.7109375" style="50" bestFit="1" customWidth="1"/>
    <col min="23" max="23" width="8.85546875" style="50" bestFit="1" customWidth="1"/>
    <col min="24" max="24" width="9.7109375" style="50" bestFit="1" customWidth="1"/>
    <col min="25" max="25" width="13.7109375" style="50" bestFit="1" customWidth="1"/>
    <col min="26" max="26" width="8.85546875" style="50" bestFit="1" customWidth="1"/>
    <col min="27" max="27" width="9.7109375" style="50" bestFit="1" customWidth="1"/>
    <col min="28" max="28" width="13.7109375" style="50" bestFit="1" customWidth="1"/>
    <col min="29" max="29" width="8.85546875" style="50" bestFit="1" customWidth="1"/>
    <col min="30" max="30" width="9.7109375" style="50" bestFit="1" customWidth="1"/>
    <col min="31" max="31" width="13.7109375" style="50" bestFit="1" customWidth="1"/>
    <col min="32" max="32" width="8.85546875" style="50" bestFit="1" customWidth="1"/>
    <col min="33" max="33" width="9.7109375" style="50" bestFit="1" customWidth="1"/>
    <col min="34" max="34" width="13.7109375" style="50" bestFit="1" customWidth="1"/>
    <col min="35" max="35" width="8.85546875" style="50" bestFit="1" customWidth="1"/>
    <col min="36" max="36" width="9.7109375" style="50" bestFit="1" customWidth="1"/>
    <col min="37" max="37" width="13.7109375" style="50" bestFit="1" customWidth="1"/>
    <col min="38" max="38" width="8.85546875" style="50" bestFit="1" customWidth="1"/>
    <col min="39" max="39" width="9.7109375" style="50" bestFit="1" customWidth="1"/>
    <col min="40" max="40" width="13.7109375" style="50" bestFit="1" customWidth="1"/>
    <col min="41" max="43" width="13.140625" style="49" hidden="1" customWidth="1"/>
    <col min="44" max="44" width="15.85546875" style="49" hidden="1" customWidth="1"/>
    <col min="45" max="48" width="13.140625" style="49" hidden="1" customWidth="1"/>
    <col min="49" max="49" width="16.140625" style="49" hidden="1" customWidth="1"/>
    <col min="50" max="51" width="13.140625" style="49" hidden="1" customWidth="1"/>
    <col min="52" max="52" width="21.5703125" style="49" bestFit="1" customWidth="1"/>
    <col min="53" max="53" width="24.42578125" style="49" bestFit="1" customWidth="1"/>
    <col min="54" max="54" width="23.5703125" style="49" bestFit="1" customWidth="1"/>
    <col min="55" max="55" width="28.85546875" style="49" bestFit="1" customWidth="1"/>
    <col min="56" max="56" width="40.140625" style="49" bestFit="1" customWidth="1"/>
    <col min="57" max="16384" width="9.140625" style="50"/>
  </cols>
  <sheetData>
    <row r="1" spans="1:56" x14ac:dyDescent="0.25">
      <c r="A1" s="133" t="s">
        <v>432</v>
      </c>
      <c r="B1" s="133"/>
      <c r="C1" s="32"/>
      <c r="D1" s="32"/>
      <c r="E1" s="32"/>
      <c r="F1" s="32"/>
      <c r="G1" s="32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</row>
    <row r="2" spans="1:56" x14ac:dyDescent="0.25">
      <c r="A2" s="133"/>
      <c r="B2" s="133"/>
      <c r="C2" s="32"/>
      <c r="D2" s="32"/>
      <c r="E2" s="32"/>
      <c r="F2" s="32"/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</row>
    <row r="3" spans="1:56" x14ac:dyDescent="0.25">
      <c r="A3" s="41" t="s">
        <v>429</v>
      </c>
      <c r="B3" s="32"/>
      <c r="C3" s="33"/>
      <c r="D3" s="32"/>
      <c r="E3" s="32"/>
      <c r="F3" s="32"/>
      <c r="G3" s="32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</row>
    <row r="4" spans="1:56" x14ac:dyDescent="0.25">
      <c r="A4" s="41" t="s">
        <v>430</v>
      </c>
      <c r="B4" s="32"/>
      <c r="C4" s="33"/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</row>
    <row r="5" spans="1:56" ht="15.75" x14ac:dyDescent="0.25">
      <c r="A5" s="41" t="s">
        <v>431</v>
      </c>
      <c r="B5" s="34"/>
      <c r="C5" s="48"/>
      <c r="D5" s="34"/>
      <c r="E5" s="34"/>
      <c r="F5" s="34"/>
      <c r="G5" s="34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1:56" x14ac:dyDescent="0.25">
      <c r="A6" s="134" t="s">
        <v>433</v>
      </c>
      <c r="B6" s="135"/>
      <c r="C6" s="135"/>
      <c r="D6" s="135"/>
      <c r="E6" s="135"/>
      <c r="F6" s="135"/>
      <c r="G6" s="135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</row>
    <row r="7" spans="1:56" ht="15.75" thickBot="1" x14ac:dyDescent="0.3">
      <c r="A7" s="41"/>
      <c r="B7" s="32"/>
      <c r="C7" s="33"/>
      <c r="D7" s="32"/>
      <c r="E7" s="32"/>
      <c r="F7" s="32"/>
      <c r="G7" s="3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</row>
    <row r="8" spans="1:56" s="51" customFormat="1" x14ac:dyDescent="0.25">
      <c r="A8" s="41"/>
      <c r="B8" s="34"/>
      <c r="C8" s="10"/>
      <c r="D8" s="34"/>
      <c r="E8" s="34"/>
      <c r="F8" s="34"/>
      <c r="G8" s="34"/>
      <c r="H8" s="120" t="s">
        <v>14</v>
      </c>
      <c r="I8" s="121"/>
      <c r="J8" s="122"/>
      <c r="K8" s="120" t="s">
        <v>15</v>
      </c>
      <c r="L8" s="121"/>
      <c r="M8" s="122"/>
      <c r="N8" s="120" t="s">
        <v>16</v>
      </c>
      <c r="O8" s="121"/>
      <c r="P8" s="122"/>
      <c r="Q8" s="120" t="s">
        <v>17</v>
      </c>
      <c r="R8" s="121"/>
      <c r="S8" s="122"/>
      <c r="T8" s="120" t="s">
        <v>18</v>
      </c>
      <c r="U8" s="121"/>
      <c r="V8" s="122"/>
      <c r="W8" s="120" t="s">
        <v>19</v>
      </c>
      <c r="X8" s="121"/>
      <c r="Y8" s="122"/>
      <c r="Z8" s="120" t="s">
        <v>20</v>
      </c>
      <c r="AA8" s="121"/>
      <c r="AB8" s="122"/>
      <c r="AC8" s="120" t="s">
        <v>21</v>
      </c>
      <c r="AD8" s="121"/>
      <c r="AE8" s="122"/>
      <c r="AF8" s="120" t="s">
        <v>405</v>
      </c>
      <c r="AG8" s="121"/>
      <c r="AH8" s="122"/>
      <c r="AI8" s="120" t="s">
        <v>23</v>
      </c>
      <c r="AJ8" s="121"/>
      <c r="AK8" s="122"/>
      <c r="AL8" s="120" t="s">
        <v>24</v>
      </c>
      <c r="AM8" s="121"/>
      <c r="AN8" s="122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39" t="s">
        <v>411</v>
      </c>
      <c r="BA8" s="127" t="s">
        <v>409</v>
      </c>
      <c r="BB8" s="127" t="s">
        <v>410</v>
      </c>
      <c r="BC8" s="123" t="s">
        <v>412</v>
      </c>
      <c r="BD8" s="125" t="s">
        <v>427</v>
      </c>
    </row>
    <row r="9" spans="1:56" s="51" customFormat="1" ht="28.5" customHeight="1" thickBot="1" x14ac:dyDescent="0.3">
      <c r="A9" s="136"/>
      <c r="B9" s="137"/>
      <c r="C9" s="137"/>
      <c r="D9" s="137"/>
      <c r="E9" s="137"/>
      <c r="F9" s="137"/>
      <c r="G9" s="138"/>
      <c r="H9" s="132" t="s">
        <v>436</v>
      </c>
      <c r="I9" s="130"/>
      <c r="J9" s="131"/>
      <c r="K9" s="129" t="s">
        <v>434</v>
      </c>
      <c r="L9" s="130"/>
      <c r="M9" s="131"/>
      <c r="N9" s="129" t="s">
        <v>434</v>
      </c>
      <c r="O9" s="130"/>
      <c r="P9" s="131"/>
      <c r="Q9" s="129" t="s">
        <v>434</v>
      </c>
      <c r="R9" s="130"/>
      <c r="S9" s="131"/>
      <c r="T9" s="132" t="s">
        <v>437</v>
      </c>
      <c r="U9" s="130"/>
      <c r="V9" s="131"/>
      <c r="W9" s="132" t="s">
        <v>438</v>
      </c>
      <c r="X9" s="130"/>
      <c r="Y9" s="131"/>
      <c r="Z9" s="132" t="s">
        <v>439</v>
      </c>
      <c r="AA9" s="130"/>
      <c r="AB9" s="131"/>
      <c r="AC9" s="129" t="s">
        <v>440</v>
      </c>
      <c r="AD9" s="130"/>
      <c r="AE9" s="131"/>
      <c r="AF9" s="129" t="s">
        <v>441</v>
      </c>
      <c r="AG9" s="130"/>
      <c r="AH9" s="131"/>
      <c r="AI9" s="132" t="s">
        <v>442</v>
      </c>
      <c r="AJ9" s="130"/>
      <c r="AK9" s="131"/>
      <c r="AL9" s="132" t="s">
        <v>443</v>
      </c>
      <c r="AM9" s="130"/>
      <c r="AN9" s="13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40"/>
      <c r="BA9" s="128"/>
      <c r="BB9" s="128"/>
      <c r="BC9" s="124"/>
      <c r="BD9" s="126"/>
    </row>
    <row r="10" spans="1:56" x14ac:dyDescent="0.25">
      <c r="A10" s="35"/>
      <c r="B10" s="36" t="s">
        <v>3</v>
      </c>
      <c r="C10" s="36" t="s">
        <v>12</v>
      </c>
      <c r="D10" s="36" t="s">
        <v>4</v>
      </c>
      <c r="E10" s="36" t="s">
        <v>5</v>
      </c>
      <c r="F10" s="36" t="s">
        <v>11</v>
      </c>
      <c r="G10" s="37" t="s">
        <v>13</v>
      </c>
      <c r="H10" s="28" t="s">
        <v>406</v>
      </c>
      <c r="I10" s="28" t="s">
        <v>407</v>
      </c>
      <c r="J10" s="29" t="s">
        <v>408</v>
      </c>
      <c r="K10" s="27" t="s">
        <v>406</v>
      </c>
      <c r="L10" s="28" t="s">
        <v>407</v>
      </c>
      <c r="M10" s="29" t="s">
        <v>408</v>
      </c>
      <c r="N10" s="27" t="s">
        <v>406</v>
      </c>
      <c r="O10" s="28" t="s">
        <v>407</v>
      </c>
      <c r="P10" s="29" t="s">
        <v>408</v>
      </c>
      <c r="Q10" s="27" t="s">
        <v>406</v>
      </c>
      <c r="R10" s="28" t="s">
        <v>407</v>
      </c>
      <c r="S10" s="29" t="s">
        <v>408</v>
      </c>
      <c r="T10" s="27" t="s">
        <v>406</v>
      </c>
      <c r="U10" s="28" t="s">
        <v>407</v>
      </c>
      <c r="V10" s="29" t="s">
        <v>408</v>
      </c>
      <c r="W10" s="27" t="s">
        <v>406</v>
      </c>
      <c r="X10" s="28" t="s">
        <v>407</v>
      </c>
      <c r="Y10" s="29" t="s">
        <v>408</v>
      </c>
      <c r="Z10" s="27" t="s">
        <v>406</v>
      </c>
      <c r="AA10" s="28" t="s">
        <v>407</v>
      </c>
      <c r="AB10" s="29" t="s">
        <v>408</v>
      </c>
      <c r="AC10" s="27" t="s">
        <v>406</v>
      </c>
      <c r="AD10" s="28" t="s">
        <v>407</v>
      </c>
      <c r="AE10" s="29" t="s">
        <v>408</v>
      </c>
      <c r="AF10" s="27" t="s">
        <v>406</v>
      </c>
      <c r="AG10" s="28" t="s">
        <v>407</v>
      </c>
      <c r="AH10" s="29" t="s">
        <v>408</v>
      </c>
      <c r="AI10" s="27" t="s">
        <v>406</v>
      </c>
      <c r="AJ10" s="28" t="s">
        <v>407</v>
      </c>
      <c r="AK10" s="29" t="s">
        <v>408</v>
      </c>
      <c r="AL10" s="27" t="s">
        <v>406</v>
      </c>
      <c r="AM10" s="28" t="s">
        <v>407</v>
      </c>
      <c r="AN10" s="29" t="s">
        <v>408</v>
      </c>
      <c r="AO10" s="2" t="s">
        <v>47</v>
      </c>
      <c r="AP10" s="2" t="s">
        <v>48</v>
      </c>
      <c r="AQ10" s="2" t="s">
        <v>49</v>
      </c>
      <c r="AR10" s="2" t="s">
        <v>50</v>
      </c>
      <c r="AS10" s="2" t="s">
        <v>51</v>
      </c>
      <c r="AT10" s="2" t="s">
        <v>52</v>
      </c>
      <c r="AU10" s="2" t="s">
        <v>53</v>
      </c>
      <c r="AV10" s="2" t="s">
        <v>54</v>
      </c>
      <c r="AW10" s="2" t="s">
        <v>55</v>
      </c>
      <c r="AX10" s="2" t="s">
        <v>56</v>
      </c>
      <c r="AY10" s="2" t="s">
        <v>57</v>
      </c>
      <c r="AZ10" s="140"/>
      <c r="BA10" s="128"/>
      <c r="BB10" s="128"/>
      <c r="BC10" s="124"/>
      <c r="BD10" s="126"/>
    </row>
    <row r="11" spans="1:56" x14ac:dyDescent="0.25">
      <c r="A11" s="17">
        <v>1</v>
      </c>
      <c r="B11" s="1" t="s">
        <v>62</v>
      </c>
      <c r="C11" s="1" t="s">
        <v>67</v>
      </c>
      <c r="D11" s="1" t="s">
        <v>63</v>
      </c>
      <c r="E11" s="1" t="s">
        <v>64</v>
      </c>
      <c r="F11" s="1">
        <v>3</v>
      </c>
      <c r="G11" s="20" t="s">
        <v>68</v>
      </c>
      <c r="H11" s="1" t="s">
        <v>424</v>
      </c>
      <c r="I11" s="1" t="s">
        <v>424</v>
      </c>
      <c r="J11" s="20" t="s">
        <v>424</v>
      </c>
      <c r="K11" s="7" t="s">
        <v>424</v>
      </c>
      <c r="L11" s="7" t="s">
        <v>424</v>
      </c>
      <c r="M11" s="7" t="s">
        <v>424</v>
      </c>
      <c r="N11" s="17" t="s">
        <v>424</v>
      </c>
      <c r="O11" s="1" t="s">
        <v>424</v>
      </c>
      <c r="P11" s="20" t="s">
        <v>424</v>
      </c>
      <c r="Q11" s="17" t="s">
        <v>424</v>
      </c>
      <c r="R11" s="1" t="s">
        <v>424</v>
      </c>
      <c r="S11" s="20" t="s">
        <v>424</v>
      </c>
      <c r="T11" s="17" t="s">
        <v>424</v>
      </c>
      <c r="U11" s="1" t="s">
        <v>424</v>
      </c>
      <c r="V11" s="20" t="s">
        <v>424</v>
      </c>
      <c r="W11" s="17">
        <v>0.79</v>
      </c>
      <c r="X11" s="1">
        <v>0.75</v>
      </c>
      <c r="Y11" s="20">
        <v>1.05</v>
      </c>
      <c r="Z11" s="17" t="s">
        <v>424</v>
      </c>
      <c r="AA11" s="1" t="s">
        <v>424</v>
      </c>
      <c r="AB11" s="20" t="s">
        <v>424</v>
      </c>
      <c r="AC11" s="17">
        <v>0</v>
      </c>
      <c r="AD11" s="1">
        <v>0.39</v>
      </c>
      <c r="AE11" s="19">
        <v>0</v>
      </c>
      <c r="AF11" s="17">
        <v>0</v>
      </c>
      <c r="AG11" s="1">
        <v>0.17</v>
      </c>
      <c r="AH11" s="19">
        <v>0</v>
      </c>
      <c r="AI11" s="17">
        <v>1.76</v>
      </c>
      <c r="AJ11" s="1">
        <v>27.32</v>
      </c>
      <c r="AK11" s="18">
        <v>0.06</v>
      </c>
      <c r="AL11" s="52">
        <v>0</v>
      </c>
      <c r="AM11" s="1">
        <v>20.61</v>
      </c>
      <c r="AN11" s="18">
        <v>0</v>
      </c>
      <c r="AO11" s="1" t="s">
        <v>424</v>
      </c>
      <c r="AP11" s="1" t="s">
        <v>424</v>
      </c>
      <c r="AQ11" s="1" t="s">
        <v>424</v>
      </c>
      <c r="AR11" s="1" t="s">
        <v>424</v>
      </c>
      <c r="AS11" s="1" t="s">
        <v>424</v>
      </c>
      <c r="AT11" s="1">
        <v>0</v>
      </c>
      <c r="AU11" s="1" t="s">
        <v>424</v>
      </c>
      <c r="AV11" s="1">
        <v>-1</v>
      </c>
      <c r="AW11" s="1">
        <v>-1</v>
      </c>
      <c r="AX11" s="1">
        <v>1</v>
      </c>
      <c r="AY11" s="1">
        <v>1</v>
      </c>
      <c r="AZ11" s="17">
        <v>2</v>
      </c>
      <c r="BA11" s="1">
        <v>2</v>
      </c>
      <c r="BB11" s="1">
        <v>1</v>
      </c>
      <c r="BC11" s="46">
        <v>5</v>
      </c>
      <c r="BD11" s="43" t="s">
        <v>426</v>
      </c>
    </row>
    <row r="12" spans="1:56" x14ac:dyDescent="0.25">
      <c r="A12" s="17">
        <v>2</v>
      </c>
      <c r="B12" s="1" t="s">
        <v>62</v>
      </c>
      <c r="C12" s="1" t="s">
        <v>67</v>
      </c>
      <c r="D12" s="1" t="s">
        <v>63</v>
      </c>
      <c r="E12" s="1" t="s">
        <v>64</v>
      </c>
      <c r="F12" s="1">
        <v>3</v>
      </c>
      <c r="G12" s="20" t="s">
        <v>71</v>
      </c>
      <c r="H12" s="1">
        <v>0</v>
      </c>
      <c r="I12" s="1">
        <v>0.01</v>
      </c>
      <c r="J12" s="19">
        <v>0</v>
      </c>
      <c r="K12" s="7">
        <v>0.55000000000000004</v>
      </c>
      <c r="L12" s="7">
        <v>0.47</v>
      </c>
      <c r="M12" s="7">
        <v>1.17</v>
      </c>
      <c r="N12" s="17">
        <v>0.82</v>
      </c>
      <c r="O12" s="1">
        <v>0.74</v>
      </c>
      <c r="P12" s="20">
        <v>1.1100000000000001</v>
      </c>
      <c r="Q12" s="17">
        <v>0.46</v>
      </c>
      <c r="R12" s="1">
        <v>0.33</v>
      </c>
      <c r="S12" s="18">
        <v>1.39</v>
      </c>
      <c r="T12" s="17">
        <v>0.38</v>
      </c>
      <c r="U12" s="1">
        <v>0.39</v>
      </c>
      <c r="V12" s="20">
        <v>0.97</v>
      </c>
      <c r="W12" s="17">
        <v>0.79</v>
      </c>
      <c r="X12" s="1">
        <v>0.75</v>
      </c>
      <c r="Y12" s="20">
        <v>1.05</v>
      </c>
      <c r="Z12" s="17">
        <v>0.23</v>
      </c>
      <c r="AA12" s="1">
        <v>0.2</v>
      </c>
      <c r="AB12" s="20">
        <v>1.1499999999999999</v>
      </c>
      <c r="AC12" s="17">
        <v>0.68</v>
      </c>
      <c r="AD12" s="1">
        <v>0.39</v>
      </c>
      <c r="AE12" s="18">
        <v>1.74</v>
      </c>
      <c r="AF12" s="17">
        <v>0</v>
      </c>
      <c r="AG12" s="1">
        <v>0.17</v>
      </c>
      <c r="AH12" s="19">
        <v>0</v>
      </c>
      <c r="AI12" s="17">
        <v>52.88</v>
      </c>
      <c r="AJ12" s="1">
        <v>27.32</v>
      </c>
      <c r="AK12" s="19">
        <v>1.94</v>
      </c>
      <c r="AL12" s="17">
        <v>45.6</v>
      </c>
      <c r="AM12" s="1">
        <v>20.61</v>
      </c>
      <c r="AN12" s="19">
        <v>2.21</v>
      </c>
      <c r="AO12" s="1">
        <v>-1</v>
      </c>
      <c r="AP12" s="1">
        <v>0</v>
      </c>
      <c r="AQ12" s="1">
        <v>0</v>
      </c>
      <c r="AR12" s="1">
        <v>1</v>
      </c>
      <c r="AS12" s="1">
        <v>0</v>
      </c>
      <c r="AT12" s="1">
        <v>0</v>
      </c>
      <c r="AU12" s="1">
        <v>0</v>
      </c>
      <c r="AV12" s="1">
        <v>1</v>
      </c>
      <c r="AW12" s="1">
        <v>-1</v>
      </c>
      <c r="AX12" s="1">
        <v>-1</v>
      </c>
      <c r="AY12" s="1">
        <v>-1</v>
      </c>
      <c r="AZ12" s="17">
        <v>2</v>
      </c>
      <c r="BA12" s="1">
        <v>4</v>
      </c>
      <c r="BB12" s="1">
        <v>5</v>
      </c>
      <c r="BC12" s="46">
        <v>11</v>
      </c>
      <c r="BD12" s="44"/>
    </row>
    <row r="13" spans="1:56" x14ac:dyDescent="0.25">
      <c r="A13" s="17">
        <v>3</v>
      </c>
      <c r="B13" s="1" t="s">
        <v>72</v>
      </c>
      <c r="C13" s="1" t="s">
        <v>67</v>
      </c>
      <c r="D13" s="1" t="s">
        <v>73</v>
      </c>
      <c r="E13" s="1" t="s">
        <v>72</v>
      </c>
      <c r="F13" s="1">
        <v>3</v>
      </c>
      <c r="G13" s="20" t="s">
        <v>71</v>
      </c>
      <c r="H13" s="1">
        <v>0.02</v>
      </c>
      <c r="I13" s="1">
        <v>0</v>
      </c>
      <c r="J13" s="25" t="s">
        <v>425</v>
      </c>
      <c r="K13" s="7">
        <v>0.39</v>
      </c>
      <c r="L13" s="7">
        <v>0.52</v>
      </c>
      <c r="M13" s="40">
        <v>0.75</v>
      </c>
      <c r="N13" s="17">
        <v>0.64</v>
      </c>
      <c r="O13" s="1">
        <v>0.76</v>
      </c>
      <c r="P13" s="20">
        <v>0.84</v>
      </c>
      <c r="Q13" s="17">
        <v>0.27</v>
      </c>
      <c r="R13" s="1">
        <v>0.4</v>
      </c>
      <c r="S13" s="19">
        <v>0.68</v>
      </c>
      <c r="T13" s="17">
        <v>0.36</v>
      </c>
      <c r="U13" s="1">
        <v>0.45</v>
      </c>
      <c r="V13" s="20">
        <v>0.8</v>
      </c>
      <c r="W13" s="17">
        <v>0.85</v>
      </c>
      <c r="X13" s="1">
        <v>0.76</v>
      </c>
      <c r="Y13" s="20">
        <v>1.1200000000000001</v>
      </c>
      <c r="Z13" s="17">
        <v>0.22</v>
      </c>
      <c r="AA13" s="1">
        <v>0.26</v>
      </c>
      <c r="AB13" s="20">
        <v>0.85</v>
      </c>
      <c r="AC13" s="17">
        <v>0.4</v>
      </c>
      <c r="AD13" s="1">
        <v>0.39</v>
      </c>
      <c r="AE13" s="20">
        <v>1.03</v>
      </c>
      <c r="AF13" s="17">
        <v>0.14000000000000001</v>
      </c>
      <c r="AG13" s="1">
        <v>0.14000000000000001</v>
      </c>
      <c r="AH13" s="20">
        <v>1</v>
      </c>
      <c r="AI13" s="17">
        <v>78.05</v>
      </c>
      <c r="AJ13" s="1">
        <v>46.64</v>
      </c>
      <c r="AK13" s="19">
        <v>1.67</v>
      </c>
      <c r="AL13" s="17">
        <v>63.17</v>
      </c>
      <c r="AM13" s="1">
        <v>36.380000000000003</v>
      </c>
      <c r="AN13" s="19">
        <v>1.74</v>
      </c>
      <c r="AO13" s="7">
        <v>0</v>
      </c>
      <c r="AP13" s="1">
        <v>-1</v>
      </c>
      <c r="AQ13" s="1">
        <v>0</v>
      </c>
      <c r="AR13" s="1">
        <v>-1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-1</v>
      </c>
      <c r="AY13" s="1">
        <v>-1</v>
      </c>
      <c r="AZ13" s="42">
        <v>0</v>
      </c>
      <c r="BA13" s="1">
        <v>4</v>
      </c>
      <c r="BB13" s="1">
        <v>7</v>
      </c>
      <c r="BC13" s="46">
        <v>11</v>
      </c>
      <c r="BD13" s="44"/>
    </row>
    <row r="14" spans="1:56" x14ac:dyDescent="0.25">
      <c r="A14" s="17">
        <v>4</v>
      </c>
      <c r="B14" s="1" t="s">
        <v>74</v>
      </c>
      <c r="C14" s="1" t="s">
        <v>67</v>
      </c>
      <c r="D14" s="1" t="s">
        <v>75</v>
      </c>
      <c r="E14" s="1" t="s">
        <v>76</v>
      </c>
      <c r="F14" s="1">
        <v>3</v>
      </c>
      <c r="G14" s="20" t="s">
        <v>68</v>
      </c>
      <c r="H14" s="1" t="s">
        <v>424</v>
      </c>
      <c r="I14" s="1" t="s">
        <v>424</v>
      </c>
      <c r="J14" s="20" t="s">
        <v>424</v>
      </c>
      <c r="K14" s="7" t="s">
        <v>424</v>
      </c>
      <c r="L14" s="7" t="s">
        <v>424</v>
      </c>
      <c r="M14" s="7" t="s">
        <v>424</v>
      </c>
      <c r="N14" s="17" t="s">
        <v>424</v>
      </c>
      <c r="O14" s="1" t="s">
        <v>424</v>
      </c>
      <c r="P14" s="20" t="s">
        <v>424</v>
      </c>
      <c r="Q14" s="17" t="s">
        <v>424</v>
      </c>
      <c r="R14" s="1" t="s">
        <v>424</v>
      </c>
      <c r="S14" s="20" t="s">
        <v>424</v>
      </c>
      <c r="T14" s="17" t="s">
        <v>424</v>
      </c>
      <c r="U14" s="1" t="s">
        <v>424</v>
      </c>
      <c r="V14" s="20" t="s">
        <v>424</v>
      </c>
      <c r="W14" s="17">
        <v>0.71</v>
      </c>
      <c r="X14" s="1">
        <v>0.59</v>
      </c>
      <c r="Y14" s="20">
        <v>1.2</v>
      </c>
      <c r="Z14" s="17" t="s">
        <v>424</v>
      </c>
      <c r="AA14" s="1" t="s">
        <v>424</v>
      </c>
      <c r="AB14" s="20" t="s">
        <v>424</v>
      </c>
      <c r="AC14" s="17" t="s">
        <v>424</v>
      </c>
      <c r="AD14" s="1" t="s">
        <v>424</v>
      </c>
      <c r="AE14" s="20" t="s">
        <v>424</v>
      </c>
      <c r="AF14" s="17" t="s">
        <v>424</v>
      </c>
      <c r="AG14" s="1" t="s">
        <v>424</v>
      </c>
      <c r="AH14" s="20" t="s">
        <v>424</v>
      </c>
      <c r="AI14" s="17">
        <v>3.31</v>
      </c>
      <c r="AJ14" s="1">
        <v>44.5</v>
      </c>
      <c r="AK14" s="18">
        <v>7.0000000000000007E-2</v>
      </c>
      <c r="AL14" s="17">
        <v>9.58</v>
      </c>
      <c r="AM14" s="1">
        <v>36.07</v>
      </c>
      <c r="AN14" s="18">
        <v>0.27</v>
      </c>
      <c r="AO14" s="1" t="s">
        <v>424</v>
      </c>
      <c r="AP14" s="1" t="s">
        <v>424</v>
      </c>
      <c r="AQ14" s="1" t="s">
        <v>424</v>
      </c>
      <c r="AR14" s="1" t="s">
        <v>424</v>
      </c>
      <c r="AS14" s="1" t="s">
        <v>424</v>
      </c>
      <c r="AT14" s="1">
        <v>0</v>
      </c>
      <c r="AU14" s="1" t="s">
        <v>424</v>
      </c>
      <c r="AV14" s="1" t="s">
        <v>424</v>
      </c>
      <c r="AW14" s="1" t="s">
        <v>424</v>
      </c>
      <c r="AX14" s="1">
        <v>1</v>
      </c>
      <c r="AY14" s="1">
        <v>1</v>
      </c>
      <c r="AZ14" s="17">
        <v>2</v>
      </c>
      <c r="BA14" s="1">
        <v>0</v>
      </c>
      <c r="BB14" s="1">
        <v>1</v>
      </c>
      <c r="BC14" s="46">
        <v>3</v>
      </c>
      <c r="BD14" s="43" t="s">
        <v>423</v>
      </c>
    </row>
    <row r="15" spans="1:56" x14ac:dyDescent="0.25">
      <c r="A15" s="17">
        <v>5</v>
      </c>
      <c r="B15" s="1" t="s">
        <v>74</v>
      </c>
      <c r="C15" s="1" t="s">
        <v>67</v>
      </c>
      <c r="D15" s="1" t="s">
        <v>75</v>
      </c>
      <c r="E15" s="1" t="s">
        <v>76</v>
      </c>
      <c r="F15" s="1">
        <v>3</v>
      </c>
      <c r="G15" s="20" t="s">
        <v>71</v>
      </c>
      <c r="H15" s="1">
        <v>0.03</v>
      </c>
      <c r="I15" s="1">
        <v>0.03</v>
      </c>
      <c r="J15" s="20">
        <v>1</v>
      </c>
      <c r="K15" s="7">
        <v>0.52</v>
      </c>
      <c r="L15" s="7">
        <v>0.54</v>
      </c>
      <c r="M15" s="7">
        <v>0.96</v>
      </c>
      <c r="N15" s="17">
        <v>0.84</v>
      </c>
      <c r="O15" s="1">
        <v>0.78</v>
      </c>
      <c r="P15" s="20">
        <v>1.08</v>
      </c>
      <c r="Q15" s="17">
        <v>0.4</v>
      </c>
      <c r="R15" s="1">
        <v>0.45</v>
      </c>
      <c r="S15" s="20">
        <v>0.89</v>
      </c>
      <c r="T15" s="17">
        <v>0.61</v>
      </c>
      <c r="U15" s="1">
        <v>0.38</v>
      </c>
      <c r="V15" s="18">
        <v>1.61</v>
      </c>
      <c r="W15" s="17">
        <v>0.71</v>
      </c>
      <c r="X15" s="1">
        <v>0.59</v>
      </c>
      <c r="Y15" s="20">
        <v>1.2</v>
      </c>
      <c r="Z15" s="17">
        <v>0.6</v>
      </c>
      <c r="AA15" s="1">
        <v>0.26</v>
      </c>
      <c r="AB15" s="18">
        <v>2.31</v>
      </c>
      <c r="AC15" s="17">
        <v>0.69</v>
      </c>
      <c r="AD15" s="1">
        <v>0.38</v>
      </c>
      <c r="AE15" s="18">
        <v>1.82</v>
      </c>
      <c r="AF15" s="17">
        <v>0.14000000000000001</v>
      </c>
      <c r="AG15" s="1">
        <v>0.17</v>
      </c>
      <c r="AH15" s="20">
        <v>0.82</v>
      </c>
      <c r="AI15" s="17">
        <v>49.68</v>
      </c>
      <c r="AJ15" s="1">
        <v>44.5</v>
      </c>
      <c r="AK15" s="20">
        <v>1.1200000000000001</v>
      </c>
      <c r="AL15" s="17">
        <v>46.67</v>
      </c>
      <c r="AM15" s="1">
        <v>36.07</v>
      </c>
      <c r="AN15" s="19">
        <v>1.29</v>
      </c>
      <c r="AO15" s="1">
        <v>0</v>
      </c>
      <c r="AP15" s="1">
        <v>0</v>
      </c>
      <c r="AQ15" s="1">
        <v>0</v>
      </c>
      <c r="AR15" s="1">
        <v>0</v>
      </c>
      <c r="AS15" s="1">
        <v>1</v>
      </c>
      <c r="AT15" s="1">
        <v>0</v>
      </c>
      <c r="AU15" s="1">
        <v>1</v>
      </c>
      <c r="AV15" s="1">
        <v>1</v>
      </c>
      <c r="AW15" s="1">
        <v>0</v>
      </c>
      <c r="AX15" s="1">
        <v>0</v>
      </c>
      <c r="AY15" s="1">
        <v>-1</v>
      </c>
      <c r="AZ15" s="17">
        <v>3</v>
      </c>
      <c r="BA15" s="1">
        <v>1</v>
      </c>
      <c r="BB15" s="1">
        <v>7</v>
      </c>
      <c r="BC15" s="46">
        <v>11</v>
      </c>
      <c r="BD15" s="44"/>
    </row>
    <row r="16" spans="1:56" x14ac:dyDescent="0.25">
      <c r="A16" s="17">
        <v>6</v>
      </c>
      <c r="B16" s="3" t="s">
        <v>74</v>
      </c>
      <c r="C16" s="1" t="s">
        <v>67</v>
      </c>
      <c r="D16" s="1" t="s">
        <v>77</v>
      </c>
      <c r="E16" s="1" t="s">
        <v>78</v>
      </c>
      <c r="F16" s="1">
        <v>3</v>
      </c>
      <c r="G16" s="20" t="s">
        <v>68</v>
      </c>
      <c r="H16" s="1" t="s">
        <v>424</v>
      </c>
      <c r="I16" s="1" t="s">
        <v>424</v>
      </c>
      <c r="J16" s="20" t="s">
        <v>424</v>
      </c>
      <c r="K16" s="7" t="s">
        <v>424</v>
      </c>
      <c r="L16" s="7" t="s">
        <v>424</v>
      </c>
      <c r="M16" s="7" t="s">
        <v>424</v>
      </c>
      <c r="N16" s="17" t="s">
        <v>424</v>
      </c>
      <c r="O16" s="1" t="s">
        <v>424</v>
      </c>
      <c r="P16" s="20" t="s">
        <v>424</v>
      </c>
      <c r="Q16" s="17" t="s">
        <v>424</v>
      </c>
      <c r="R16" s="1" t="s">
        <v>424</v>
      </c>
      <c r="S16" s="20" t="s">
        <v>424</v>
      </c>
      <c r="T16" s="17" t="s">
        <v>424</v>
      </c>
      <c r="U16" s="1" t="s">
        <v>424</v>
      </c>
      <c r="V16" s="20" t="s">
        <v>424</v>
      </c>
      <c r="W16" s="17">
        <v>0</v>
      </c>
      <c r="X16" s="1">
        <v>0</v>
      </c>
      <c r="Y16" s="20" t="s">
        <v>424</v>
      </c>
      <c r="Z16" s="17" t="s">
        <v>424</v>
      </c>
      <c r="AA16" s="1" t="s">
        <v>424</v>
      </c>
      <c r="AB16" s="20" t="s">
        <v>424</v>
      </c>
      <c r="AC16" s="17" t="s">
        <v>424</v>
      </c>
      <c r="AD16" s="1" t="s">
        <v>424</v>
      </c>
      <c r="AE16" s="20" t="s">
        <v>424</v>
      </c>
      <c r="AF16" s="17" t="s">
        <v>424</v>
      </c>
      <c r="AG16" s="1" t="s">
        <v>424</v>
      </c>
      <c r="AH16" s="20" t="s">
        <v>424</v>
      </c>
      <c r="AI16" s="17">
        <v>0</v>
      </c>
      <c r="AJ16" s="1">
        <v>0</v>
      </c>
      <c r="AK16" s="20" t="s">
        <v>424</v>
      </c>
      <c r="AL16" s="17">
        <v>0</v>
      </c>
      <c r="AM16" s="1">
        <v>0</v>
      </c>
      <c r="AN16" s="20" t="s">
        <v>424</v>
      </c>
      <c r="AO16" s="1" t="s">
        <v>424</v>
      </c>
      <c r="AP16" s="1" t="s">
        <v>424</v>
      </c>
      <c r="AQ16" s="1" t="s">
        <v>424</v>
      </c>
      <c r="AR16" s="1" t="s">
        <v>424</v>
      </c>
      <c r="AS16" s="1" t="s">
        <v>424</v>
      </c>
      <c r="AT16" s="1" t="s">
        <v>424</v>
      </c>
      <c r="AU16" s="1" t="s">
        <v>424</v>
      </c>
      <c r="AV16" s="1" t="s">
        <v>424</v>
      </c>
      <c r="AW16" s="1" t="s">
        <v>424</v>
      </c>
      <c r="AX16" s="1" t="s">
        <v>424</v>
      </c>
      <c r="AY16" s="1" t="s">
        <v>424</v>
      </c>
      <c r="AZ16" s="17" t="s">
        <v>424</v>
      </c>
      <c r="BA16" s="1" t="s">
        <v>424</v>
      </c>
      <c r="BB16" s="1" t="s">
        <v>424</v>
      </c>
      <c r="BC16" s="46" t="s">
        <v>424</v>
      </c>
      <c r="BD16" s="43" t="s">
        <v>423</v>
      </c>
    </row>
    <row r="17" spans="1:56" x14ac:dyDescent="0.25">
      <c r="A17" s="17">
        <v>7</v>
      </c>
      <c r="B17" s="3" t="s">
        <v>74</v>
      </c>
      <c r="C17" s="1" t="s">
        <v>67</v>
      </c>
      <c r="D17" s="1" t="s">
        <v>77</v>
      </c>
      <c r="E17" s="1" t="s">
        <v>78</v>
      </c>
      <c r="F17" s="1">
        <v>3</v>
      </c>
      <c r="G17" s="20" t="s">
        <v>71</v>
      </c>
      <c r="H17" s="1">
        <v>0.06</v>
      </c>
      <c r="I17" s="1">
        <v>0.04</v>
      </c>
      <c r="J17" s="18">
        <v>1.5</v>
      </c>
      <c r="K17" s="7">
        <v>0.56000000000000005</v>
      </c>
      <c r="L17" s="7">
        <v>0.52</v>
      </c>
      <c r="M17" s="7">
        <v>1.08</v>
      </c>
      <c r="N17" s="17">
        <v>0.88</v>
      </c>
      <c r="O17" s="1">
        <v>0.79</v>
      </c>
      <c r="P17" s="20">
        <v>1.1100000000000001</v>
      </c>
      <c r="Q17" s="17">
        <v>0.46</v>
      </c>
      <c r="R17" s="1">
        <v>0.42</v>
      </c>
      <c r="S17" s="20">
        <v>1.1000000000000001</v>
      </c>
      <c r="T17" s="17">
        <v>0.74</v>
      </c>
      <c r="U17" s="1">
        <v>0.44</v>
      </c>
      <c r="V17" s="18">
        <v>1.68</v>
      </c>
      <c r="W17" s="17">
        <v>0</v>
      </c>
      <c r="X17" s="1">
        <v>0</v>
      </c>
      <c r="Y17" s="20" t="s">
        <v>424</v>
      </c>
      <c r="Z17" s="17">
        <v>0.53</v>
      </c>
      <c r="AA17" s="1">
        <v>0.27</v>
      </c>
      <c r="AB17" s="18">
        <v>1.96</v>
      </c>
      <c r="AC17" s="17">
        <v>0.61</v>
      </c>
      <c r="AD17" s="1">
        <v>0.43</v>
      </c>
      <c r="AE17" s="18">
        <v>1.42</v>
      </c>
      <c r="AF17" s="17">
        <v>0.19</v>
      </c>
      <c r="AG17" s="1">
        <v>0.2</v>
      </c>
      <c r="AH17" s="20">
        <v>0.95</v>
      </c>
      <c r="AI17" s="17">
        <v>0</v>
      </c>
      <c r="AJ17" s="1">
        <v>0</v>
      </c>
      <c r="AK17" s="20" t="s">
        <v>424</v>
      </c>
      <c r="AL17" s="17">
        <v>0</v>
      </c>
      <c r="AM17" s="1">
        <v>0</v>
      </c>
      <c r="AN17" s="20" t="s">
        <v>424</v>
      </c>
      <c r="AO17" s="1">
        <v>1</v>
      </c>
      <c r="AP17" s="1">
        <v>0</v>
      </c>
      <c r="AQ17" s="1">
        <v>0</v>
      </c>
      <c r="AR17" s="1">
        <v>0</v>
      </c>
      <c r="AS17" s="1">
        <v>1</v>
      </c>
      <c r="AT17" s="1" t="s">
        <v>424</v>
      </c>
      <c r="AU17" s="1">
        <v>1</v>
      </c>
      <c r="AV17" s="1">
        <v>1</v>
      </c>
      <c r="AW17" s="1">
        <v>0</v>
      </c>
      <c r="AX17" s="1" t="s">
        <v>424</v>
      </c>
      <c r="AY17" s="1" t="s">
        <v>424</v>
      </c>
      <c r="AZ17" s="17">
        <v>4</v>
      </c>
      <c r="BA17" s="1">
        <v>0</v>
      </c>
      <c r="BB17" s="1">
        <v>4</v>
      </c>
      <c r="BC17" s="46">
        <v>8</v>
      </c>
      <c r="BD17" s="44"/>
    </row>
    <row r="18" spans="1:56" x14ac:dyDescent="0.25">
      <c r="A18" s="17">
        <v>8</v>
      </c>
      <c r="B18" s="1" t="s">
        <v>79</v>
      </c>
      <c r="C18" s="1" t="s">
        <v>67</v>
      </c>
      <c r="D18" s="1" t="s">
        <v>80</v>
      </c>
      <c r="E18" s="1" t="s">
        <v>81</v>
      </c>
      <c r="F18" s="1">
        <v>3</v>
      </c>
      <c r="G18" s="20" t="s">
        <v>71</v>
      </c>
      <c r="H18" s="1">
        <v>0</v>
      </c>
      <c r="I18" s="1">
        <v>0</v>
      </c>
      <c r="J18" s="20" t="s">
        <v>424</v>
      </c>
      <c r="K18" s="7">
        <v>0.42</v>
      </c>
      <c r="L18" s="7">
        <v>0.39</v>
      </c>
      <c r="M18" s="7">
        <v>1.08</v>
      </c>
      <c r="N18" s="17">
        <v>0.47</v>
      </c>
      <c r="O18" s="1">
        <v>0.55000000000000004</v>
      </c>
      <c r="P18" s="20">
        <v>0.85</v>
      </c>
      <c r="Q18" s="17">
        <v>0.13</v>
      </c>
      <c r="R18" s="1">
        <v>0.21</v>
      </c>
      <c r="S18" s="19">
        <v>0.62</v>
      </c>
      <c r="T18" s="17">
        <v>0.22</v>
      </c>
      <c r="U18" s="1">
        <v>0.28000000000000003</v>
      </c>
      <c r="V18" s="19">
        <v>0.79</v>
      </c>
      <c r="W18" s="17">
        <v>0.88</v>
      </c>
      <c r="X18" s="1">
        <v>0.83</v>
      </c>
      <c r="Y18" s="20">
        <v>1.06</v>
      </c>
      <c r="Z18" s="17">
        <v>0.11</v>
      </c>
      <c r="AA18" s="1">
        <v>0.14000000000000001</v>
      </c>
      <c r="AB18" s="19">
        <v>0.79</v>
      </c>
      <c r="AC18" s="17">
        <v>0.5</v>
      </c>
      <c r="AD18" s="1">
        <v>0.35</v>
      </c>
      <c r="AE18" s="18">
        <v>1.43</v>
      </c>
      <c r="AF18" s="17">
        <v>0.11</v>
      </c>
      <c r="AG18" s="1">
        <v>0.1</v>
      </c>
      <c r="AH18" s="20">
        <v>1.1000000000000001</v>
      </c>
      <c r="AI18" s="17">
        <v>30.04</v>
      </c>
      <c r="AJ18" s="1">
        <v>37.58</v>
      </c>
      <c r="AK18" s="20">
        <v>0.8</v>
      </c>
      <c r="AL18" s="17">
        <v>34.229999999999997</v>
      </c>
      <c r="AM18" s="1">
        <v>34.79</v>
      </c>
      <c r="AN18" s="20">
        <v>0.98</v>
      </c>
      <c r="AO18" s="1" t="s">
        <v>424</v>
      </c>
      <c r="AP18" s="1">
        <v>0</v>
      </c>
      <c r="AQ18" s="1">
        <v>0</v>
      </c>
      <c r="AR18" s="1">
        <v>-1</v>
      </c>
      <c r="AS18" s="1">
        <v>-1</v>
      </c>
      <c r="AT18" s="1">
        <v>0</v>
      </c>
      <c r="AU18" s="1">
        <v>-1</v>
      </c>
      <c r="AV18" s="1">
        <v>1</v>
      </c>
      <c r="AW18" s="1">
        <v>0</v>
      </c>
      <c r="AX18" s="1">
        <v>0</v>
      </c>
      <c r="AY18" s="1">
        <v>0</v>
      </c>
      <c r="AZ18" s="17">
        <v>1</v>
      </c>
      <c r="BA18" s="1">
        <v>3</v>
      </c>
      <c r="BB18" s="1">
        <v>6</v>
      </c>
      <c r="BC18" s="46">
        <v>10</v>
      </c>
      <c r="BD18" s="44"/>
    </row>
    <row r="19" spans="1:56" x14ac:dyDescent="0.25">
      <c r="A19" s="17">
        <v>9</v>
      </c>
      <c r="B19" s="1" t="s">
        <v>79</v>
      </c>
      <c r="C19" s="1" t="s">
        <v>67</v>
      </c>
      <c r="D19" s="1" t="s">
        <v>80</v>
      </c>
      <c r="E19" s="1" t="s">
        <v>81</v>
      </c>
      <c r="F19" s="1">
        <v>3</v>
      </c>
      <c r="G19" s="20" t="s">
        <v>83</v>
      </c>
      <c r="H19" s="1" t="s">
        <v>424</v>
      </c>
      <c r="I19" s="1" t="s">
        <v>424</v>
      </c>
      <c r="J19" s="20" t="s">
        <v>424</v>
      </c>
      <c r="K19" s="7" t="s">
        <v>424</v>
      </c>
      <c r="L19" s="7" t="s">
        <v>424</v>
      </c>
      <c r="M19" s="7" t="s">
        <v>424</v>
      </c>
      <c r="N19" s="17" t="s">
        <v>424</v>
      </c>
      <c r="O19" s="1" t="s">
        <v>424</v>
      </c>
      <c r="P19" s="20" t="s">
        <v>424</v>
      </c>
      <c r="Q19" s="17" t="s">
        <v>424</v>
      </c>
      <c r="R19" s="1" t="s">
        <v>424</v>
      </c>
      <c r="S19" s="20" t="s">
        <v>424</v>
      </c>
      <c r="T19" s="17" t="s">
        <v>424</v>
      </c>
      <c r="U19" s="1" t="s">
        <v>424</v>
      </c>
      <c r="V19" s="20" t="s">
        <v>424</v>
      </c>
      <c r="W19" s="17">
        <v>0.88</v>
      </c>
      <c r="X19" s="1">
        <v>0.83</v>
      </c>
      <c r="Y19" s="20">
        <v>1.06</v>
      </c>
      <c r="Z19" s="17" t="s">
        <v>424</v>
      </c>
      <c r="AA19" s="1" t="s">
        <v>424</v>
      </c>
      <c r="AB19" s="20" t="s">
        <v>424</v>
      </c>
      <c r="AC19" s="17">
        <v>0</v>
      </c>
      <c r="AD19" s="1">
        <v>0.35</v>
      </c>
      <c r="AE19" s="19">
        <v>0</v>
      </c>
      <c r="AF19" s="17">
        <v>0.25</v>
      </c>
      <c r="AG19" s="1">
        <v>0.1</v>
      </c>
      <c r="AH19" s="18">
        <v>2.5</v>
      </c>
      <c r="AI19" s="17">
        <v>0.22</v>
      </c>
      <c r="AJ19" s="1">
        <v>37.58</v>
      </c>
      <c r="AK19" s="18">
        <v>0.01</v>
      </c>
      <c r="AL19" s="17">
        <v>0</v>
      </c>
      <c r="AM19" s="1">
        <v>34.79</v>
      </c>
      <c r="AN19" s="18">
        <v>0</v>
      </c>
      <c r="AO19" s="1" t="s">
        <v>424</v>
      </c>
      <c r="AP19" s="1" t="s">
        <v>424</v>
      </c>
      <c r="AQ19" s="1" t="s">
        <v>424</v>
      </c>
      <c r="AR19" s="1" t="s">
        <v>424</v>
      </c>
      <c r="AS19" s="1" t="s">
        <v>424</v>
      </c>
      <c r="AT19" s="1">
        <v>0</v>
      </c>
      <c r="AU19" s="1" t="s">
        <v>424</v>
      </c>
      <c r="AV19" s="1">
        <v>-1</v>
      </c>
      <c r="AW19" s="1">
        <v>1</v>
      </c>
      <c r="AX19" s="1">
        <v>1</v>
      </c>
      <c r="AY19" s="1">
        <v>1</v>
      </c>
      <c r="AZ19" s="17">
        <v>3</v>
      </c>
      <c r="BA19" s="1">
        <v>1</v>
      </c>
      <c r="BB19" s="1">
        <v>1</v>
      </c>
      <c r="BC19" s="46">
        <v>5</v>
      </c>
      <c r="BD19" s="43" t="s">
        <v>426</v>
      </c>
    </row>
    <row r="20" spans="1:56" x14ac:dyDescent="0.25">
      <c r="A20" s="17">
        <v>10</v>
      </c>
      <c r="B20" s="1" t="s">
        <v>84</v>
      </c>
      <c r="C20" s="1" t="s">
        <v>67</v>
      </c>
      <c r="D20" s="1" t="s">
        <v>85</v>
      </c>
      <c r="E20" s="1" t="s">
        <v>86</v>
      </c>
      <c r="F20" s="1">
        <v>3</v>
      </c>
      <c r="G20" s="20" t="s">
        <v>83</v>
      </c>
      <c r="H20" s="1">
        <v>0.03</v>
      </c>
      <c r="I20" s="1">
        <v>0</v>
      </c>
      <c r="J20" s="38" t="s">
        <v>425</v>
      </c>
      <c r="K20" s="7">
        <v>0.42</v>
      </c>
      <c r="L20" s="7">
        <v>0.37</v>
      </c>
      <c r="M20" s="7">
        <v>1.1399999999999999</v>
      </c>
      <c r="N20" s="17">
        <v>0.64</v>
      </c>
      <c r="O20" s="1">
        <v>0.65</v>
      </c>
      <c r="P20" s="20">
        <v>0.98</v>
      </c>
      <c r="Q20" s="17">
        <v>0.36</v>
      </c>
      <c r="R20" s="1">
        <v>0.21</v>
      </c>
      <c r="S20" s="18">
        <v>1.71</v>
      </c>
      <c r="T20" s="17">
        <v>0.23</v>
      </c>
      <c r="U20" s="1">
        <v>0.33</v>
      </c>
      <c r="V20" s="19">
        <v>0.7</v>
      </c>
      <c r="W20" s="17">
        <v>0.67</v>
      </c>
      <c r="X20" s="1">
        <v>0.73</v>
      </c>
      <c r="Y20" s="20">
        <v>0.92</v>
      </c>
      <c r="Z20" s="17">
        <v>0.39</v>
      </c>
      <c r="AA20" s="1">
        <v>0.28000000000000003</v>
      </c>
      <c r="AB20" s="18">
        <v>1.39</v>
      </c>
      <c r="AC20" s="17">
        <v>0.69</v>
      </c>
      <c r="AD20" s="1">
        <v>0.69</v>
      </c>
      <c r="AE20" s="20">
        <v>1</v>
      </c>
      <c r="AF20" s="17">
        <v>0.33</v>
      </c>
      <c r="AG20" s="1">
        <v>0.31</v>
      </c>
      <c r="AH20" s="20">
        <v>1.06</v>
      </c>
      <c r="AI20" s="17">
        <v>11</v>
      </c>
      <c r="AJ20" s="1">
        <v>28.26</v>
      </c>
      <c r="AK20" s="18">
        <v>0.39</v>
      </c>
      <c r="AL20" s="17">
        <v>7.09</v>
      </c>
      <c r="AM20" s="1">
        <v>30.07</v>
      </c>
      <c r="AN20" s="18">
        <v>0.24</v>
      </c>
      <c r="AO20" s="7">
        <v>1</v>
      </c>
      <c r="AP20" s="1">
        <v>0</v>
      </c>
      <c r="AQ20" s="1">
        <v>0</v>
      </c>
      <c r="AR20" s="1">
        <v>1</v>
      </c>
      <c r="AS20" s="1">
        <v>-1</v>
      </c>
      <c r="AT20" s="1">
        <v>0</v>
      </c>
      <c r="AU20" s="1">
        <v>1</v>
      </c>
      <c r="AV20" s="1">
        <v>0</v>
      </c>
      <c r="AW20" s="1">
        <v>0</v>
      </c>
      <c r="AX20" s="1">
        <v>1</v>
      </c>
      <c r="AY20" s="1">
        <v>1</v>
      </c>
      <c r="AZ20" s="42">
        <v>5</v>
      </c>
      <c r="BA20" s="1">
        <v>1</v>
      </c>
      <c r="BB20" s="1">
        <v>5</v>
      </c>
      <c r="BC20" s="46">
        <v>11</v>
      </c>
      <c r="BD20" s="43"/>
    </row>
    <row r="21" spans="1:56" x14ac:dyDescent="0.25">
      <c r="A21" s="17">
        <v>11</v>
      </c>
      <c r="B21" s="1" t="s">
        <v>87</v>
      </c>
      <c r="C21" s="1" t="s">
        <v>67</v>
      </c>
      <c r="D21" s="1" t="s">
        <v>88</v>
      </c>
      <c r="E21" s="1" t="s">
        <v>87</v>
      </c>
      <c r="F21" s="1">
        <v>3</v>
      </c>
      <c r="G21" s="20" t="s">
        <v>71</v>
      </c>
      <c r="H21" s="1">
        <v>0.02</v>
      </c>
      <c r="I21" s="1">
        <v>0.03</v>
      </c>
      <c r="J21" s="19">
        <v>0.67</v>
      </c>
      <c r="K21" s="7">
        <v>0.3</v>
      </c>
      <c r="L21" s="7">
        <v>0.47</v>
      </c>
      <c r="M21" s="40">
        <v>0.64</v>
      </c>
      <c r="N21" s="17">
        <v>0.65</v>
      </c>
      <c r="O21" s="1">
        <v>0.69</v>
      </c>
      <c r="P21" s="20">
        <v>0.94</v>
      </c>
      <c r="Q21" s="17">
        <v>0.06</v>
      </c>
      <c r="R21" s="1">
        <v>0.33</v>
      </c>
      <c r="S21" s="19">
        <v>0.18</v>
      </c>
      <c r="T21" s="17">
        <v>0.3</v>
      </c>
      <c r="U21" s="1">
        <v>0.42</v>
      </c>
      <c r="V21" s="19">
        <v>0.71</v>
      </c>
      <c r="W21" s="17">
        <v>0.64</v>
      </c>
      <c r="X21" s="1">
        <v>0.66</v>
      </c>
      <c r="Y21" s="20">
        <v>0.97</v>
      </c>
      <c r="Z21" s="17">
        <v>0.12</v>
      </c>
      <c r="AA21" s="1">
        <v>0.25</v>
      </c>
      <c r="AB21" s="19">
        <v>0.48</v>
      </c>
      <c r="AC21" s="17">
        <v>0.25</v>
      </c>
      <c r="AD21" s="1">
        <v>0.5</v>
      </c>
      <c r="AE21" s="19">
        <v>0.5</v>
      </c>
      <c r="AF21" s="17">
        <v>0.12</v>
      </c>
      <c r="AG21" s="1">
        <v>0.27</v>
      </c>
      <c r="AH21" s="19">
        <v>0.44</v>
      </c>
      <c r="AI21" s="17">
        <v>18.82</v>
      </c>
      <c r="AJ21" s="1">
        <v>19.25</v>
      </c>
      <c r="AK21" s="20">
        <v>0.98</v>
      </c>
      <c r="AL21" s="17">
        <v>14.75</v>
      </c>
      <c r="AM21" s="1">
        <v>16.61</v>
      </c>
      <c r="AN21" s="20">
        <v>0.89</v>
      </c>
      <c r="AO21" s="1">
        <v>-1</v>
      </c>
      <c r="AP21" s="1">
        <v>-1</v>
      </c>
      <c r="AQ21" s="1">
        <v>0</v>
      </c>
      <c r="AR21" s="1">
        <v>-1</v>
      </c>
      <c r="AS21" s="1">
        <v>-1</v>
      </c>
      <c r="AT21" s="1">
        <v>0</v>
      </c>
      <c r="AU21" s="1">
        <v>-1</v>
      </c>
      <c r="AV21" s="1">
        <v>-1</v>
      </c>
      <c r="AW21" s="1">
        <v>-1</v>
      </c>
      <c r="AX21" s="1">
        <v>0</v>
      </c>
      <c r="AY21" s="1">
        <v>0</v>
      </c>
      <c r="AZ21" s="17">
        <v>0</v>
      </c>
      <c r="BA21" s="1">
        <v>7</v>
      </c>
      <c r="BB21" s="1">
        <v>4</v>
      </c>
      <c r="BC21" s="46">
        <v>11</v>
      </c>
      <c r="BD21" s="44"/>
    </row>
    <row r="22" spans="1:56" x14ac:dyDescent="0.25">
      <c r="A22" s="17">
        <v>12</v>
      </c>
      <c r="B22" s="1" t="s">
        <v>87</v>
      </c>
      <c r="C22" s="1" t="s">
        <v>67</v>
      </c>
      <c r="D22" s="1" t="s">
        <v>88</v>
      </c>
      <c r="E22" s="1" t="s">
        <v>87</v>
      </c>
      <c r="F22" s="1">
        <v>3</v>
      </c>
      <c r="G22" s="20" t="s">
        <v>83</v>
      </c>
      <c r="H22" s="1">
        <v>0</v>
      </c>
      <c r="I22" s="1">
        <v>0.03</v>
      </c>
      <c r="J22" s="19">
        <v>0</v>
      </c>
      <c r="K22" s="7">
        <v>0.64</v>
      </c>
      <c r="L22" s="7">
        <v>0.47</v>
      </c>
      <c r="M22" s="39">
        <v>1.36</v>
      </c>
      <c r="N22" s="17">
        <v>0.94</v>
      </c>
      <c r="O22" s="1">
        <v>0.69</v>
      </c>
      <c r="P22" s="18">
        <v>1.36</v>
      </c>
      <c r="Q22" s="17">
        <v>0.5</v>
      </c>
      <c r="R22" s="1">
        <v>0.33</v>
      </c>
      <c r="S22" s="18">
        <v>1.52</v>
      </c>
      <c r="T22" s="17" t="s">
        <v>424</v>
      </c>
      <c r="U22" s="1" t="s">
        <v>424</v>
      </c>
      <c r="V22" s="20" t="s">
        <v>424</v>
      </c>
      <c r="W22" s="17">
        <v>0.64</v>
      </c>
      <c r="X22" s="1">
        <v>0.66</v>
      </c>
      <c r="Y22" s="20">
        <v>0.97</v>
      </c>
      <c r="Z22" s="17">
        <v>0.38</v>
      </c>
      <c r="AA22" s="1">
        <v>0.25</v>
      </c>
      <c r="AB22" s="18">
        <v>1.52</v>
      </c>
      <c r="AC22" s="17">
        <v>0.83</v>
      </c>
      <c r="AD22" s="1">
        <v>0.5</v>
      </c>
      <c r="AE22" s="18">
        <v>1.66</v>
      </c>
      <c r="AF22" s="17" t="s">
        <v>424</v>
      </c>
      <c r="AG22" s="1" t="s">
        <v>424</v>
      </c>
      <c r="AH22" s="20" t="s">
        <v>424</v>
      </c>
      <c r="AI22" s="17">
        <v>2.54</v>
      </c>
      <c r="AJ22" s="1">
        <v>19.25</v>
      </c>
      <c r="AK22" s="18">
        <v>0.13</v>
      </c>
      <c r="AL22" s="17">
        <v>3</v>
      </c>
      <c r="AM22" s="1">
        <v>16.61</v>
      </c>
      <c r="AN22" s="18">
        <v>0.18</v>
      </c>
      <c r="AO22" s="1">
        <v>-1</v>
      </c>
      <c r="AP22" s="1">
        <v>1</v>
      </c>
      <c r="AQ22" s="1">
        <v>1</v>
      </c>
      <c r="AR22" s="1">
        <v>1</v>
      </c>
      <c r="AS22" s="1" t="s">
        <v>424</v>
      </c>
      <c r="AT22" s="1">
        <v>0</v>
      </c>
      <c r="AU22" s="1">
        <v>1</v>
      </c>
      <c r="AV22" s="1">
        <v>1</v>
      </c>
      <c r="AW22" s="1" t="s">
        <v>424</v>
      </c>
      <c r="AX22" s="1">
        <v>1</v>
      </c>
      <c r="AY22" s="1">
        <v>1</v>
      </c>
      <c r="AZ22" s="17">
        <v>7</v>
      </c>
      <c r="BA22" s="1">
        <v>1</v>
      </c>
      <c r="BB22" s="1">
        <v>1</v>
      </c>
      <c r="BC22" s="46">
        <v>9</v>
      </c>
      <c r="BD22" s="44"/>
    </row>
    <row r="23" spans="1:56" x14ac:dyDescent="0.25">
      <c r="A23" s="17">
        <v>13</v>
      </c>
      <c r="B23" s="1" t="s">
        <v>89</v>
      </c>
      <c r="C23" s="1" t="s">
        <v>67</v>
      </c>
      <c r="D23" s="1" t="s">
        <v>90</v>
      </c>
      <c r="E23" s="1" t="s">
        <v>91</v>
      </c>
      <c r="F23" s="1">
        <v>3</v>
      </c>
      <c r="G23" s="20" t="s">
        <v>71</v>
      </c>
      <c r="H23" s="1">
        <v>0.01</v>
      </c>
      <c r="I23" s="1">
        <v>0.01</v>
      </c>
      <c r="J23" s="20">
        <v>1</v>
      </c>
      <c r="K23" s="17">
        <v>0.51</v>
      </c>
      <c r="L23" s="1">
        <v>0.45</v>
      </c>
      <c r="M23" s="20">
        <v>1.1299999999999999</v>
      </c>
      <c r="N23" s="17">
        <v>0.75</v>
      </c>
      <c r="O23" s="1">
        <v>0.69</v>
      </c>
      <c r="P23" s="20">
        <v>1.0900000000000001</v>
      </c>
      <c r="Q23" s="17">
        <v>0.4</v>
      </c>
      <c r="R23" s="1">
        <v>0.32</v>
      </c>
      <c r="S23" s="18">
        <v>1.25</v>
      </c>
      <c r="T23" s="17">
        <v>0.27</v>
      </c>
      <c r="U23" s="1">
        <v>0.33</v>
      </c>
      <c r="V23" s="20">
        <v>0.82</v>
      </c>
      <c r="W23" s="17">
        <v>0.97</v>
      </c>
      <c r="X23" s="1">
        <v>0.79</v>
      </c>
      <c r="Y23" s="18">
        <v>1.23</v>
      </c>
      <c r="Z23" s="17">
        <v>0.22</v>
      </c>
      <c r="AA23" s="1">
        <v>0.18</v>
      </c>
      <c r="AB23" s="18">
        <v>1.22</v>
      </c>
      <c r="AC23" s="17">
        <v>0.42</v>
      </c>
      <c r="AD23" s="1">
        <v>0.31</v>
      </c>
      <c r="AE23" s="18">
        <v>1.35</v>
      </c>
      <c r="AF23" s="17">
        <v>0.19</v>
      </c>
      <c r="AG23" s="1">
        <v>0.28000000000000003</v>
      </c>
      <c r="AH23" s="19">
        <v>0.68</v>
      </c>
      <c r="AI23" s="17">
        <v>35.31</v>
      </c>
      <c r="AJ23" s="1">
        <v>28.72</v>
      </c>
      <c r="AK23" s="19">
        <v>1.23</v>
      </c>
      <c r="AL23" s="17">
        <v>27.43</v>
      </c>
      <c r="AM23" s="1">
        <v>21.21</v>
      </c>
      <c r="AN23" s="19">
        <v>1.29</v>
      </c>
      <c r="AO23" s="1">
        <v>0</v>
      </c>
      <c r="AP23" s="1">
        <v>0</v>
      </c>
      <c r="AQ23" s="1">
        <v>0</v>
      </c>
      <c r="AR23" s="1">
        <v>1</v>
      </c>
      <c r="AS23" s="1">
        <v>0</v>
      </c>
      <c r="AT23" s="1">
        <v>1</v>
      </c>
      <c r="AU23" s="1">
        <v>1</v>
      </c>
      <c r="AV23" s="1">
        <v>1</v>
      </c>
      <c r="AW23" s="1">
        <v>-1</v>
      </c>
      <c r="AX23" s="1">
        <v>-1</v>
      </c>
      <c r="AY23" s="1">
        <v>-1</v>
      </c>
      <c r="AZ23" s="17">
        <v>4</v>
      </c>
      <c r="BA23" s="1">
        <v>3</v>
      </c>
      <c r="BB23" s="1">
        <v>4</v>
      </c>
      <c r="BC23" s="46">
        <v>11</v>
      </c>
      <c r="BD23" s="44"/>
    </row>
    <row r="24" spans="1:56" x14ac:dyDescent="0.25">
      <c r="A24" s="17">
        <v>14</v>
      </c>
      <c r="B24" s="1" t="s">
        <v>92</v>
      </c>
      <c r="C24" s="1" t="s">
        <v>67</v>
      </c>
      <c r="D24" s="1" t="s">
        <v>93</v>
      </c>
      <c r="E24" s="1" t="s">
        <v>94</v>
      </c>
      <c r="F24" s="1">
        <v>3</v>
      </c>
      <c r="G24" s="20" t="s">
        <v>68</v>
      </c>
      <c r="H24" s="1">
        <v>0</v>
      </c>
      <c r="I24" s="1">
        <v>0.02</v>
      </c>
      <c r="J24" s="19">
        <v>0</v>
      </c>
      <c r="K24" s="17">
        <v>0.52</v>
      </c>
      <c r="L24" s="1">
        <v>0.5</v>
      </c>
      <c r="M24" s="20">
        <v>1.04</v>
      </c>
      <c r="N24" s="17">
        <v>0.95</v>
      </c>
      <c r="O24" s="1">
        <v>0.74</v>
      </c>
      <c r="P24" s="18">
        <v>1.28</v>
      </c>
      <c r="Q24" s="17">
        <v>0.15</v>
      </c>
      <c r="R24" s="1">
        <v>0.4</v>
      </c>
      <c r="S24" s="19">
        <v>0.37</v>
      </c>
      <c r="T24" s="17" t="s">
        <v>424</v>
      </c>
      <c r="U24" s="1" t="s">
        <v>424</v>
      </c>
      <c r="V24" s="20" t="s">
        <v>424</v>
      </c>
      <c r="W24" s="17">
        <v>0.94</v>
      </c>
      <c r="X24" s="1">
        <v>0.76</v>
      </c>
      <c r="Y24" s="18">
        <v>1.24</v>
      </c>
      <c r="Z24" s="17" t="s">
        <v>424</v>
      </c>
      <c r="AA24" s="1" t="s">
        <v>424</v>
      </c>
      <c r="AB24" s="20" t="s">
        <v>424</v>
      </c>
      <c r="AC24" s="17" t="s">
        <v>424</v>
      </c>
      <c r="AD24" s="1" t="s">
        <v>424</v>
      </c>
      <c r="AE24" s="20" t="s">
        <v>424</v>
      </c>
      <c r="AF24" s="17" t="s">
        <v>424</v>
      </c>
      <c r="AG24" s="1" t="s">
        <v>424</v>
      </c>
      <c r="AH24" s="20" t="s">
        <v>424</v>
      </c>
      <c r="AI24" s="17">
        <v>4.82</v>
      </c>
      <c r="AJ24" s="1">
        <v>54.36</v>
      </c>
      <c r="AK24" s="18">
        <v>0.09</v>
      </c>
      <c r="AL24" s="17">
        <v>5.41</v>
      </c>
      <c r="AM24" s="1">
        <v>50.27</v>
      </c>
      <c r="AN24" s="18">
        <v>0.11</v>
      </c>
      <c r="AO24" s="1">
        <v>-1</v>
      </c>
      <c r="AP24" s="1">
        <v>0</v>
      </c>
      <c r="AQ24" s="1">
        <v>1</v>
      </c>
      <c r="AR24" s="1">
        <v>-1</v>
      </c>
      <c r="AS24" s="1" t="s">
        <v>424</v>
      </c>
      <c r="AT24" s="1">
        <v>1</v>
      </c>
      <c r="AU24" s="1" t="s">
        <v>424</v>
      </c>
      <c r="AV24" s="1" t="s">
        <v>424</v>
      </c>
      <c r="AW24" s="1" t="s">
        <v>424</v>
      </c>
      <c r="AX24" s="1">
        <v>1</v>
      </c>
      <c r="AY24" s="1">
        <v>1</v>
      </c>
      <c r="AZ24" s="17">
        <v>4</v>
      </c>
      <c r="BA24" s="1">
        <v>2</v>
      </c>
      <c r="BB24" s="1">
        <v>1</v>
      </c>
      <c r="BC24" s="46">
        <v>7</v>
      </c>
      <c r="BD24" s="44"/>
    </row>
    <row r="25" spans="1:56" x14ac:dyDescent="0.25">
      <c r="A25" s="17">
        <v>15</v>
      </c>
      <c r="B25" s="1" t="s">
        <v>92</v>
      </c>
      <c r="C25" s="1" t="s">
        <v>67</v>
      </c>
      <c r="D25" s="1" t="s">
        <v>93</v>
      </c>
      <c r="E25" s="1" t="s">
        <v>94</v>
      </c>
      <c r="F25" s="1">
        <v>3</v>
      </c>
      <c r="G25" s="20" t="s">
        <v>71</v>
      </c>
      <c r="H25" s="1">
        <v>0.04</v>
      </c>
      <c r="I25" s="1">
        <v>0.02</v>
      </c>
      <c r="J25" s="18">
        <v>2</v>
      </c>
      <c r="K25" s="17">
        <v>0.53</v>
      </c>
      <c r="L25" s="1">
        <v>0.5</v>
      </c>
      <c r="M25" s="20">
        <v>1.06</v>
      </c>
      <c r="N25" s="17">
        <v>0.82</v>
      </c>
      <c r="O25" s="1">
        <v>0.74</v>
      </c>
      <c r="P25" s="20">
        <v>1.1100000000000001</v>
      </c>
      <c r="Q25" s="17">
        <v>0.35</v>
      </c>
      <c r="R25" s="1">
        <v>0.4</v>
      </c>
      <c r="S25" s="20">
        <v>0.87</v>
      </c>
      <c r="T25" s="17">
        <v>0.33</v>
      </c>
      <c r="U25" s="1">
        <v>0.42</v>
      </c>
      <c r="V25" s="19">
        <v>0.79</v>
      </c>
      <c r="W25" s="17">
        <v>0.94</v>
      </c>
      <c r="X25" s="1">
        <v>0.76</v>
      </c>
      <c r="Y25" s="18">
        <v>1.24</v>
      </c>
      <c r="Z25" s="17">
        <v>0.24</v>
      </c>
      <c r="AA25" s="1">
        <v>0.28000000000000003</v>
      </c>
      <c r="AB25" s="20">
        <v>0.86</v>
      </c>
      <c r="AC25" s="17">
        <v>0.44</v>
      </c>
      <c r="AD25" s="1">
        <v>0.47</v>
      </c>
      <c r="AE25" s="20">
        <v>0.94</v>
      </c>
      <c r="AF25" s="17">
        <v>0.13</v>
      </c>
      <c r="AG25" s="1">
        <v>0.2</v>
      </c>
      <c r="AH25" s="19">
        <v>0.65</v>
      </c>
      <c r="AI25" s="17">
        <v>74.849999999999994</v>
      </c>
      <c r="AJ25" s="1">
        <v>54.36</v>
      </c>
      <c r="AK25" s="19">
        <v>1.38</v>
      </c>
      <c r="AL25" s="17">
        <v>61.8</v>
      </c>
      <c r="AM25" s="1">
        <v>50.27</v>
      </c>
      <c r="AN25" s="19">
        <v>1.23</v>
      </c>
      <c r="AO25" s="1">
        <v>1</v>
      </c>
      <c r="AP25" s="1">
        <v>0</v>
      </c>
      <c r="AQ25" s="1">
        <v>0</v>
      </c>
      <c r="AR25" s="1">
        <v>0</v>
      </c>
      <c r="AS25" s="1">
        <v>-1</v>
      </c>
      <c r="AT25" s="1">
        <v>1</v>
      </c>
      <c r="AU25" s="1">
        <v>0</v>
      </c>
      <c r="AV25" s="1">
        <v>0</v>
      </c>
      <c r="AW25" s="1">
        <v>-1</v>
      </c>
      <c r="AX25" s="1">
        <v>-1</v>
      </c>
      <c r="AY25" s="1">
        <v>-1</v>
      </c>
      <c r="AZ25" s="17">
        <v>2</v>
      </c>
      <c r="BA25" s="1">
        <v>4</v>
      </c>
      <c r="BB25" s="1">
        <v>5</v>
      </c>
      <c r="BC25" s="46">
        <v>11</v>
      </c>
      <c r="BD25" s="44"/>
    </row>
    <row r="26" spans="1:56" x14ac:dyDescent="0.25">
      <c r="A26" s="17">
        <v>16</v>
      </c>
      <c r="B26" s="1" t="s">
        <v>95</v>
      </c>
      <c r="C26" s="1" t="s">
        <v>67</v>
      </c>
      <c r="D26" s="1" t="s">
        <v>96</v>
      </c>
      <c r="E26" s="1" t="s">
        <v>97</v>
      </c>
      <c r="F26" s="1">
        <v>3</v>
      </c>
      <c r="G26" s="20" t="s">
        <v>68</v>
      </c>
      <c r="H26" s="1">
        <v>0</v>
      </c>
      <c r="I26" s="1">
        <v>0</v>
      </c>
      <c r="J26" s="20" t="s">
        <v>424</v>
      </c>
      <c r="K26" s="17">
        <v>0.6</v>
      </c>
      <c r="L26" s="1">
        <v>0.6</v>
      </c>
      <c r="M26" s="20">
        <v>1</v>
      </c>
      <c r="N26" s="17">
        <v>0.76</v>
      </c>
      <c r="O26" s="1">
        <v>0.76</v>
      </c>
      <c r="P26" s="20">
        <v>1</v>
      </c>
      <c r="Q26" s="17">
        <v>0.52</v>
      </c>
      <c r="R26" s="1">
        <v>0.52</v>
      </c>
      <c r="S26" s="20">
        <v>1</v>
      </c>
      <c r="T26" s="17" t="s">
        <v>424</v>
      </c>
      <c r="U26" s="1" t="s">
        <v>424</v>
      </c>
      <c r="V26" s="20" t="s">
        <v>424</v>
      </c>
      <c r="W26" s="17">
        <v>0.68</v>
      </c>
      <c r="X26" s="1">
        <v>0.74</v>
      </c>
      <c r="Y26" s="20">
        <v>0.92</v>
      </c>
      <c r="Z26" s="17" t="s">
        <v>424</v>
      </c>
      <c r="AA26" s="1" t="s">
        <v>424</v>
      </c>
      <c r="AB26" s="20" t="s">
        <v>424</v>
      </c>
      <c r="AC26" s="17">
        <v>0</v>
      </c>
      <c r="AD26" s="1">
        <v>0.53</v>
      </c>
      <c r="AE26" s="19">
        <v>0</v>
      </c>
      <c r="AF26" s="17" t="s">
        <v>424</v>
      </c>
      <c r="AG26" s="1" t="s">
        <v>424</v>
      </c>
      <c r="AH26" s="20" t="s">
        <v>424</v>
      </c>
      <c r="AI26" s="17">
        <v>6.91</v>
      </c>
      <c r="AJ26" s="1">
        <v>58.68</v>
      </c>
      <c r="AK26" s="18">
        <v>0.12</v>
      </c>
      <c r="AL26" s="17">
        <v>10.43</v>
      </c>
      <c r="AM26" s="1">
        <v>59.14</v>
      </c>
      <c r="AN26" s="18">
        <v>0.18</v>
      </c>
      <c r="AO26" s="1" t="s">
        <v>424</v>
      </c>
      <c r="AP26" s="1">
        <v>0</v>
      </c>
      <c r="AQ26" s="1">
        <v>0</v>
      </c>
      <c r="AR26" s="1">
        <v>0</v>
      </c>
      <c r="AS26" s="1" t="s">
        <v>424</v>
      </c>
      <c r="AT26" s="1">
        <v>0</v>
      </c>
      <c r="AU26" s="1" t="s">
        <v>424</v>
      </c>
      <c r="AV26" s="1">
        <v>-1</v>
      </c>
      <c r="AW26" s="1" t="s">
        <v>424</v>
      </c>
      <c r="AX26" s="1">
        <v>1</v>
      </c>
      <c r="AY26" s="1">
        <v>1</v>
      </c>
      <c r="AZ26" s="17">
        <v>2</v>
      </c>
      <c r="BA26" s="1">
        <v>1</v>
      </c>
      <c r="BB26" s="1">
        <v>4</v>
      </c>
      <c r="BC26" s="46">
        <v>7</v>
      </c>
      <c r="BD26" s="44"/>
    </row>
    <row r="27" spans="1:56" x14ac:dyDescent="0.25">
      <c r="A27" s="17">
        <v>17</v>
      </c>
      <c r="B27" s="1" t="s">
        <v>95</v>
      </c>
      <c r="C27" s="1" t="s">
        <v>67</v>
      </c>
      <c r="D27" s="1" t="s">
        <v>96</v>
      </c>
      <c r="E27" s="1" t="s">
        <v>97</v>
      </c>
      <c r="F27" s="1">
        <v>3</v>
      </c>
      <c r="G27" s="20" t="s">
        <v>71</v>
      </c>
      <c r="H27" s="1">
        <v>0</v>
      </c>
      <c r="I27" s="1">
        <v>0</v>
      </c>
      <c r="J27" s="20" t="s">
        <v>424</v>
      </c>
      <c r="K27" s="17">
        <v>0.53</v>
      </c>
      <c r="L27" s="1">
        <v>0.6</v>
      </c>
      <c r="M27" s="20">
        <v>0.88</v>
      </c>
      <c r="N27" s="17">
        <v>0.71</v>
      </c>
      <c r="O27" s="1">
        <v>0.76</v>
      </c>
      <c r="P27" s="20">
        <v>0.93</v>
      </c>
      <c r="Q27" s="17">
        <v>0.4</v>
      </c>
      <c r="R27" s="1">
        <v>0.52</v>
      </c>
      <c r="S27" s="19">
        <v>0.77</v>
      </c>
      <c r="T27" s="17">
        <v>0.56999999999999995</v>
      </c>
      <c r="U27" s="1">
        <v>0.53</v>
      </c>
      <c r="V27" s="20">
        <v>1.08</v>
      </c>
      <c r="W27" s="17">
        <v>0.68</v>
      </c>
      <c r="X27" s="1">
        <v>0.74</v>
      </c>
      <c r="Y27" s="20">
        <v>0.92</v>
      </c>
      <c r="Z27" s="17">
        <v>0.44</v>
      </c>
      <c r="AA27" s="1">
        <v>0.35</v>
      </c>
      <c r="AB27" s="18">
        <v>1.26</v>
      </c>
      <c r="AC27" s="17">
        <v>0.71</v>
      </c>
      <c r="AD27" s="1">
        <v>0.53</v>
      </c>
      <c r="AE27" s="18">
        <v>1.34</v>
      </c>
      <c r="AF27" s="17">
        <v>0.31</v>
      </c>
      <c r="AG27" s="1">
        <v>0.35</v>
      </c>
      <c r="AH27" s="20">
        <v>0.89</v>
      </c>
      <c r="AI27" s="17">
        <v>78.31</v>
      </c>
      <c r="AJ27" s="1">
        <v>58.68</v>
      </c>
      <c r="AK27" s="19">
        <v>1.33</v>
      </c>
      <c r="AL27" s="17">
        <v>123.86</v>
      </c>
      <c r="AM27" s="1">
        <v>59.14</v>
      </c>
      <c r="AN27" s="19">
        <v>2.09</v>
      </c>
      <c r="AO27" s="1" t="s">
        <v>424</v>
      </c>
      <c r="AP27" s="1">
        <v>0</v>
      </c>
      <c r="AQ27" s="1">
        <v>0</v>
      </c>
      <c r="AR27" s="1">
        <v>-1</v>
      </c>
      <c r="AS27" s="1">
        <v>0</v>
      </c>
      <c r="AT27" s="1">
        <v>0</v>
      </c>
      <c r="AU27" s="1">
        <v>1</v>
      </c>
      <c r="AV27" s="1">
        <v>1</v>
      </c>
      <c r="AW27" s="1">
        <v>0</v>
      </c>
      <c r="AX27" s="1">
        <v>-1</v>
      </c>
      <c r="AY27" s="1">
        <v>-1</v>
      </c>
      <c r="AZ27" s="17">
        <v>2</v>
      </c>
      <c r="BA27" s="1">
        <v>3</v>
      </c>
      <c r="BB27" s="1">
        <v>5</v>
      </c>
      <c r="BC27" s="46">
        <v>10</v>
      </c>
      <c r="BD27" s="44"/>
    </row>
    <row r="28" spans="1:56" x14ac:dyDescent="0.25">
      <c r="A28" s="17">
        <v>18</v>
      </c>
      <c r="B28" s="1" t="s">
        <v>98</v>
      </c>
      <c r="C28" s="1" t="s">
        <v>67</v>
      </c>
      <c r="D28" s="1" t="s">
        <v>99</v>
      </c>
      <c r="E28" s="1" t="s">
        <v>98</v>
      </c>
      <c r="F28" s="1">
        <v>3</v>
      </c>
      <c r="G28" s="20" t="s">
        <v>71</v>
      </c>
      <c r="H28" s="1">
        <v>0.02</v>
      </c>
      <c r="I28" s="1">
        <v>0.01</v>
      </c>
      <c r="J28" s="18">
        <v>2</v>
      </c>
      <c r="K28" s="17">
        <v>0.62</v>
      </c>
      <c r="L28" s="1">
        <v>0.47</v>
      </c>
      <c r="M28" s="18">
        <v>1.32</v>
      </c>
      <c r="N28" s="17">
        <v>0.67</v>
      </c>
      <c r="O28" s="1">
        <v>0.53</v>
      </c>
      <c r="P28" s="18">
        <v>1.26</v>
      </c>
      <c r="Q28" s="17">
        <v>0.38</v>
      </c>
      <c r="R28" s="1">
        <v>0.25</v>
      </c>
      <c r="S28" s="18">
        <v>1.52</v>
      </c>
      <c r="T28" s="17">
        <v>0.47</v>
      </c>
      <c r="U28" s="1">
        <v>0.3</v>
      </c>
      <c r="V28" s="18">
        <v>1.57</v>
      </c>
      <c r="W28" s="17">
        <v>0.75</v>
      </c>
      <c r="X28" s="1">
        <v>0.82</v>
      </c>
      <c r="Y28" s="20">
        <v>0.91</v>
      </c>
      <c r="Z28" s="17">
        <v>0.23</v>
      </c>
      <c r="AA28" s="1">
        <v>0.19</v>
      </c>
      <c r="AB28" s="18">
        <v>1.21</v>
      </c>
      <c r="AC28" s="17">
        <v>0.43</v>
      </c>
      <c r="AD28" s="1">
        <v>0.47</v>
      </c>
      <c r="AE28" s="20">
        <v>0.91</v>
      </c>
      <c r="AF28" s="17">
        <v>0.14000000000000001</v>
      </c>
      <c r="AG28" s="1">
        <v>0.1</v>
      </c>
      <c r="AH28" s="18">
        <v>1.4</v>
      </c>
      <c r="AI28" s="17">
        <v>22.24</v>
      </c>
      <c r="AJ28" s="1">
        <v>20.98</v>
      </c>
      <c r="AK28" s="20">
        <v>1.06</v>
      </c>
      <c r="AL28" s="17">
        <v>22.88</v>
      </c>
      <c r="AM28" s="1">
        <v>27.87</v>
      </c>
      <c r="AN28" s="20">
        <v>0.82</v>
      </c>
      <c r="AO28" s="1">
        <v>1</v>
      </c>
      <c r="AP28" s="1">
        <v>1</v>
      </c>
      <c r="AQ28" s="1">
        <v>1</v>
      </c>
      <c r="AR28" s="1">
        <v>1</v>
      </c>
      <c r="AS28" s="1">
        <v>1</v>
      </c>
      <c r="AT28" s="1">
        <v>0</v>
      </c>
      <c r="AU28" s="1">
        <v>1</v>
      </c>
      <c r="AV28" s="1">
        <v>0</v>
      </c>
      <c r="AW28" s="1">
        <v>1</v>
      </c>
      <c r="AX28" s="1">
        <v>0</v>
      </c>
      <c r="AY28" s="1">
        <v>0</v>
      </c>
      <c r="AZ28" s="17">
        <v>7</v>
      </c>
      <c r="BA28" s="1">
        <v>0</v>
      </c>
      <c r="BB28" s="1">
        <v>4</v>
      </c>
      <c r="BC28" s="46">
        <v>11</v>
      </c>
      <c r="BD28" s="44"/>
    </row>
    <row r="29" spans="1:56" x14ac:dyDescent="0.25">
      <c r="A29" s="17">
        <v>19</v>
      </c>
      <c r="B29" s="1" t="s">
        <v>100</v>
      </c>
      <c r="C29" s="1" t="s">
        <v>67</v>
      </c>
      <c r="D29" s="1" t="s">
        <v>101</v>
      </c>
      <c r="E29" s="1" t="s">
        <v>102</v>
      </c>
      <c r="F29" s="1">
        <v>3</v>
      </c>
      <c r="G29" s="20" t="s">
        <v>71</v>
      </c>
      <c r="H29" s="1">
        <v>0.01</v>
      </c>
      <c r="I29" s="1">
        <v>0.01</v>
      </c>
      <c r="J29" s="20">
        <v>1</v>
      </c>
      <c r="K29" s="17">
        <v>0.49</v>
      </c>
      <c r="L29" s="1">
        <v>0.53</v>
      </c>
      <c r="M29" s="20">
        <v>0.92</v>
      </c>
      <c r="N29" s="17">
        <v>0.7</v>
      </c>
      <c r="O29" s="1">
        <v>0.72</v>
      </c>
      <c r="P29" s="20">
        <v>0.97</v>
      </c>
      <c r="Q29" s="17">
        <v>0.38</v>
      </c>
      <c r="R29" s="1">
        <v>0.43</v>
      </c>
      <c r="S29" s="20">
        <v>0.88</v>
      </c>
      <c r="T29" s="17">
        <v>0.5</v>
      </c>
      <c r="U29" s="1">
        <v>0.49</v>
      </c>
      <c r="V29" s="20">
        <v>1.02</v>
      </c>
      <c r="W29" s="17">
        <v>0.8</v>
      </c>
      <c r="X29" s="1">
        <v>0.68</v>
      </c>
      <c r="Y29" s="20">
        <v>1.18</v>
      </c>
      <c r="Z29" s="17">
        <v>0.32</v>
      </c>
      <c r="AA29" s="1">
        <v>0.34</v>
      </c>
      <c r="AB29" s="20">
        <v>0.94</v>
      </c>
      <c r="AC29" s="17">
        <v>0.54</v>
      </c>
      <c r="AD29" s="1">
        <v>0.5</v>
      </c>
      <c r="AE29" s="20">
        <v>1.08</v>
      </c>
      <c r="AF29" s="17">
        <v>0.16</v>
      </c>
      <c r="AG29" s="1">
        <v>0.28999999999999998</v>
      </c>
      <c r="AH29" s="19">
        <v>0.55000000000000004</v>
      </c>
      <c r="AI29" s="17">
        <v>83.47</v>
      </c>
      <c r="AJ29" s="1">
        <v>50.75</v>
      </c>
      <c r="AK29" s="19">
        <v>1.64</v>
      </c>
      <c r="AL29" s="17">
        <v>126.55</v>
      </c>
      <c r="AM29" s="1">
        <v>54.6</v>
      </c>
      <c r="AN29" s="19">
        <v>2.3199999999999998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-1</v>
      </c>
      <c r="AX29" s="1">
        <v>-1</v>
      </c>
      <c r="AY29" s="1">
        <v>-1</v>
      </c>
      <c r="AZ29" s="17">
        <v>0</v>
      </c>
      <c r="BA29" s="1">
        <v>3</v>
      </c>
      <c r="BB29" s="1">
        <v>8</v>
      </c>
      <c r="BC29" s="46">
        <v>11</v>
      </c>
      <c r="BD29" s="44"/>
    </row>
    <row r="30" spans="1:56" x14ac:dyDescent="0.25">
      <c r="A30" s="17">
        <v>20</v>
      </c>
      <c r="B30" s="1" t="s">
        <v>103</v>
      </c>
      <c r="C30" s="1" t="s">
        <v>67</v>
      </c>
      <c r="D30" s="1" t="s">
        <v>101</v>
      </c>
      <c r="E30" s="1" t="s">
        <v>102</v>
      </c>
      <c r="F30" s="1">
        <v>3</v>
      </c>
      <c r="G30" s="20" t="s">
        <v>71</v>
      </c>
      <c r="H30" s="1">
        <v>0</v>
      </c>
      <c r="I30" s="1">
        <v>0.01</v>
      </c>
      <c r="J30" s="19">
        <v>0</v>
      </c>
      <c r="K30" s="17">
        <v>0.35</v>
      </c>
      <c r="L30" s="1">
        <v>0.53</v>
      </c>
      <c r="M30" s="19">
        <v>0.66</v>
      </c>
      <c r="N30" s="17">
        <v>0.49</v>
      </c>
      <c r="O30" s="1">
        <v>0.72</v>
      </c>
      <c r="P30" s="19">
        <v>0.68</v>
      </c>
      <c r="Q30" s="17">
        <v>0.2</v>
      </c>
      <c r="R30" s="1">
        <v>0.43</v>
      </c>
      <c r="S30" s="19">
        <v>0.47</v>
      </c>
      <c r="T30" s="17">
        <v>0.56000000000000005</v>
      </c>
      <c r="U30" s="1">
        <v>0.49</v>
      </c>
      <c r="V30" s="20">
        <v>1.1399999999999999</v>
      </c>
      <c r="W30" s="17">
        <v>0.86</v>
      </c>
      <c r="X30" s="1">
        <v>0.68</v>
      </c>
      <c r="Y30" s="18">
        <v>1.26</v>
      </c>
      <c r="Z30" s="17">
        <v>0.33</v>
      </c>
      <c r="AA30" s="1">
        <v>0.34</v>
      </c>
      <c r="AB30" s="20">
        <v>0.97</v>
      </c>
      <c r="AC30" s="17">
        <v>0.53</v>
      </c>
      <c r="AD30" s="1">
        <v>0.5</v>
      </c>
      <c r="AE30" s="20">
        <v>1.06</v>
      </c>
      <c r="AF30" s="17">
        <v>0.12</v>
      </c>
      <c r="AG30" s="1">
        <v>0.28999999999999998</v>
      </c>
      <c r="AH30" s="19">
        <v>0.41</v>
      </c>
      <c r="AI30" s="17">
        <v>19.260000000000002</v>
      </c>
      <c r="AJ30" s="1">
        <v>50.75</v>
      </c>
      <c r="AK30" s="18">
        <v>0.38</v>
      </c>
      <c r="AL30" s="17">
        <v>15.75</v>
      </c>
      <c r="AM30" s="1">
        <v>54.6</v>
      </c>
      <c r="AN30" s="18">
        <v>0.28999999999999998</v>
      </c>
      <c r="AO30" s="1">
        <v>-1</v>
      </c>
      <c r="AP30" s="1">
        <v>-1</v>
      </c>
      <c r="AQ30" s="1">
        <v>-1</v>
      </c>
      <c r="AR30" s="1">
        <v>-1</v>
      </c>
      <c r="AS30" s="1">
        <v>0</v>
      </c>
      <c r="AT30" s="1">
        <v>1</v>
      </c>
      <c r="AU30" s="1">
        <v>0</v>
      </c>
      <c r="AV30" s="1">
        <v>0</v>
      </c>
      <c r="AW30" s="1">
        <v>-1</v>
      </c>
      <c r="AX30" s="1">
        <v>1</v>
      </c>
      <c r="AY30" s="1">
        <v>1</v>
      </c>
      <c r="AZ30" s="17">
        <v>3</v>
      </c>
      <c r="BA30" s="1">
        <v>5</v>
      </c>
      <c r="BB30" s="1">
        <v>3</v>
      </c>
      <c r="BC30" s="46">
        <v>11</v>
      </c>
      <c r="BD30" s="44"/>
    </row>
    <row r="31" spans="1:56" x14ac:dyDescent="0.25">
      <c r="A31" s="17">
        <v>21</v>
      </c>
      <c r="B31" s="1" t="s">
        <v>104</v>
      </c>
      <c r="C31" s="1" t="s">
        <v>67</v>
      </c>
      <c r="D31" s="1" t="s">
        <v>105</v>
      </c>
      <c r="E31" s="1" t="s">
        <v>106</v>
      </c>
      <c r="F31" s="1">
        <v>3</v>
      </c>
      <c r="G31" s="20" t="s">
        <v>71</v>
      </c>
      <c r="H31" s="1">
        <v>0</v>
      </c>
      <c r="I31" s="1">
        <v>0.01</v>
      </c>
      <c r="J31" s="19">
        <v>0</v>
      </c>
      <c r="K31" s="17">
        <v>0.49</v>
      </c>
      <c r="L31" s="1">
        <v>0.52</v>
      </c>
      <c r="M31" s="20">
        <v>0.94</v>
      </c>
      <c r="N31" s="17">
        <v>0.52</v>
      </c>
      <c r="O31" s="1">
        <v>0.57999999999999996</v>
      </c>
      <c r="P31" s="20">
        <v>0.9</v>
      </c>
      <c r="Q31" s="17">
        <v>0.2</v>
      </c>
      <c r="R31" s="1">
        <v>0.31</v>
      </c>
      <c r="S31" s="19">
        <v>0.65</v>
      </c>
      <c r="T31" s="17">
        <v>0.27</v>
      </c>
      <c r="U31" s="1">
        <v>0.34</v>
      </c>
      <c r="V31" s="19">
        <v>0.79</v>
      </c>
      <c r="W31" s="17">
        <v>0.9</v>
      </c>
      <c r="X31" s="1">
        <v>0.73</v>
      </c>
      <c r="Y31" s="18">
        <v>1.23</v>
      </c>
      <c r="Z31" s="17">
        <v>0.09</v>
      </c>
      <c r="AA31" s="1">
        <v>0.09</v>
      </c>
      <c r="AB31" s="20">
        <v>1</v>
      </c>
      <c r="AC31" s="17">
        <v>0.24</v>
      </c>
      <c r="AD31" s="1">
        <v>0.24</v>
      </c>
      <c r="AE31" s="20">
        <v>1</v>
      </c>
      <c r="AF31" s="17">
        <v>0.22</v>
      </c>
      <c r="AG31" s="1">
        <v>0.16</v>
      </c>
      <c r="AH31" s="18">
        <v>1.38</v>
      </c>
      <c r="AI31" s="17">
        <v>6</v>
      </c>
      <c r="AJ31" s="1">
        <v>6.42</v>
      </c>
      <c r="AK31" s="20">
        <v>0.93</v>
      </c>
      <c r="AL31" s="17">
        <v>3.1</v>
      </c>
      <c r="AM31" s="1">
        <v>5.14</v>
      </c>
      <c r="AN31" s="18">
        <v>0.6</v>
      </c>
      <c r="AO31" s="1">
        <v>-1</v>
      </c>
      <c r="AP31" s="1">
        <v>0</v>
      </c>
      <c r="AQ31" s="1">
        <v>0</v>
      </c>
      <c r="AR31" s="1">
        <v>-1</v>
      </c>
      <c r="AS31" s="1">
        <v>-1</v>
      </c>
      <c r="AT31" s="1">
        <v>1</v>
      </c>
      <c r="AU31" s="1">
        <v>0</v>
      </c>
      <c r="AV31" s="1">
        <v>0</v>
      </c>
      <c r="AW31" s="1">
        <v>1</v>
      </c>
      <c r="AX31" s="1">
        <v>0</v>
      </c>
      <c r="AY31" s="1">
        <v>1</v>
      </c>
      <c r="AZ31" s="17">
        <v>3</v>
      </c>
      <c r="BA31" s="1">
        <v>3</v>
      </c>
      <c r="BB31" s="1">
        <v>5</v>
      </c>
      <c r="BC31" s="46">
        <v>11</v>
      </c>
      <c r="BD31" s="44"/>
    </row>
    <row r="32" spans="1:56" x14ac:dyDescent="0.25">
      <c r="A32" s="17">
        <v>22</v>
      </c>
      <c r="B32" s="1" t="s">
        <v>107</v>
      </c>
      <c r="C32" s="1" t="s">
        <v>67</v>
      </c>
      <c r="D32" s="1" t="s">
        <v>108</v>
      </c>
      <c r="E32" s="1" t="s">
        <v>107</v>
      </c>
      <c r="F32" s="1">
        <v>3</v>
      </c>
      <c r="G32" s="20" t="s">
        <v>71</v>
      </c>
      <c r="H32" s="1">
        <v>0</v>
      </c>
      <c r="I32" s="1">
        <v>0</v>
      </c>
      <c r="J32" s="20" t="s">
        <v>424</v>
      </c>
      <c r="K32" s="17">
        <v>0.49</v>
      </c>
      <c r="L32" s="1">
        <v>0.59</v>
      </c>
      <c r="M32" s="20">
        <v>0.83</v>
      </c>
      <c r="N32" s="17">
        <v>0.82</v>
      </c>
      <c r="O32" s="1">
        <v>0.76</v>
      </c>
      <c r="P32" s="20">
        <v>1.08</v>
      </c>
      <c r="Q32" s="17">
        <v>0.28000000000000003</v>
      </c>
      <c r="R32" s="1">
        <v>0.49</v>
      </c>
      <c r="S32" s="19">
        <v>0.56999999999999995</v>
      </c>
      <c r="T32" s="17">
        <v>0.52</v>
      </c>
      <c r="U32" s="1">
        <v>0.49</v>
      </c>
      <c r="V32" s="20">
        <v>1.06</v>
      </c>
      <c r="W32" s="17">
        <v>0.84</v>
      </c>
      <c r="X32" s="1">
        <v>0.55000000000000004</v>
      </c>
      <c r="Y32" s="18">
        <v>1.53</v>
      </c>
      <c r="Z32" s="17">
        <v>0.41</v>
      </c>
      <c r="AA32" s="1">
        <v>0.36</v>
      </c>
      <c r="AB32" s="20">
        <v>1.1399999999999999</v>
      </c>
      <c r="AC32" s="17">
        <v>0.6</v>
      </c>
      <c r="AD32" s="1">
        <v>0.56000000000000005</v>
      </c>
      <c r="AE32" s="20">
        <v>1.07</v>
      </c>
      <c r="AF32" s="17">
        <v>0.34</v>
      </c>
      <c r="AG32" s="1">
        <v>0.32</v>
      </c>
      <c r="AH32" s="20">
        <v>1.06</v>
      </c>
      <c r="AI32" s="17">
        <v>58.72</v>
      </c>
      <c r="AJ32" s="1">
        <v>65.3</v>
      </c>
      <c r="AK32" s="20">
        <v>0.9</v>
      </c>
      <c r="AL32" s="17">
        <v>92.6</v>
      </c>
      <c r="AM32" s="1">
        <v>65.19</v>
      </c>
      <c r="AN32" s="19">
        <v>1.42</v>
      </c>
      <c r="AO32" s="1" t="s">
        <v>424</v>
      </c>
      <c r="AP32" s="1">
        <v>0</v>
      </c>
      <c r="AQ32" s="1">
        <v>0</v>
      </c>
      <c r="AR32" s="1">
        <v>-1</v>
      </c>
      <c r="AS32" s="1">
        <v>0</v>
      </c>
      <c r="AT32" s="1">
        <v>1</v>
      </c>
      <c r="AU32" s="1">
        <v>0</v>
      </c>
      <c r="AV32" s="1">
        <v>0</v>
      </c>
      <c r="AW32" s="1">
        <v>0</v>
      </c>
      <c r="AX32" s="1">
        <v>0</v>
      </c>
      <c r="AY32" s="1">
        <v>-1</v>
      </c>
      <c r="AZ32" s="17">
        <v>1</v>
      </c>
      <c r="BA32" s="1">
        <v>2</v>
      </c>
      <c r="BB32" s="1">
        <v>7</v>
      </c>
      <c r="BC32" s="46">
        <v>10</v>
      </c>
      <c r="BD32" s="44"/>
    </row>
    <row r="33" spans="1:56" x14ac:dyDescent="0.25">
      <c r="A33" s="17">
        <v>23</v>
      </c>
      <c r="B33" s="1" t="s">
        <v>109</v>
      </c>
      <c r="C33" s="1" t="s">
        <v>67</v>
      </c>
      <c r="D33" s="1" t="s">
        <v>110</v>
      </c>
      <c r="E33" s="1" t="s">
        <v>111</v>
      </c>
      <c r="F33" s="1">
        <v>3</v>
      </c>
      <c r="G33" s="20" t="s">
        <v>68</v>
      </c>
      <c r="H33" s="1" t="s">
        <v>424</v>
      </c>
      <c r="I33" s="1" t="s">
        <v>424</v>
      </c>
      <c r="J33" s="20" t="s">
        <v>424</v>
      </c>
      <c r="K33" s="17" t="s">
        <v>424</v>
      </c>
      <c r="L33" s="1" t="s">
        <v>424</v>
      </c>
      <c r="M33" s="20" t="s">
        <v>424</v>
      </c>
      <c r="N33" s="17" t="s">
        <v>424</v>
      </c>
      <c r="O33" s="1" t="s">
        <v>424</v>
      </c>
      <c r="P33" s="20" t="s">
        <v>424</v>
      </c>
      <c r="Q33" s="17" t="s">
        <v>424</v>
      </c>
      <c r="R33" s="1" t="s">
        <v>424</v>
      </c>
      <c r="S33" s="20" t="s">
        <v>424</v>
      </c>
      <c r="T33" s="17" t="s">
        <v>424</v>
      </c>
      <c r="U33" s="1" t="s">
        <v>424</v>
      </c>
      <c r="V33" s="20" t="s">
        <v>424</v>
      </c>
      <c r="W33" s="17">
        <v>0</v>
      </c>
      <c r="X33" s="1">
        <v>0.77</v>
      </c>
      <c r="Y33" s="19">
        <v>0</v>
      </c>
      <c r="Z33" s="17" t="s">
        <v>424</v>
      </c>
      <c r="AA33" s="1" t="s">
        <v>424</v>
      </c>
      <c r="AB33" s="20" t="s">
        <v>424</v>
      </c>
      <c r="AC33" s="17" t="s">
        <v>424</v>
      </c>
      <c r="AD33" s="1" t="s">
        <v>424</v>
      </c>
      <c r="AE33" s="20" t="s">
        <v>424</v>
      </c>
      <c r="AF33" s="17" t="s">
        <v>424</v>
      </c>
      <c r="AG33" s="1" t="s">
        <v>424</v>
      </c>
      <c r="AH33" s="20" t="s">
        <v>424</v>
      </c>
      <c r="AI33" s="17">
        <v>4.17</v>
      </c>
      <c r="AJ33" s="1">
        <v>15.43</v>
      </c>
      <c r="AK33" s="18">
        <v>0.27</v>
      </c>
      <c r="AL33" s="17">
        <v>4.17</v>
      </c>
      <c r="AM33" s="1">
        <v>10.41</v>
      </c>
      <c r="AN33" s="18">
        <v>0.4</v>
      </c>
      <c r="AO33" s="1" t="s">
        <v>424</v>
      </c>
      <c r="AP33" s="1" t="s">
        <v>424</v>
      </c>
      <c r="AQ33" s="1" t="s">
        <v>424</v>
      </c>
      <c r="AR33" s="1" t="s">
        <v>424</v>
      </c>
      <c r="AS33" s="1" t="s">
        <v>424</v>
      </c>
      <c r="AT33" s="1">
        <v>-1</v>
      </c>
      <c r="AU33" s="1" t="s">
        <v>424</v>
      </c>
      <c r="AV33" s="1" t="s">
        <v>424</v>
      </c>
      <c r="AW33" s="1" t="s">
        <v>424</v>
      </c>
      <c r="AX33" s="1">
        <v>1</v>
      </c>
      <c r="AY33" s="1">
        <v>1</v>
      </c>
      <c r="AZ33" s="17">
        <v>2</v>
      </c>
      <c r="BA33" s="1">
        <v>1</v>
      </c>
      <c r="BB33" s="1">
        <v>0</v>
      </c>
      <c r="BC33" s="46">
        <v>3</v>
      </c>
      <c r="BD33" s="43" t="s">
        <v>423</v>
      </c>
    </row>
    <row r="34" spans="1:56" x14ac:dyDescent="0.25">
      <c r="A34" s="17">
        <v>24</v>
      </c>
      <c r="B34" s="1" t="s">
        <v>112</v>
      </c>
      <c r="C34" s="1" t="s">
        <v>67</v>
      </c>
      <c r="D34" s="1" t="s">
        <v>110</v>
      </c>
      <c r="E34" s="1" t="s">
        <v>111</v>
      </c>
      <c r="F34" s="1">
        <v>3</v>
      </c>
      <c r="G34" s="20" t="s">
        <v>71</v>
      </c>
      <c r="H34" s="1">
        <v>0</v>
      </c>
      <c r="I34" s="1">
        <v>0</v>
      </c>
      <c r="J34" s="20" t="s">
        <v>424</v>
      </c>
      <c r="K34" s="17">
        <v>0.32</v>
      </c>
      <c r="L34" s="1">
        <v>0.38</v>
      </c>
      <c r="M34" s="20">
        <v>0.84</v>
      </c>
      <c r="N34" s="17">
        <v>0.52</v>
      </c>
      <c r="O34" s="1">
        <v>0.6</v>
      </c>
      <c r="P34" s="20">
        <v>0.87</v>
      </c>
      <c r="Q34" s="17">
        <v>0.17</v>
      </c>
      <c r="R34" s="1">
        <v>0.24</v>
      </c>
      <c r="S34" s="19">
        <v>0.71</v>
      </c>
      <c r="T34" s="17" t="s">
        <v>424</v>
      </c>
      <c r="U34" s="1" t="s">
        <v>424</v>
      </c>
      <c r="V34" s="20" t="s">
        <v>424</v>
      </c>
      <c r="W34" s="17">
        <v>0.53</v>
      </c>
      <c r="X34" s="1">
        <v>0.77</v>
      </c>
      <c r="Y34" s="19">
        <v>0.69</v>
      </c>
      <c r="Z34" s="17" t="s">
        <v>424</v>
      </c>
      <c r="AA34" s="1" t="s">
        <v>424</v>
      </c>
      <c r="AB34" s="20" t="s">
        <v>424</v>
      </c>
      <c r="AC34" s="17" t="s">
        <v>424</v>
      </c>
      <c r="AD34" s="1" t="s">
        <v>424</v>
      </c>
      <c r="AE34" s="20" t="s">
        <v>424</v>
      </c>
      <c r="AF34" s="17" t="s">
        <v>424</v>
      </c>
      <c r="AG34" s="1">
        <v>0.22</v>
      </c>
      <c r="AH34" s="20" t="s">
        <v>424</v>
      </c>
      <c r="AI34" s="17">
        <v>8.31</v>
      </c>
      <c r="AJ34" s="1">
        <v>15.43</v>
      </c>
      <c r="AK34" s="18">
        <v>0.54</v>
      </c>
      <c r="AL34" s="17">
        <v>13.82</v>
      </c>
      <c r="AM34" s="1">
        <v>10.41</v>
      </c>
      <c r="AN34" s="19">
        <v>1.33</v>
      </c>
      <c r="AO34" s="1" t="s">
        <v>424</v>
      </c>
      <c r="AP34" s="1">
        <v>0</v>
      </c>
      <c r="AQ34" s="1">
        <v>0</v>
      </c>
      <c r="AR34" s="1">
        <v>-1</v>
      </c>
      <c r="AS34" s="1" t="s">
        <v>424</v>
      </c>
      <c r="AT34" s="1">
        <v>-1</v>
      </c>
      <c r="AU34" s="1" t="s">
        <v>424</v>
      </c>
      <c r="AV34" s="1" t="s">
        <v>424</v>
      </c>
      <c r="AW34" s="1" t="s">
        <v>424</v>
      </c>
      <c r="AX34" s="1">
        <v>1</v>
      </c>
      <c r="AY34" s="1">
        <v>-1</v>
      </c>
      <c r="AZ34" s="17">
        <v>1</v>
      </c>
      <c r="BA34" s="1">
        <v>3</v>
      </c>
      <c r="BB34" s="1">
        <v>2</v>
      </c>
      <c r="BC34" s="46">
        <v>6</v>
      </c>
      <c r="BD34" s="44" t="s">
        <v>423</v>
      </c>
    </row>
    <row r="35" spans="1:56" x14ac:dyDescent="0.25">
      <c r="A35" s="17">
        <v>25</v>
      </c>
      <c r="B35" s="1" t="s">
        <v>113</v>
      </c>
      <c r="C35" s="1" t="s">
        <v>67</v>
      </c>
      <c r="D35" s="1" t="s">
        <v>114</v>
      </c>
      <c r="E35" s="1" t="s">
        <v>113</v>
      </c>
      <c r="F35" s="1">
        <v>3</v>
      </c>
      <c r="G35" s="20" t="s">
        <v>71</v>
      </c>
      <c r="H35" s="1">
        <v>0</v>
      </c>
      <c r="I35" s="1">
        <v>0.01</v>
      </c>
      <c r="J35" s="19">
        <v>0</v>
      </c>
      <c r="K35" s="17">
        <v>0.73</v>
      </c>
      <c r="L35" s="1">
        <v>0.65</v>
      </c>
      <c r="M35" s="20">
        <v>1.1200000000000001</v>
      </c>
      <c r="N35" s="17">
        <v>0.89</v>
      </c>
      <c r="O35" s="1">
        <v>0.85</v>
      </c>
      <c r="P35" s="20">
        <v>1.05</v>
      </c>
      <c r="Q35" s="17">
        <v>0.66</v>
      </c>
      <c r="R35" s="1">
        <v>0.56999999999999995</v>
      </c>
      <c r="S35" s="20">
        <v>1.1599999999999999</v>
      </c>
      <c r="T35" s="17">
        <v>0.67</v>
      </c>
      <c r="U35" s="1">
        <v>0.63</v>
      </c>
      <c r="V35" s="20">
        <v>1.06</v>
      </c>
      <c r="W35" s="17">
        <v>0.73</v>
      </c>
      <c r="X35" s="1">
        <v>0.7</v>
      </c>
      <c r="Y35" s="20">
        <v>1.04</v>
      </c>
      <c r="Z35" s="17">
        <v>0.55000000000000004</v>
      </c>
      <c r="AA35" s="1">
        <v>0.47</v>
      </c>
      <c r="AB35" s="20">
        <v>1.17</v>
      </c>
      <c r="AC35" s="17">
        <v>0.57999999999999996</v>
      </c>
      <c r="AD35" s="1">
        <v>0.61</v>
      </c>
      <c r="AE35" s="20">
        <v>0.95</v>
      </c>
      <c r="AF35" s="17">
        <v>0.13</v>
      </c>
      <c r="AG35" s="1">
        <v>0.16</v>
      </c>
      <c r="AH35" s="20">
        <v>0.81</v>
      </c>
      <c r="AI35" s="17">
        <v>78.040000000000006</v>
      </c>
      <c r="AJ35" s="1">
        <v>62.08</v>
      </c>
      <c r="AK35" s="19">
        <v>1.26</v>
      </c>
      <c r="AL35" s="17">
        <v>87.38</v>
      </c>
      <c r="AM35" s="1">
        <v>51.77</v>
      </c>
      <c r="AN35" s="19">
        <v>1.69</v>
      </c>
      <c r="AO35" s="1">
        <v>-1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-1</v>
      </c>
      <c r="AY35" s="1">
        <v>-1</v>
      </c>
      <c r="AZ35" s="17">
        <v>0</v>
      </c>
      <c r="BA35" s="1">
        <v>3</v>
      </c>
      <c r="BB35" s="1">
        <v>8</v>
      </c>
      <c r="BC35" s="46">
        <v>11</v>
      </c>
      <c r="BD35" s="44"/>
    </row>
    <row r="36" spans="1:56" x14ac:dyDescent="0.25">
      <c r="A36" s="17">
        <v>26</v>
      </c>
      <c r="B36" s="1" t="s">
        <v>115</v>
      </c>
      <c r="C36" s="1" t="s">
        <v>67</v>
      </c>
      <c r="D36" s="1" t="s">
        <v>116</v>
      </c>
      <c r="E36" s="1" t="s">
        <v>117</v>
      </c>
      <c r="F36" s="1">
        <v>3</v>
      </c>
      <c r="G36" s="20" t="s">
        <v>119</v>
      </c>
      <c r="H36" s="1">
        <v>0</v>
      </c>
      <c r="I36" s="1">
        <v>0.01</v>
      </c>
      <c r="J36" s="19">
        <v>0</v>
      </c>
      <c r="K36" s="17">
        <v>0.25</v>
      </c>
      <c r="L36" s="1">
        <v>0.34</v>
      </c>
      <c r="M36" s="19">
        <v>0.74</v>
      </c>
      <c r="N36" s="17">
        <v>0.79</v>
      </c>
      <c r="O36" s="1">
        <v>0.64</v>
      </c>
      <c r="P36" s="18">
        <v>1.23</v>
      </c>
      <c r="Q36" s="17">
        <v>0</v>
      </c>
      <c r="R36" s="1">
        <v>0.16</v>
      </c>
      <c r="S36" s="19">
        <v>0</v>
      </c>
      <c r="T36" s="17" t="s">
        <v>424</v>
      </c>
      <c r="U36" s="1" t="s">
        <v>424</v>
      </c>
      <c r="V36" s="20" t="s">
        <v>424</v>
      </c>
      <c r="W36" s="17">
        <v>0.85</v>
      </c>
      <c r="X36" s="1">
        <v>0.82</v>
      </c>
      <c r="Y36" s="20">
        <v>1.04</v>
      </c>
      <c r="Z36" s="17" t="s">
        <v>424</v>
      </c>
      <c r="AA36" s="1" t="s">
        <v>424</v>
      </c>
      <c r="AB36" s="20" t="s">
        <v>424</v>
      </c>
      <c r="AC36" s="17" t="s">
        <v>424</v>
      </c>
      <c r="AD36" s="1" t="s">
        <v>424</v>
      </c>
      <c r="AE36" s="20" t="s">
        <v>424</v>
      </c>
      <c r="AF36" s="17" t="s">
        <v>424</v>
      </c>
      <c r="AG36" s="1" t="s">
        <v>424</v>
      </c>
      <c r="AH36" s="20" t="s">
        <v>424</v>
      </c>
      <c r="AI36" s="17">
        <v>1.28</v>
      </c>
      <c r="AJ36" s="1">
        <v>17.38</v>
      </c>
      <c r="AK36" s="18">
        <v>7.0000000000000007E-2</v>
      </c>
      <c r="AL36" s="17">
        <v>2.2599999999999998</v>
      </c>
      <c r="AM36" s="1">
        <v>17.3</v>
      </c>
      <c r="AN36" s="18">
        <v>0.13</v>
      </c>
      <c r="AO36" s="1">
        <v>-1</v>
      </c>
      <c r="AP36" s="1">
        <v>-1</v>
      </c>
      <c r="AQ36" s="1">
        <v>1</v>
      </c>
      <c r="AR36" s="1">
        <v>-1</v>
      </c>
      <c r="AS36" s="1" t="s">
        <v>424</v>
      </c>
      <c r="AT36" s="1">
        <v>0</v>
      </c>
      <c r="AU36" s="1" t="s">
        <v>424</v>
      </c>
      <c r="AV36" s="1" t="s">
        <v>424</v>
      </c>
      <c r="AW36" s="1" t="s">
        <v>424</v>
      </c>
      <c r="AX36" s="1">
        <v>1</v>
      </c>
      <c r="AY36" s="1">
        <v>1</v>
      </c>
      <c r="AZ36" s="17">
        <v>3</v>
      </c>
      <c r="BA36" s="1">
        <v>3</v>
      </c>
      <c r="BB36" s="1">
        <v>1</v>
      </c>
      <c r="BC36" s="46">
        <v>7</v>
      </c>
      <c r="BD36" s="44"/>
    </row>
    <row r="37" spans="1:56" x14ac:dyDescent="0.25">
      <c r="A37" s="17">
        <v>27</v>
      </c>
      <c r="B37" s="1" t="s">
        <v>115</v>
      </c>
      <c r="C37" s="1" t="s">
        <v>67</v>
      </c>
      <c r="D37" s="1" t="s">
        <v>116</v>
      </c>
      <c r="E37" s="1" t="s">
        <v>117</v>
      </c>
      <c r="F37" s="1">
        <v>3</v>
      </c>
      <c r="G37" s="20" t="s">
        <v>71</v>
      </c>
      <c r="H37" s="1">
        <v>0.01</v>
      </c>
      <c r="I37" s="1">
        <v>0.01</v>
      </c>
      <c r="J37" s="20">
        <v>1</v>
      </c>
      <c r="K37" s="17">
        <v>0.32</v>
      </c>
      <c r="L37" s="1">
        <v>0.34</v>
      </c>
      <c r="M37" s="20">
        <v>0.94</v>
      </c>
      <c r="N37" s="17">
        <v>0.59</v>
      </c>
      <c r="O37" s="1">
        <v>0.64</v>
      </c>
      <c r="P37" s="20">
        <v>0.92</v>
      </c>
      <c r="Q37" s="17">
        <v>0.17</v>
      </c>
      <c r="R37" s="1">
        <v>0.16</v>
      </c>
      <c r="S37" s="20">
        <v>1.06</v>
      </c>
      <c r="T37" s="17">
        <v>0.28999999999999998</v>
      </c>
      <c r="U37" s="1">
        <v>0.33</v>
      </c>
      <c r="V37" s="20">
        <v>0.88</v>
      </c>
      <c r="W37" s="17">
        <v>0.85</v>
      </c>
      <c r="X37" s="1">
        <v>0.82</v>
      </c>
      <c r="Y37" s="20">
        <v>1.04</v>
      </c>
      <c r="Z37" s="17">
        <v>0.23</v>
      </c>
      <c r="AA37" s="1">
        <v>0.19</v>
      </c>
      <c r="AB37" s="18">
        <v>1.21</v>
      </c>
      <c r="AC37" s="17">
        <v>0.45</v>
      </c>
      <c r="AD37" s="1">
        <v>0.42</v>
      </c>
      <c r="AE37" s="20">
        <v>1.07</v>
      </c>
      <c r="AF37" s="17">
        <v>0.17</v>
      </c>
      <c r="AG37" s="1">
        <v>0.2</v>
      </c>
      <c r="AH37" s="20">
        <v>0.85</v>
      </c>
      <c r="AI37" s="17">
        <v>14.96</v>
      </c>
      <c r="AJ37" s="1">
        <v>17.38</v>
      </c>
      <c r="AK37" s="20">
        <v>0.86</v>
      </c>
      <c r="AL37" s="17">
        <v>14.62</v>
      </c>
      <c r="AM37" s="1">
        <v>17.3</v>
      </c>
      <c r="AN37" s="20">
        <v>0.85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1</v>
      </c>
      <c r="AV37" s="1">
        <v>0</v>
      </c>
      <c r="AW37" s="1">
        <v>0</v>
      </c>
      <c r="AX37" s="1">
        <v>0</v>
      </c>
      <c r="AY37" s="1">
        <v>0</v>
      </c>
      <c r="AZ37" s="17">
        <v>1</v>
      </c>
      <c r="BA37" s="1">
        <v>0</v>
      </c>
      <c r="BB37" s="1">
        <v>10</v>
      </c>
      <c r="BC37" s="46">
        <v>11</v>
      </c>
      <c r="BD37" s="44"/>
    </row>
    <row r="38" spans="1:56" x14ac:dyDescent="0.25">
      <c r="A38" s="17">
        <v>28</v>
      </c>
      <c r="B38" s="1" t="s">
        <v>120</v>
      </c>
      <c r="C38" s="1" t="s">
        <v>67</v>
      </c>
      <c r="D38" s="1" t="s">
        <v>116</v>
      </c>
      <c r="E38" s="1" t="s">
        <v>117</v>
      </c>
      <c r="F38" s="1">
        <v>3</v>
      </c>
      <c r="G38" s="20" t="s">
        <v>71</v>
      </c>
      <c r="H38" s="1">
        <v>0.03</v>
      </c>
      <c r="I38" s="1">
        <v>0.01</v>
      </c>
      <c r="J38" s="18">
        <v>3</v>
      </c>
      <c r="K38" s="17">
        <v>0.38</v>
      </c>
      <c r="L38" s="1">
        <v>0.34</v>
      </c>
      <c r="M38" s="20">
        <v>1.1200000000000001</v>
      </c>
      <c r="N38" s="17">
        <v>0.6</v>
      </c>
      <c r="O38" s="1">
        <v>0.64</v>
      </c>
      <c r="P38" s="20">
        <v>0.94</v>
      </c>
      <c r="Q38" s="17">
        <v>0.17</v>
      </c>
      <c r="R38" s="1">
        <v>0.16</v>
      </c>
      <c r="S38" s="20">
        <v>1.06</v>
      </c>
      <c r="T38" s="17">
        <v>0.32</v>
      </c>
      <c r="U38" s="1">
        <v>0.33</v>
      </c>
      <c r="V38" s="20">
        <v>0.97</v>
      </c>
      <c r="W38" s="17">
        <v>0.84</v>
      </c>
      <c r="X38" s="1">
        <v>0.82</v>
      </c>
      <c r="Y38" s="20">
        <v>1.02</v>
      </c>
      <c r="Z38" s="17">
        <v>0.02</v>
      </c>
      <c r="AA38" s="1">
        <v>0.19</v>
      </c>
      <c r="AB38" s="19">
        <v>0.11</v>
      </c>
      <c r="AC38" s="17">
        <v>0</v>
      </c>
      <c r="AD38" s="1">
        <v>0.42</v>
      </c>
      <c r="AE38" s="19">
        <v>0</v>
      </c>
      <c r="AF38" s="17">
        <v>0.2</v>
      </c>
      <c r="AG38" s="1">
        <v>0.2</v>
      </c>
      <c r="AH38" s="20">
        <v>1</v>
      </c>
      <c r="AI38" s="17">
        <v>11.09</v>
      </c>
      <c r="AJ38" s="1">
        <v>17.38</v>
      </c>
      <c r="AK38" s="18">
        <v>0.64</v>
      </c>
      <c r="AL38" s="17">
        <v>6</v>
      </c>
      <c r="AM38" s="1">
        <v>17.3</v>
      </c>
      <c r="AN38" s="18">
        <v>0.35</v>
      </c>
      <c r="AO38" s="1">
        <v>1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-1</v>
      </c>
      <c r="AV38" s="1">
        <v>-1</v>
      </c>
      <c r="AW38" s="1">
        <v>0</v>
      </c>
      <c r="AX38" s="1">
        <v>1</v>
      </c>
      <c r="AY38" s="1">
        <v>1</v>
      </c>
      <c r="AZ38" s="17">
        <v>3</v>
      </c>
      <c r="BA38" s="1">
        <v>2</v>
      </c>
      <c r="BB38" s="1">
        <v>6</v>
      </c>
      <c r="BC38" s="46">
        <v>11</v>
      </c>
      <c r="BD38" s="44"/>
    </row>
    <row r="39" spans="1:56" x14ac:dyDescent="0.25">
      <c r="A39" s="17">
        <v>29</v>
      </c>
      <c r="B39" s="1" t="s">
        <v>121</v>
      </c>
      <c r="C39" s="1" t="s">
        <v>67</v>
      </c>
      <c r="D39" s="1" t="s">
        <v>116</v>
      </c>
      <c r="E39" s="1" t="s">
        <v>117</v>
      </c>
      <c r="F39" s="1">
        <v>3</v>
      </c>
      <c r="G39" s="20" t="s">
        <v>71</v>
      </c>
      <c r="H39" s="1">
        <v>0.01</v>
      </c>
      <c r="I39" s="1">
        <v>0.01</v>
      </c>
      <c r="J39" s="20">
        <v>1</v>
      </c>
      <c r="K39" s="17">
        <v>0.28999999999999998</v>
      </c>
      <c r="L39" s="1">
        <v>0.34</v>
      </c>
      <c r="M39" s="20">
        <v>0.85</v>
      </c>
      <c r="N39" s="17">
        <v>0.44</v>
      </c>
      <c r="O39" s="1">
        <v>0.64</v>
      </c>
      <c r="P39" s="19">
        <v>0.69</v>
      </c>
      <c r="Q39" s="17">
        <v>0.16</v>
      </c>
      <c r="R39" s="1">
        <v>0.16</v>
      </c>
      <c r="S39" s="20">
        <v>1</v>
      </c>
      <c r="T39" s="17">
        <v>0.38</v>
      </c>
      <c r="U39" s="1">
        <v>0.33</v>
      </c>
      <c r="V39" s="20">
        <v>1.1499999999999999</v>
      </c>
      <c r="W39" s="17">
        <v>0.79</v>
      </c>
      <c r="X39" s="1">
        <v>0.82</v>
      </c>
      <c r="Y39" s="20">
        <v>0.96</v>
      </c>
      <c r="Z39" s="17">
        <v>0.22</v>
      </c>
      <c r="AA39" s="1">
        <v>0.19</v>
      </c>
      <c r="AB39" s="20">
        <v>1.1599999999999999</v>
      </c>
      <c r="AC39" s="17">
        <v>0.4</v>
      </c>
      <c r="AD39" s="1">
        <v>0.42</v>
      </c>
      <c r="AE39" s="20">
        <v>0.95</v>
      </c>
      <c r="AF39" s="17">
        <v>0.14000000000000001</v>
      </c>
      <c r="AG39" s="1">
        <v>0.2</v>
      </c>
      <c r="AH39" s="19">
        <v>0.7</v>
      </c>
      <c r="AI39" s="17">
        <v>17.34</v>
      </c>
      <c r="AJ39" s="1">
        <v>17.38</v>
      </c>
      <c r="AK39" s="20">
        <v>1</v>
      </c>
      <c r="AL39" s="17">
        <v>18.71</v>
      </c>
      <c r="AM39" s="1">
        <v>17.3</v>
      </c>
      <c r="AN39" s="20">
        <v>1.08</v>
      </c>
      <c r="AO39" s="1">
        <v>0</v>
      </c>
      <c r="AP39" s="1">
        <v>0</v>
      </c>
      <c r="AQ39" s="1">
        <v>-1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-1</v>
      </c>
      <c r="AX39" s="1">
        <v>0</v>
      </c>
      <c r="AY39" s="1">
        <v>0</v>
      </c>
      <c r="AZ39" s="17">
        <v>0</v>
      </c>
      <c r="BA39" s="1">
        <v>2</v>
      </c>
      <c r="BB39" s="1">
        <v>9</v>
      </c>
      <c r="BC39" s="46">
        <v>11</v>
      </c>
      <c r="BD39" s="44"/>
    </row>
    <row r="40" spans="1:56" x14ac:dyDescent="0.25">
      <c r="A40" s="17">
        <v>30</v>
      </c>
      <c r="B40" s="1" t="s">
        <v>122</v>
      </c>
      <c r="C40" s="1" t="s">
        <v>67</v>
      </c>
      <c r="D40" s="1" t="s">
        <v>116</v>
      </c>
      <c r="E40" s="1" t="s">
        <v>117</v>
      </c>
      <c r="F40" s="1">
        <v>3</v>
      </c>
      <c r="G40" s="20" t="s">
        <v>83</v>
      </c>
      <c r="H40" s="1">
        <v>0</v>
      </c>
      <c r="I40" s="1">
        <v>0.01</v>
      </c>
      <c r="J40" s="19">
        <v>0</v>
      </c>
      <c r="K40" s="17">
        <v>0.24</v>
      </c>
      <c r="L40" s="1">
        <v>0.34</v>
      </c>
      <c r="M40" s="19">
        <v>0.71</v>
      </c>
      <c r="N40" s="17">
        <v>0.5</v>
      </c>
      <c r="O40" s="1">
        <v>0.64</v>
      </c>
      <c r="P40" s="19">
        <v>0.78</v>
      </c>
      <c r="Q40" s="17">
        <v>0.12</v>
      </c>
      <c r="R40" s="1">
        <v>0.16</v>
      </c>
      <c r="S40" s="19">
        <v>0.75</v>
      </c>
      <c r="T40" s="17">
        <v>0.23</v>
      </c>
      <c r="U40" s="1">
        <v>0.33</v>
      </c>
      <c r="V40" s="19">
        <v>0.7</v>
      </c>
      <c r="W40" s="17">
        <v>0.75</v>
      </c>
      <c r="X40" s="1">
        <v>0.82</v>
      </c>
      <c r="Y40" s="20">
        <v>0.91</v>
      </c>
      <c r="Z40" s="17">
        <v>0.26</v>
      </c>
      <c r="AA40" s="1">
        <v>0.19</v>
      </c>
      <c r="AB40" s="18">
        <v>1.37</v>
      </c>
      <c r="AC40" s="17">
        <v>0.42</v>
      </c>
      <c r="AD40" s="1">
        <v>0.42</v>
      </c>
      <c r="AE40" s="20">
        <v>1</v>
      </c>
      <c r="AF40" s="17">
        <v>0.54</v>
      </c>
      <c r="AG40" s="1">
        <v>0.2</v>
      </c>
      <c r="AH40" s="18">
        <v>2.7</v>
      </c>
      <c r="AI40" s="17">
        <v>9.36</v>
      </c>
      <c r="AJ40" s="1">
        <v>17.38</v>
      </c>
      <c r="AK40" s="18">
        <v>0.54</v>
      </c>
      <c r="AL40" s="17">
        <v>15</v>
      </c>
      <c r="AM40" s="1">
        <v>17.3</v>
      </c>
      <c r="AN40" s="20">
        <v>0.87</v>
      </c>
      <c r="AO40" s="1">
        <v>-1</v>
      </c>
      <c r="AP40" s="1">
        <v>-1</v>
      </c>
      <c r="AQ40" s="1">
        <v>-1</v>
      </c>
      <c r="AR40" s="1">
        <v>-1</v>
      </c>
      <c r="AS40" s="1">
        <v>-1</v>
      </c>
      <c r="AT40" s="1">
        <v>0</v>
      </c>
      <c r="AU40" s="1">
        <v>1</v>
      </c>
      <c r="AV40" s="1">
        <v>0</v>
      </c>
      <c r="AW40" s="1">
        <v>1</v>
      </c>
      <c r="AX40" s="1">
        <v>1</v>
      </c>
      <c r="AY40" s="1">
        <v>0</v>
      </c>
      <c r="AZ40" s="17">
        <v>3</v>
      </c>
      <c r="BA40" s="1">
        <v>5</v>
      </c>
      <c r="BB40" s="1">
        <v>3</v>
      </c>
      <c r="BC40" s="46">
        <v>11</v>
      </c>
      <c r="BD40" s="44"/>
    </row>
    <row r="41" spans="1:56" x14ac:dyDescent="0.25">
      <c r="A41" s="17">
        <v>31</v>
      </c>
      <c r="B41" s="1" t="s">
        <v>124</v>
      </c>
      <c r="C41" s="1" t="s">
        <v>67</v>
      </c>
      <c r="D41" s="1" t="s">
        <v>125</v>
      </c>
      <c r="E41" s="1" t="s">
        <v>126</v>
      </c>
      <c r="F41" s="1">
        <v>3</v>
      </c>
      <c r="G41" s="20" t="s">
        <v>71</v>
      </c>
      <c r="H41" s="1">
        <v>0</v>
      </c>
      <c r="I41" s="1">
        <v>0.01</v>
      </c>
      <c r="J41" s="19">
        <v>0</v>
      </c>
      <c r="K41" s="17">
        <v>0.39</v>
      </c>
      <c r="L41" s="1">
        <v>0.38</v>
      </c>
      <c r="M41" s="20">
        <v>1.03</v>
      </c>
      <c r="N41" s="17">
        <v>0.69</v>
      </c>
      <c r="O41" s="1">
        <v>0.64</v>
      </c>
      <c r="P41" s="20">
        <v>1.08</v>
      </c>
      <c r="Q41" s="17">
        <v>0.26</v>
      </c>
      <c r="R41" s="1">
        <v>0.25</v>
      </c>
      <c r="S41" s="20">
        <v>1.04</v>
      </c>
      <c r="T41" s="17">
        <v>0.56999999999999995</v>
      </c>
      <c r="U41" s="1">
        <v>0.32</v>
      </c>
      <c r="V41" s="18">
        <v>1.78</v>
      </c>
      <c r="W41" s="17">
        <v>0.74</v>
      </c>
      <c r="X41" s="1">
        <v>0.76</v>
      </c>
      <c r="Y41" s="20">
        <v>0.97</v>
      </c>
      <c r="Z41" s="17">
        <v>0.34</v>
      </c>
      <c r="AA41" s="1">
        <v>0.18</v>
      </c>
      <c r="AB41" s="18">
        <v>1.89</v>
      </c>
      <c r="AC41" s="17">
        <v>0.73</v>
      </c>
      <c r="AD41" s="1">
        <v>0.38</v>
      </c>
      <c r="AE41" s="18">
        <v>1.92</v>
      </c>
      <c r="AF41" s="17">
        <v>0.11</v>
      </c>
      <c r="AG41" s="1">
        <v>0.23</v>
      </c>
      <c r="AH41" s="19">
        <v>0.48</v>
      </c>
      <c r="AI41" s="17">
        <v>29.29</v>
      </c>
      <c r="AJ41" s="1">
        <v>20.57</v>
      </c>
      <c r="AK41" s="19">
        <v>1.42</v>
      </c>
      <c r="AL41" s="17">
        <v>34.47</v>
      </c>
      <c r="AM41" s="1">
        <v>16.670000000000002</v>
      </c>
      <c r="AN41" s="19">
        <v>2.0699999999999998</v>
      </c>
      <c r="AO41" s="1">
        <v>-1</v>
      </c>
      <c r="AP41" s="1">
        <v>0</v>
      </c>
      <c r="AQ41" s="1">
        <v>0</v>
      </c>
      <c r="AR41" s="1">
        <v>0</v>
      </c>
      <c r="AS41" s="1">
        <v>1</v>
      </c>
      <c r="AT41" s="1">
        <v>0</v>
      </c>
      <c r="AU41" s="1">
        <v>1</v>
      </c>
      <c r="AV41" s="1">
        <v>1</v>
      </c>
      <c r="AW41" s="1">
        <v>-1</v>
      </c>
      <c r="AX41" s="1">
        <v>-1</v>
      </c>
      <c r="AY41" s="1">
        <v>-1</v>
      </c>
      <c r="AZ41" s="17">
        <v>3</v>
      </c>
      <c r="BA41" s="1">
        <v>4</v>
      </c>
      <c r="BB41" s="1">
        <v>4</v>
      </c>
      <c r="BC41" s="46">
        <v>11</v>
      </c>
      <c r="BD41" s="44"/>
    </row>
    <row r="42" spans="1:56" x14ac:dyDescent="0.25">
      <c r="A42" s="17">
        <v>32</v>
      </c>
      <c r="B42" s="1" t="s">
        <v>127</v>
      </c>
      <c r="C42" s="1" t="s">
        <v>67</v>
      </c>
      <c r="D42" s="1" t="s">
        <v>128</v>
      </c>
      <c r="E42" s="1" t="s">
        <v>129</v>
      </c>
      <c r="F42" s="1">
        <v>3</v>
      </c>
      <c r="G42" s="20" t="s">
        <v>71</v>
      </c>
      <c r="H42" s="1">
        <v>0</v>
      </c>
      <c r="I42" s="1">
        <v>0.01</v>
      </c>
      <c r="J42" s="19">
        <v>0</v>
      </c>
      <c r="K42" s="17">
        <v>0.59</v>
      </c>
      <c r="L42" s="1">
        <v>0.32</v>
      </c>
      <c r="M42" s="18">
        <v>1.84</v>
      </c>
      <c r="N42" s="17">
        <v>0.84</v>
      </c>
      <c r="O42" s="1">
        <v>0.55000000000000004</v>
      </c>
      <c r="P42" s="18">
        <v>1.53</v>
      </c>
      <c r="Q42" s="17">
        <v>0.56000000000000005</v>
      </c>
      <c r="R42" s="1">
        <v>0.2</v>
      </c>
      <c r="S42" s="18">
        <v>2.8</v>
      </c>
      <c r="T42" s="17">
        <v>0.32</v>
      </c>
      <c r="U42" s="1">
        <v>0.23</v>
      </c>
      <c r="V42" s="18">
        <v>1.39</v>
      </c>
      <c r="W42" s="17">
        <v>0.83</v>
      </c>
      <c r="X42" s="1">
        <v>0.84</v>
      </c>
      <c r="Y42" s="20">
        <v>0.99</v>
      </c>
      <c r="Z42" s="17">
        <v>0.25</v>
      </c>
      <c r="AA42" s="1">
        <v>0.17</v>
      </c>
      <c r="AB42" s="18">
        <v>1.47</v>
      </c>
      <c r="AC42" s="17">
        <v>0.48</v>
      </c>
      <c r="AD42" s="1">
        <v>0.33</v>
      </c>
      <c r="AE42" s="18">
        <v>1.45</v>
      </c>
      <c r="AF42" s="17">
        <v>0.09</v>
      </c>
      <c r="AG42" s="1">
        <v>0.16</v>
      </c>
      <c r="AH42" s="19">
        <v>0.56000000000000005</v>
      </c>
      <c r="AI42" s="17">
        <v>15.34</v>
      </c>
      <c r="AJ42" s="1">
        <v>18.03</v>
      </c>
      <c r="AK42" s="20">
        <v>0.85</v>
      </c>
      <c r="AL42" s="17">
        <v>12.75</v>
      </c>
      <c r="AM42" s="1">
        <v>16.68</v>
      </c>
      <c r="AN42" s="18">
        <v>0.76</v>
      </c>
      <c r="AO42" s="1">
        <v>-1</v>
      </c>
      <c r="AP42" s="1">
        <v>1</v>
      </c>
      <c r="AQ42" s="1">
        <v>1</v>
      </c>
      <c r="AR42" s="1">
        <v>1</v>
      </c>
      <c r="AS42" s="1">
        <v>1</v>
      </c>
      <c r="AT42" s="1">
        <v>0</v>
      </c>
      <c r="AU42" s="1">
        <v>1</v>
      </c>
      <c r="AV42" s="1">
        <v>1</v>
      </c>
      <c r="AW42" s="1">
        <v>-1</v>
      </c>
      <c r="AX42" s="1">
        <v>0</v>
      </c>
      <c r="AY42" s="1">
        <v>1</v>
      </c>
      <c r="AZ42" s="17">
        <v>7</v>
      </c>
      <c r="BA42" s="1">
        <v>2</v>
      </c>
      <c r="BB42" s="1">
        <v>2</v>
      </c>
      <c r="BC42" s="46">
        <v>11</v>
      </c>
      <c r="BD42" s="44"/>
    </row>
    <row r="43" spans="1:56" x14ac:dyDescent="0.25">
      <c r="A43" s="17">
        <v>33</v>
      </c>
      <c r="B43" s="1" t="s">
        <v>130</v>
      </c>
      <c r="C43" s="1" t="s">
        <v>67</v>
      </c>
      <c r="D43" s="1" t="s">
        <v>131</v>
      </c>
      <c r="E43" s="1" t="s">
        <v>132</v>
      </c>
      <c r="F43" s="1">
        <v>3</v>
      </c>
      <c r="G43" s="20" t="s">
        <v>71</v>
      </c>
      <c r="H43" s="1">
        <v>0.01</v>
      </c>
      <c r="I43" s="1">
        <v>0.01</v>
      </c>
      <c r="J43" s="20">
        <v>1</v>
      </c>
      <c r="K43" s="17">
        <v>0.34</v>
      </c>
      <c r="L43" s="1">
        <v>0.42</v>
      </c>
      <c r="M43" s="20">
        <v>0.81</v>
      </c>
      <c r="N43" s="17">
        <v>0.59</v>
      </c>
      <c r="O43" s="1">
        <v>0.68</v>
      </c>
      <c r="P43" s="20">
        <v>0.87</v>
      </c>
      <c r="Q43" s="17">
        <v>0.19</v>
      </c>
      <c r="R43" s="1">
        <v>0.28999999999999998</v>
      </c>
      <c r="S43" s="19">
        <v>0.66</v>
      </c>
      <c r="T43" s="17">
        <v>0.44</v>
      </c>
      <c r="U43" s="1">
        <v>0.37</v>
      </c>
      <c r="V43" s="20">
        <v>1.19</v>
      </c>
      <c r="W43" s="17">
        <v>0.77</v>
      </c>
      <c r="X43" s="1">
        <v>0.73</v>
      </c>
      <c r="Y43" s="20">
        <v>1.05</v>
      </c>
      <c r="Z43" s="17">
        <v>0.35</v>
      </c>
      <c r="AA43" s="1">
        <v>0.26</v>
      </c>
      <c r="AB43" s="18">
        <v>1.35</v>
      </c>
      <c r="AC43" s="17">
        <v>0.56999999999999995</v>
      </c>
      <c r="AD43" s="1">
        <v>0.54</v>
      </c>
      <c r="AE43" s="20">
        <v>1.06</v>
      </c>
      <c r="AF43" s="17">
        <v>0.15</v>
      </c>
      <c r="AG43" s="1">
        <v>0.14000000000000001</v>
      </c>
      <c r="AH43" s="20">
        <v>1.07</v>
      </c>
      <c r="AI43" s="17">
        <v>28.49</v>
      </c>
      <c r="AJ43" s="1">
        <v>29.64</v>
      </c>
      <c r="AK43" s="20">
        <v>0.96</v>
      </c>
      <c r="AL43" s="17">
        <v>40.200000000000003</v>
      </c>
      <c r="AM43" s="1">
        <v>31.99</v>
      </c>
      <c r="AN43" s="19">
        <v>1.26</v>
      </c>
      <c r="AO43" s="1">
        <v>0</v>
      </c>
      <c r="AP43" s="1">
        <v>0</v>
      </c>
      <c r="AQ43" s="1">
        <v>0</v>
      </c>
      <c r="AR43" s="1">
        <v>-1</v>
      </c>
      <c r="AS43" s="1">
        <v>0</v>
      </c>
      <c r="AT43" s="1">
        <v>0</v>
      </c>
      <c r="AU43" s="1">
        <v>1</v>
      </c>
      <c r="AV43" s="1">
        <v>0</v>
      </c>
      <c r="AW43" s="1">
        <v>0</v>
      </c>
      <c r="AX43" s="1">
        <v>0</v>
      </c>
      <c r="AY43" s="1">
        <v>-1</v>
      </c>
      <c r="AZ43" s="17">
        <v>1</v>
      </c>
      <c r="BA43" s="1">
        <v>2</v>
      </c>
      <c r="BB43" s="1">
        <v>8</v>
      </c>
      <c r="BC43" s="46">
        <v>11</v>
      </c>
      <c r="BD43" s="44"/>
    </row>
    <row r="44" spans="1:56" x14ac:dyDescent="0.25">
      <c r="A44" s="17">
        <v>34</v>
      </c>
      <c r="B44" s="1" t="s">
        <v>133</v>
      </c>
      <c r="C44" s="1" t="s">
        <v>67</v>
      </c>
      <c r="D44" s="1" t="s">
        <v>134</v>
      </c>
      <c r="E44" s="1" t="s">
        <v>135</v>
      </c>
      <c r="F44" s="1">
        <v>3</v>
      </c>
      <c r="G44" s="20" t="s">
        <v>71</v>
      </c>
      <c r="H44" s="1">
        <v>0</v>
      </c>
      <c r="I44" s="1">
        <v>0.01</v>
      </c>
      <c r="J44" s="19">
        <v>0</v>
      </c>
      <c r="K44" s="17">
        <v>0.4</v>
      </c>
      <c r="L44" s="1">
        <v>0.48</v>
      </c>
      <c r="M44" s="20">
        <v>0.83</v>
      </c>
      <c r="N44" s="17">
        <v>0.65</v>
      </c>
      <c r="O44" s="1">
        <v>0.71</v>
      </c>
      <c r="P44" s="20">
        <v>0.92</v>
      </c>
      <c r="Q44" s="17">
        <v>0.31</v>
      </c>
      <c r="R44" s="1">
        <v>0.38</v>
      </c>
      <c r="S44" s="20">
        <v>0.82</v>
      </c>
      <c r="T44" s="17">
        <v>0.25</v>
      </c>
      <c r="U44" s="1">
        <v>0.31</v>
      </c>
      <c r="V44" s="20">
        <v>0.81</v>
      </c>
      <c r="W44" s="17">
        <v>0.96</v>
      </c>
      <c r="X44" s="1">
        <v>0.85</v>
      </c>
      <c r="Y44" s="20">
        <v>1.1299999999999999</v>
      </c>
      <c r="Z44" s="17">
        <v>0.25</v>
      </c>
      <c r="AA44" s="1">
        <v>0.26</v>
      </c>
      <c r="AB44" s="20">
        <v>0.96</v>
      </c>
      <c r="AC44" s="17">
        <v>0.57999999999999996</v>
      </c>
      <c r="AD44" s="1">
        <v>0.47</v>
      </c>
      <c r="AE44" s="18">
        <v>1.23</v>
      </c>
      <c r="AF44" s="17">
        <v>0.26</v>
      </c>
      <c r="AG44" s="1">
        <v>0.17</v>
      </c>
      <c r="AH44" s="18">
        <v>1.53</v>
      </c>
      <c r="AI44" s="17">
        <v>16.22</v>
      </c>
      <c r="AJ44" s="1">
        <v>12.54</v>
      </c>
      <c r="AK44" s="19">
        <v>1.29</v>
      </c>
      <c r="AL44" s="17">
        <v>20.28</v>
      </c>
      <c r="AM44" s="1">
        <v>12.03</v>
      </c>
      <c r="AN44" s="19">
        <v>1.69</v>
      </c>
      <c r="AO44" s="1">
        <v>-1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1</v>
      </c>
      <c r="AW44" s="1">
        <v>1</v>
      </c>
      <c r="AX44" s="1">
        <v>-1</v>
      </c>
      <c r="AY44" s="1">
        <v>-1</v>
      </c>
      <c r="AZ44" s="17">
        <v>2</v>
      </c>
      <c r="BA44" s="1">
        <v>3</v>
      </c>
      <c r="BB44" s="1">
        <v>6</v>
      </c>
      <c r="BC44" s="46">
        <v>11</v>
      </c>
      <c r="BD44" s="44"/>
    </row>
    <row r="45" spans="1:56" x14ac:dyDescent="0.25">
      <c r="A45" s="17">
        <v>35</v>
      </c>
      <c r="B45" s="1" t="s">
        <v>136</v>
      </c>
      <c r="C45" s="1" t="s">
        <v>67</v>
      </c>
      <c r="D45" s="1" t="s">
        <v>134</v>
      </c>
      <c r="E45" s="1" t="s">
        <v>135</v>
      </c>
      <c r="F45" s="1">
        <v>3</v>
      </c>
      <c r="G45" s="20" t="s">
        <v>71</v>
      </c>
      <c r="H45" s="1">
        <v>0</v>
      </c>
      <c r="I45" s="1">
        <v>0.01</v>
      </c>
      <c r="J45" s="19">
        <v>0</v>
      </c>
      <c r="K45" s="17">
        <v>0.63</v>
      </c>
      <c r="L45" s="1">
        <v>0.48</v>
      </c>
      <c r="M45" s="18">
        <v>1.31</v>
      </c>
      <c r="N45" s="17">
        <v>1</v>
      </c>
      <c r="O45" s="1">
        <v>0.71</v>
      </c>
      <c r="P45" s="18">
        <v>1.41</v>
      </c>
      <c r="Q45" s="17">
        <v>0.67</v>
      </c>
      <c r="R45" s="1">
        <v>0.38</v>
      </c>
      <c r="S45" s="18">
        <v>1.76</v>
      </c>
      <c r="T45" s="17" t="s">
        <v>424</v>
      </c>
      <c r="U45" s="1" t="s">
        <v>424</v>
      </c>
      <c r="V45" s="20" t="s">
        <v>424</v>
      </c>
      <c r="W45" s="17">
        <v>0.81</v>
      </c>
      <c r="X45" s="1">
        <v>0.85</v>
      </c>
      <c r="Y45" s="20">
        <v>0.95</v>
      </c>
      <c r="Z45" s="17" t="s">
        <v>424</v>
      </c>
      <c r="AA45" s="1" t="s">
        <v>424</v>
      </c>
      <c r="AB45" s="20" t="s">
        <v>424</v>
      </c>
      <c r="AC45" s="17" t="s">
        <v>424</v>
      </c>
      <c r="AD45" s="1" t="s">
        <v>424</v>
      </c>
      <c r="AE45" s="20" t="s">
        <v>424</v>
      </c>
      <c r="AF45" s="17" t="s">
        <v>424</v>
      </c>
      <c r="AG45" s="1" t="s">
        <v>424</v>
      </c>
      <c r="AH45" s="20" t="s">
        <v>424</v>
      </c>
      <c r="AI45" s="17">
        <v>4.24</v>
      </c>
      <c r="AJ45" s="1">
        <v>12.54</v>
      </c>
      <c r="AK45" s="18">
        <v>0.34</v>
      </c>
      <c r="AL45" s="17">
        <v>7.42</v>
      </c>
      <c r="AM45" s="1">
        <v>12.03</v>
      </c>
      <c r="AN45" s="18">
        <v>0.62</v>
      </c>
      <c r="AO45" s="1">
        <v>-1</v>
      </c>
      <c r="AP45" s="1">
        <v>1</v>
      </c>
      <c r="AQ45" s="1">
        <v>1</v>
      </c>
      <c r="AR45" s="1">
        <v>1</v>
      </c>
      <c r="AS45" s="1" t="s">
        <v>424</v>
      </c>
      <c r="AT45" s="1">
        <v>0</v>
      </c>
      <c r="AU45" s="1" t="s">
        <v>424</v>
      </c>
      <c r="AV45" s="1" t="s">
        <v>424</v>
      </c>
      <c r="AW45" s="1" t="s">
        <v>424</v>
      </c>
      <c r="AX45" s="1">
        <v>1</v>
      </c>
      <c r="AY45" s="1">
        <v>1</v>
      </c>
      <c r="AZ45" s="17">
        <v>5</v>
      </c>
      <c r="BA45" s="1">
        <v>1</v>
      </c>
      <c r="BB45" s="1">
        <v>1</v>
      </c>
      <c r="BC45" s="46">
        <v>7</v>
      </c>
      <c r="BD45" s="44" t="s">
        <v>423</v>
      </c>
    </row>
    <row r="46" spans="1:56" x14ac:dyDescent="0.25">
      <c r="A46" s="17">
        <v>36</v>
      </c>
      <c r="B46" s="1" t="s">
        <v>137</v>
      </c>
      <c r="C46" s="1" t="s">
        <v>67</v>
      </c>
      <c r="D46" s="1" t="s">
        <v>138</v>
      </c>
      <c r="E46" s="1" t="s">
        <v>139</v>
      </c>
      <c r="F46" s="1">
        <v>3</v>
      </c>
      <c r="G46" s="20" t="s">
        <v>71</v>
      </c>
      <c r="H46" s="1">
        <v>0</v>
      </c>
      <c r="I46" s="1">
        <v>0</v>
      </c>
      <c r="J46" s="20" t="s">
        <v>424</v>
      </c>
      <c r="K46" s="17">
        <v>0.2</v>
      </c>
      <c r="L46" s="1">
        <v>0.42</v>
      </c>
      <c r="M46" s="19">
        <v>0.48</v>
      </c>
      <c r="N46" s="17">
        <v>0.51</v>
      </c>
      <c r="O46" s="1">
        <v>0.68</v>
      </c>
      <c r="P46" s="19">
        <v>0.75</v>
      </c>
      <c r="Q46" s="17">
        <v>0.09</v>
      </c>
      <c r="R46" s="1">
        <v>0.3</v>
      </c>
      <c r="S46" s="19">
        <v>0.3</v>
      </c>
      <c r="T46" s="17">
        <v>0.18</v>
      </c>
      <c r="U46" s="1">
        <v>0.27</v>
      </c>
      <c r="V46" s="19">
        <v>0.67</v>
      </c>
      <c r="W46" s="17">
        <v>0.75</v>
      </c>
      <c r="X46" s="1">
        <v>0.73</v>
      </c>
      <c r="Y46" s="20">
        <v>1.03</v>
      </c>
      <c r="Z46" s="17">
        <v>0.14000000000000001</v>
      </c>
      <c r="AA46" s="1">
        <v>0.17</v>
      </c>
      <c r="AB46" s="20">
        <v>0.82</v>
      </c>
      <c r="AC46" s="17">
        <v>0.37</v>
      </c>
      <c r="AD46" s="1">
        <v>0.41</v>
      </c>
      <c r="AE46" s="20">
        <v>0.9</v>
      </c>
      <c r="AF46" s="17">
        <v>0.5</v>
      </c>
      <c r="AG46" s="1">
        <v>0.49</v>
      </c>
      <c r="AH46" s="20">
        <v>1.02</v>
      </c>
      <c r="AI46" s="17">
        <v>38.11</v>
      </c>
      <c r="AJ46" s="1">
        <v>45.36</v>
      </c>
      <c r="AK46" s="20">
        <v>0.84</v>
      </c>
      <c r="AL46" s="17">
        <v>42.1</v>
      </c>
      <c r="AM46" s="1">
        <v>35.880000000000003</v>
      </c>
      <c r="AN46" s="20">
        <v>1.17</v>
      </c>
      <c r="AO46" s="1" t="s">
        <v>424</v>
      </c>
      <c r="AP46" s="1">
        <v>-1</v>
      </c>
      <c r="AQ46" s="1">
        <v>-1</v>
      </c>
      <c r="AR46" s="1">
        <v>-1</v>
      </c>
      <c r="AS46" s="1">
        <v>-1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7">
        <v>0</v>
      </c>
      <c r="BA46" s="1">
        <v>4</v>
      </c>
      <c r="BB46" s="1">
        <v>6</v>
      </c>
      <c r="BC46" s="46">
        <v>10</v>
      </c>
      <c r="BD46" s="44"/>
    </row>
    <row r="47" spans="1:56" x14ac:dyDescent="0.25">
      <c r="A47" s="17">
        <v>37</v>
      </c>
      <c r="B47" s="1" t="s">
        <v>140</v>
      </c>
      <c r="C47" s="1" t="s">
        <v>67</v>
      </c>
      <c r="D47" s="1" t="s">
        <v>141</v>
      </c>
      <c r="E47" s="1" t="s">
        <v>142</v>
      </c>
      <c r="F47" s="1">
        <v>3</v>
      </c>
      <c r="G47" s="20" t="s">
        <v>71</v>
      </c>
      <c r="H47" s="1">
        <v>0.02</v>
      </c>
      <c r="I47" s="1">
        <v>0.01</v>
      </c>
      <c r="J47" s="18">
        <v>2</v>
      </c>
      <c r="K47" s="17">
        <v>0.32</v>
      </c>
      <c r="L47" s="1">
        <v>0.28000000000000003</v>
      </c>
      <c r="M47" s="20">
        <v>1.1399999999999999</v>
      </c>
      <c r="N47" s="17">
        <v>0.54</v>
      </c>
      <c r="O47" s="1">
        <v>0.46</v>
      </c>
      <c r="P47" s="20">
        <v>1.17</v>
      </c>
      <c r="Q47" s="17">
        <v>0.15</v>
      </c>
      <c r="R47" s="1">
        <v>0.12</v>
      </c>
      <c r="S47" s="18">
        <v>1.25</v>
      </c>
      <c r="T47" s="17">
        <v>0.08</v>
      </c>
      <c r="U47" s="1">
        <v>0.17</v>
      </c>
      <c r="V47" s="19">
        <v>0.47</v>
      </c>
      <c r="W47" s="17">
        <v>0.94</v>
      </c>
      <c r="X47" s="1">
        <v>0.79</v>
      </c>
      <c r="Y47" s="20">
        <v>1.19</v>
      </c>
      <c r="Z47" s="17">
        <v>0.14000000000000001</v>
      </c>
      <c r="AA47" s="1">
        <v>0.09</v>
      </c>
      <c r="AB47" s="18">
        <v>1.56</v>
      </c>
      <c r="AC47" s="17">
        <v>0.47</v>
      </c>
      <c r="AD47" s="1">
        <v>0.28999999999999998</v>
      </c>
      <c r="AE47" s="18">
        <v>1.62</v>
      </c>
      <c r="AF47" s="17">
        <v>0.09</v>
      </c>
      <c r="AG47" s="1">
        <v>0.16</v>
      </c>
      <c r="AH47" s="19">
        <v>0.56000000000000005</v>
      </c>
      <c r="AI47" s="17">
        <v>23.89</v>
      </c>
      <c r="AJ47" s="1">
        <v>15.99</v>
      </c>
      <c r="AK47" s="19">
        <v>1.49</v>
      </c>
      <c r="AL47" s="17">
        <v>65.290000000000006</v>
      </c>
      <c r="AM47" s="1">
        <v>17.98</v>
      </c>
      <c r="AN47" s="19">
        <v>3.63</v>
      </c>
      <c r="AO47" s="1">
        <v>1</v>
      </c>
      <c r="AP47" s="1">
        <v>0</v>
      </c>
      <c r="AQ47" s="1">
        <v>0</v>
      </c>
      <c r="AR47" s="1">
        <v>1</v>
      </c>
      <c r="AS47" s="1">
        <v>-1</v>
      </c>
      <c r="AT47" s="1">
        <v>0</v>
      </c>
      <c r="AU47" s="1">
        <v>1</v>
      </c>
      <c r="AV47" s="1">
        <v>1</v>
      </c>
      <c r="AW47" s="1">
        <v>-1</v>
      </c>
      <c r="AX47" s="1">
        <v>-1</v>
      </c>
      <c r="AY47" s="1">
        <v>-1</v>
      </c>
      <c r="AZ47" s="17">
        <v>4</v>
      </c>
      <c r="BA47" s="1">
        <v>4</v>
      </c>
      <c r="BB47" s="1">
        <v>3</v>
      </c>
      <c r="BC47" s="46">
        <v>11</v>
      </c>
      <c r="BD47" s="44"/>
    </row>
    <row r="48" spans="1:56" x14ac:dyDescent="0.25">
      <c r="A48" s="17">
        <v>38</v>
      </c>
      <c r="B48" s="1" t="s">
        <v>143</v>
      </c>
      <c r="C48" s="1" t="s">
        <v>67</v>
      </c>
      <c r="D48" s="1" t="s">
        <v>144</v>
      </c>
      <c r="E48" s="1" t="s">
        <v>145</v>
      </c>
      <c r="F48" s="1">
        <v>3</v>
      </c>
      <c r="G48" s="20" t="s">
        <v>71</v>
      </c>
      <c r="H48" s="1">
        <v>0.04</v>
      </c>
      <c r="I48" s="1">
        <v>0.01</v>
      </c>
      <c r="J48" s="18">
        <v>4</v>
      </c>
      <c r="K48" s="17">
        <v>0.48</v>
      </c>
      <c r="L48" s="1">
        <v>0.52</v>
      </c>
      <c r="M48" s="20">
        <v>0.92</v>
      </c>
      <c r="N48" s="17">
        <v>0.73</v>
      </c>
      <c r="O48" s="1">
        <v>0.73</v>
      </c>
      <c r="P48" s="20">
        <v>1</v>
      </c>
      <c r="Q48" s="17">
        <v>0.42</v>
      </c>
      <c r="R48" s="1">
        <v>0.43</v>
      </c>
      <c r="S48" s="20">
        <v>0.98</v>
      </c>
      <c r="T48" s="17">
        <v>0.28000000000000003</v>
      </c>
      <c r="U48" s="1">
        <v>0.43</v>
      </c>
      <c r="V48" s="19">
        <v>0.65</v>
      </c>
      <c r="W48" s="17">
        <v>0.92</v>
      </c>
      <c r="X48" s="1">
        <v>0.79</v>
      </c>
      <c r="Y48" s="20">
        <v>1.1599999999999999</v>
      </c>
      <c r="Z48" s="17">
        <v>0.13</v>
      </c>
      <c r="AA48" s="1">
        <v>0.28999999999999998</v>
      </c>
      <c r="AB48" s="19">
        <v>0.45</v>
      </c>
      <c r="AC48" s="17">
        <v>0.37</v>
      </c>
      <c r="AD48" s="1">
        <v>0.46</v>
      </c>
      <c r="AE48" s="20">
        <v>0.8</v>
      </c>
      <c r="AF48" s="17">
        <v>0.18</v>
      </c>
      <c r="AG48" s="1">
        <v>0.19</v>
      </c>
      <c r="AH48" s="20">
        <v>0.95</v>
      </c>
      <c r="AI48" s="17">
        <v>83.37</v>
      </c>
      <c r="AJ48" s="1">
        <v>43.81</v>
      </c>
      <c r="AK48" s="19">
        <v>1.9</v>
      </c>
      <c r="AL48" s="17">
        <v>155.56</v>
      </c>
      <c r="AM48" s="1">
        <v>44.1</v>
      </c>
      <c r="AN48" s="19">
        <v>3.53</v>
      </c>
      <c r="AO48" s="1">
        <v>1</v>
      </c>
      <c r="AP48" s="1">
        <v>0</v>
      </c>
      <c r="AQ48" s="1">
        <v>0</v>
      </c>
      <c r="AR48" s="1">
        <v>0</v>
      </c>
      <c r="AS48" s="1">
        <v>-1</v>
      </c>
      <c r="AT48" s="1">
        <v>0</v>
      </c>
      <c r="AU48" s="1">
        <v>-1</v>
      </c>
      <c r="AV48" s="1">
        <v>0</v>
      </c>
      <c r="AW48" s="1">
        <v>0</v>
      </c>
      <c r="AX48" s="1">
        <v>-1</v>
      </c>
      <c r="AY48" s="1">
        <v>-1</v>
      </c>
      <c r="AZ48" s="17">
        <v>1</v>
      </c>
      <c r="BA48" s="1">
        <v>4</v>
      </c>
      <c r="BB48" s="1">
        <v>6</v>
      </c>
      <c r="BC48" s="46">
        <v>11</v>
      </c>
      <c r="BD48" s="44"/>
    </row>
    <row r="49" spans="1:56" x14ac:dyDescent="0.25">
      <c r="A49" s="17">
        <v>39</v>
      </c>
      <c r="B49" s="1" t="s">
        <v>146</v>
      </c>
      <c r="C49" s="1" t="s">
        <v>67</v>
      </c>
      <c r="D49" s="1" t="s">
        <v>147</v>
      </c>
      <c r="E49" s="1" t="s">
        <v>148</v>
      </c>
      <c r="F49" s="1">
        <v>3</v>
      </c>
      <c r="G49" s="20" t="s">
        <v>71</v>
      </c>
      <c r="H49" s="1">
        <v>0</v>
      </c>
      <c r="I49" s="1">
        <v>0</v>
      </c>
      <c r="J49" s="20" t="s">
        <v>424</v>
      </c>
      <c r="K49" s="17">
        <v>0.22</v>
      </c>
      <c r="L49" s="1">
        <v>0.36</v>
      </c>
      <c r="M49" s="19">
        <v>0.61</v>
      </c>
      <c r="N49" s="17">
        <v>0.41</v>
      </c>
      <c r="O49" s="1">
        <v>0.55000000000000004</v>
      </c>
      <c r="P49" s="19">
        <v>0.75</v>
      </c>
      <c r="Q49" s="17">
        <v>0.15</v>
      </c>
      <c r="R49" s="1">
        <v>0.22</v>
      </c>
      <c r="S49" s="19">
        <v>0.68</v>
      </c>
      <c r="T49" s="17">
        <v>0.25</v>
      </c>
      <c r="U49" s="1">
        <v>0.33</v>
      </c>
      <c r="V49" s="19">
        <v>0.76</v>
      </c>
      <c r="W49" s="17">
        <v>0.91</v>
      </c>
      <c r="X49" s="1">
        <v>0.87</v>
      </c>
      <c r="Y49" s="20">
        <v>1.05</v>
      </c>
      <c r="Z49" s="17">
        <v>0.08</v>
      </c>
      <c r="AA49" s="1">
        <v>0.19</v>
      </c>
      <c r="AB49" s="19">
        <v>0.42</v>
      </c>
      <c r="AC49" s="17">
        <v>0.22</v>
      </c>
      <c r="AD49" s="1">
        <v>0.33</v>
      </c>
      <c r="AE49" s="19">
        <v>0.67</v>
      </c>
      <c r="AF49" s="17">
        <v>0.25</v>
      </c>
      <c r="AG49" s="1">
        <v>0.15</v>
      </c>
      <c r="AH49" s="18">
        <v>1.67</v>
      </c>
      <c r="AI49" s="17">
        <v>10.69</v>
      </c>
      <c r="AJ49" s="1">
        <v>6.93</v>
      </c>
      <c r="AK49" s="19">
        <v>1.54</v>
      </c>
      <c r="AL49" s="17">
        <v>6.28</v>
      </c>
      <c r="AM49" s="1">
        <v>6.03</v>
      </c>
      <c r="AN49" s="20">
        <v>1.04</v>
      </c>
      <c r="AO49" s="1" t="s">
        <v>424</v>
      </c>
      <c r="AP49" s="1">
        <v>-1</v>
      </c>
      <c r="AQ49" s="1">
        <v>-1</v>
      </c>
      <c r="AR49" s="1">
        <v>-1</v>
      </c>
      <c r="AS49" s="1">
        <v>-1</v>
      </c>
      <c r="AT49" s="1">
        <v>0</v>
      </c>
      <c r="AU49" s="1">
        <v>-1</v>
      </c>
      <c r="AV49" s="1">
        <v>-1</v>
      </c>
      <c r="AW49" s="1">
        <v>1</v>
      </c>
      <c r="AX49" s="1">
        <v>-1</v>
      </c>
      <c r="AY49" s="1">
        <v>0</v>
      </c>
      <c r="AZ49" s="17">
        <v>1</v>
      </c>
      <c r="BA49" s="1">
        <v>7</v>
      </c>
      <c r="BB49" s="1">
        <v>2</v>
      </c>
      <c r="BC49" s="46">
        <v>10</v>
      </c>
      <c r="BD49" s="44"/>
    </row>
    <row r="50" spans="1:56" x14ac:dyDescent="0.25">
      <c r="A50" s="17">
        <v>40</v>
      </c>
      <c r="B50" s="1" t="s">
        <v>149</v>
      </c>
      <c r="C50" s="1" t="s">
        <v>67</v>
      </c>
      <c r="D50" s="1" t="s">
        <v>150</v>
      </c>
      <c r="E50" s="1" t="s">
        <v>151</v>
      </c>
      <c r="F50" s="1">
        <v>3</v>
      </c>
      <c r="G50" s="20" t="s">
        <v>71</v>
      </c>
      <c r="H50" s="1">
        <v>0.01</v>
      </c>
      <c r="I50" s="1">
        <v>0</v>
      </c>
      <c r="J50" s="25" t="s">
        <v>425</v>
      </c>
      <c r="K50" s="17">
        <v>0.27</v>
      </c>
      <c r="L50" s="1">
        <v>0.42</v>
      </c>
      <c r="M50" s="19">
        <v>0.64</v>
      </c>
      <c r="N50" s="17">
        <v>0.56999999999999995</v>
      </c>
      <c r="O50" s="1">
        <v>0.68</v>
      </c>
      <c r="P50" s="20">
        <v>0.84</v>
      </c>
      <c r="Q50" s="17">
        <v>0.12</v>
      </c>
      <c r="R50" s="1">
        <v>0.34</v>
      </c>
      <c r="S50" s="19">
        <v>0.35</v>
      </c>
      <c r="T50" s="17">
        <v>0.31</v>
      </c>
      <c r="U50" s="1">
        <v>0.3</v>
      </c>
      <c r="V50" s="20">
        <v>1.03</v>
      </c>
      <c r="W50" s="17">
        <v>0.85</v>
      </c>
      <c r="X50" s="1">
        <v>0.89</v>
      </c>
      <c r="Y50" s="20">
        <v>0.96</v>
      </c>
      <c r="Z50" s="17">
        <v>0.19</v>
      </c>
      <c r="AA50" s="1">
        <v>0.22</v>
      </c>
      <c r="AB50" s="20">
        <v>0.86</v>
      </c>
      <c r="AC50" s="17">
        <v>0.5</v>
      </c>
      <c r="AD50" s="1">
        <v>0.45</v>
      </c>
      <c r="AE50" s="20">
        <v>1.1100000000000001</v>
      </c>
      <c r="AF50" s="17">
        <v>0</v>
      </c>
      <c r="AG50" s="1">
        <v>0.18</v>
      </c>
      <c r="AH50" s="19">
        <v>0</v>
      </c>
      <c r="AI50" s="17">
        <v>15.72</v>
      </c>
      <c r="AJ50" s="1">
        <v>17.71</v>
      </c>
      <c r="AK50" s="20">
        <v>0.89</v>
      </c>
      <c r="AL50" s="17">
        <v>26.19</v>
      </c>
      <c r="AM50" s="1">
        <v>16.61</v>
      </c>
      <c r="AN50" s="19">
        <v>1.58</v>
      </c>
      <c r="AO50" s="7">
        <v>0</v>
      </c>
      <c r="AP50" s="1">
        <v>-1</v>
      </c>
      <c r="AQ50" s="1">
        <v>0</v>
      </c>
      <c r="AR50" s="1">
        <v>-1</v>
      </c>
      <c r="AS50" s="1">
        <v>0</v>
      </c>
      <c r="AT50" s="1">
        <v>0</v>
      </c>
      <c r="AU50" s="1">
        <v>0</v>
      </c>
      <c r="AV50" s="1">
        <v>0</v>
      </c>
      <c r="AW50" s="1">
        <v>-1</v>
      </c>
      <c r="AX50" s="1">
        <v>0</v>
      </c>
      <c r="AY50" s="1">
        <v>-1</v>
      </c>
      <c r="AZ50" s="42">
        <v>0</v>
      </c>
      <c r="BA50" s="1">
        <v>4</v>
      </c>
      <c r="BB50" s="1">
        <v>7</v>
      </c>
      <c r="BC50" s="46">
        <v>11</v>
      </c>
      <c r="BD50" s="44"/>
    </row>
    <row r="51" spans="1:56" x14ac:dyDescent="0.25">
      <c r="A51" s="17">
        <v>41</v>
      </c>
      <c r="B51" s="1" t="s">
        <v>152</v>
      </c>
      <c r="C51" s="1" t="s">
        <v>67</v>
      </c>
      <c r="D51" s="1" t="s">
        <v>153</v>
      </c>
      <c r="E51" s="1" t="s">
        <v>152</v>
      </c>
      <c r="F51" s="1">
        <v>3</v>
      </c>
      <c r="G51" s="20" t="s">
        <v>71</v>
      </c>
      <c r="H51" s="1">
        <v>0.02</v>
      </c>
      <c r="I51" s="1">
        <v>0.02</v>
      </c>
      <c r="J51" s="20">
        <v>1</v>
      </c>
      <c r="K51" s="17">
        <v>0.42</v>
      </c>
      <c r="L51" s="1">
        <v>0.49</v>
      </c>
      <c r="M51" s="20">
        <v>0.86</v>
      </c>
      <c r="N51" s="17">
        <v>0.64</v>
      </c>
      <c r="O51" s="1">
        <v>0.69</v>
      </c>
      <c r="P51" s="20">
        <v>0.93</v>
      </c>
      <c r="Q51" s="17">
        <v>0.28999999999999998</v>
      </c>
      <c r="R51" s="1">
        <v>0.4</v>
      </c>
      <c r="S51" s="19">
        <v>0.72</v>
      </c>
      <c r="T51" s="17">
        <v>0.36</v>
      </c>
      <c r="U51" s="1">
        <v>0.37</v>
      </c>
      <c r="V51" s="20">
        <v>0.97</v>
      </c>
      <c r="W51" s="17">
        <v>0.84</v>
      </c>
      <c r="X51" s="1">
        <v>0.77</v>
      </c>
      <c r="Y51" s="20">
        <v>1.0900000000000001</v>
      </c>
      <c r="Z51" s="17">
        <v>0.23</v>
      </c>
      <c r="AA51" s="1">
        <v>0.26</v>
      </c>
      <c r="AB51" s="20">
        <v>0.88</v>
      </c>
      <c r="AC51" s="17">
        <v>0.41</v>
      </c>
      <c r="AD51" s="1">
        <v>0.36</v>
      </c>
      <c r="AE51" s="20">
        <v>1.1399999999999999</v>
      </c>
      <c r="AF51" s="17">
        <v>0.16</v>
      </c>
      <c r="AG51" s="1">
        <v>0.24</v>
      </c>
      <c r="AH51" s="19">
        <v>0.67</v>
      </c>
      <c r="AI51" s="17">
        <v>47.49</v>
      </c>
      <c r="AJ51" s="1">
        <v>36.82</v>
      </c>
      <c r="AK51" s="19">
        <v>1.29</v>
      </c>
      <c r="AL51" s="17">
        <v>51.98</v>
      </c>
      <c r="AM51" s="1">
        <v>36.39</v>
      </c>
      <c r="AN51" s="19">
        <v>1.43</v>
      </c>
      <c r="AO51" s="1">
        <v>0</v>
      </c>
      <c r="AP51" s="1">
        <v>0</v>
      </c>
      <c r="AQ51" s="1">
        <v>0</v>
      </c>
      <c r="AR51" s="1">
        <v>-1</v>
      </c>
      <c r="AS51" s="1">
        <v>0</v>
      </c>
      <c r="AT51" s="1">
        <v>0</v>
      </c>
      <c r="AU51" s="1">
        <v>0</v>
      </c>
      <c r="AV51" s="1">
        <v>0</v>
      </c>
      <c r="AW51" s="1">
        <v>-1</v>
      </c>
      <c r="AX51" s="1">
        <v>-1</v>
      </c>
      <c r="AY51" s="1">
        <v>-1</v>
      </c>
      <c r="AZ51" s="17">
        <v>0</v>
      </c>
      <c r="BA51" s="1">
        <v>4</v>
      </c>
      <c r="BB51" s="1">
        <v>7</v>
      </c>
      <c r="BC51" s="46">
        <v>11</v>
      </c>
      <c r="BD51" s="44"/>
    </row>
    <row r="52" spans="1:56" x14ac:dyDescent="0.25">
      <c r="A52" s="17">
        <v>42</v>
      </c>
      <c r="B52" s="1" t="s">
        <v>154</v>
      </c>
      <c r="C52" s="1" t="s">
        <v>67</v>
      </c>
      <c r="D52" s="1" t="s">
        <v>155</v>
      </c>
      <c r="E52" s="1" t="s">
        <v>156</v>
      </c>
      <c r="F52" s="1">
        <v>3</v>
      </c>
      <c r="G52" s="20" t="s">
        <v>71</v>
      </c>
      <c r="H52" s="1">
        <v>0</v>
      </c>
      <c r="I52" s="1">
        <v>0</v>
      </c>
      <c r="J52" s="20" t="s">
        <v>424</v>
      </c>
      <c r="K52" s="17">
        <v>0.41</v>
      </c>
      <c r="L52" s="1">
        <v>0.41</v>
      </c>
      <c r="M52" s="20">
        <v>1</v>
      </c>
      <c r="N52" s="17">
        <v>0.57999999999999996</v>
      </c>
      <c r="O52" s="1">
        <v>0.57999999999999996</v>
      </c>
      <c r="P52" s="20">
        <v>1</v>
      </c>
      <c r="Q52" s="17">
        <v>0.17</v>
      </c>
      <c r="R52" s="1">
        <v>0.17</v>
      </c>
      <c r="S52" s="20">
        <v>1</v>
      </c>
      <c r="T52" s="17">
        <v>0.34</v>
      </c>
      <c r="U52" s="1">
        <v>0.34</v>
      </c>
      <c r="V52" s="20">
        <v>1</v>
      </c>
      <c r="W52" s="17">
        <v>0.73</v>
      </c>
      <c r="X52" s="1">
        <v>0.73</v>
      </c>
      <c r="Y52" s="20">
        <v>1</v>
      </c>
      <c r="Z52" s="17">
        <v>0.13</v>
      </c>
      <c r="AA52" s="1">
        <v>0.13</v>
      </c>
      <c r="AB52" s="20">
        <v>1</v>
      </c>
      <c r="AC52" s="17">
        <v>0.31</v>
      </c>
      <c r="AD52" s="1">
        <v>0.31</v>
      </c>
      <c r="AE52" s="20">
        <v>1</v>
      </c>
      <c r="AF52" s="17">
        <v>0.08</v>
      </c>
      <c r="AG52" s="1">
        <v>0.08</v>
      </c>
      <c r="AH52" s="20">
        <v>1</v>
      </c>
      <c r="AI52" s="17">
        <v>11.42</v>
      </c>
      <c r="AJ52" s="1">
        <v>11.42</v>
      </c>
      <c r="AK52" s="20">
        <v>1</v>
      </c>
      <c r="AL52" s="17">
        <v>5.18</v>
      </c>
      <c r="AM52" s="1">
        <v>5.18</v>
      </c>
      <c r="AN52" s="20">
        <v>1</v>
      </c>
      <c r="AO52" s="1" t="s">
        <v>424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7">
        <v>0</v>
      </c>
      <c r="BA52" s="1">
        <v>0</v>
      </c>
      <c r="BB52" s="1">
        <v>10</v>
      </c>
      <c r="BC52" s="46">
        <v>10</v>
      </c>
      <c r="BD52" s="44"/>
    </row>
    <row r="53" spans="1:56" x14ac:dyDescent="0.25">
      <c r="A53" s="17">
        <v>43</v>
      </c>
      <c r="B53" s="1" t="s">
        <v>157</v>
      </c>
      <c r="C53" s="1" t="s">
        <v>67</v>
      </c>
      <c r="D53" s="1" t="s">
        <v>158</v>
      </c>
      <c r="E53" s="1" t="s">
        <v>159</v>
      </c>
      <c r="F53" s="1">
        <v>3</v>
      </c>
      <c r="G53" s="20" t="s">
        <v>68</v>
      </c>
      <c r="H53" s="1">
        <v>0.01</v>
      </c>
      <c r="I53" s="1">
        <v>0</v>
      </c>
      <c r="J53" s="25" t="s">
        <v>425</v>
      </c>
      <c r="K53" s="17">
        <v>0.69</v>
      </c>
      <c r="L53" s="1">
        <v>0.52</v>
      </c>
      <c r="M53" s="18">
        <v>1.33</v>
      </c>
      <c r="N53" s="17">
        <v>0.84</v>
      </c>
      <c r="O53" s="1">
        <v>0.73</v>
      </c>
      <c r="P53" s="20">
        <v>1.1499999999999999</v>
      </c>
      <c r="Q53" s="17">
        <v>0.74</v>
      </c>
      <c r="R53" s="1">
        <v>0.4</v>
      </c>
      <c r="S53" s="18">
        <v>1.85</v>
      </c>
      <c r="T53" s="17">
        <v>0.47</v>
      </c>
      <c r="U53" s="1">
        <v>0.49</v>
      </c>
      <c r="V53" s="20">
        <v>0.96</v>
      </c>
      <c r="W53" s="17">
        <v>0.53</v>
      </c>
      <c r="X53" s="1">
        <v>0.56999999999999995</v>
      </c>
      <c r="Y53" s="20">
        <v>0.93</v>
      </c>
      <c r="Z53" s="17">
        <v>0.21</v>
      </c>
      <c r="AA53" s="1">
        <v>0.3</v>
      </c>
      <c r="AB53" s="19">
        <v>0.7</v>
      </c>
      <c r="AC53" s="17">
        <v>0.44</v>
      </c>
      <c r="AD53" s="1">
        <v>0.42</v>
      </c>
      <c r="AE53" s="20">
        <v>1.05</v>
      </c>
      <c r="AF53" s="17">
        <v>0.15</v>
      </c>
      <c r="AG53" s="1">
        <v>0.25</v>
      </c>
      <c r="AH53" s="19">
        <v>0.6</v>
      </c>
      <c r="AI53" s="17">
        <v>8.65</v>
      </c>
      <c r="AJ53" s="1">
        <v>41.03</v>
      </c>
      <c r="AK53" s="18">
        <v>0.21</v>
      </c>
      <c r="AL53" s="17">
        <v>4.57</v>
      </c>
      <c r="AM53" s="1">
        <v>32.74</v>
      </c>
      <c r="AN53" s="18">
        <v>0.14000000000000001</v>
      </c>
      <c r="AO53" s="7">
        <v>0</v>
      </c>
      <c r="AP53" s="1">
        <v>1</v>
      </c>
      <c r="AQ53" s="1">
        <v>0</v>
      </c>
      <c r="AR53" s="1">
        <v>1</v>
      </c>
      <c r="AS53" s="1">
        <v>0</v>
      </c>
      <c r="AT53" s="1">
        <v>0</v>
      </c>
      <c r="AU53" s="1">
        <v>-1</v>
      </c>
      <c r="AV53" s="1">
        <v>0</v>
      </c>
      <c r="AW53" s="1">
        <v>-1</v>
      </c>
      <c r="AX53" s="1">
        <v>1</v>
      </c>
      <c r="AY53" s="1">
        <v>1</v>
      </c>
      <c r="AZ53" s="42">
        <v>4</v>
      </c>
      <c r="BA53" s="1">
        <v>2</v>
      </c>
      <c r="BB53" s="1">
        <v>5</v>
      </c>
      <c r="BC53" s="46">
        <v>11</v>
      </c>
      <c r="BD53" s="44"/>
    </row>
    <row r="54" spans="1:56" x14ac:dyDescent="0.25">
      <c r="A54" s="17">
        <v>44</v>
      </c>
      <c r="B54" s="1" t="s">
        <v>157</v>
      </c>
      <c r="C54" s="1" t="s">
        <v>67</v>
      </c>
      <c r="D54" s="1" t="s">
        <v>158</v>
      </c>
      <c r="E54" s="1" t="s">
        <v>159</v>
      </c>
      <c r="F54" s="1">
        <v>3</v>
      </c>
      <c r="G54" s="20" t="s">
        <v>71</v>
      </c>
      <c r="H54" s="1">
        <v>0.02</v>
      </c>
      <c r="I54" s="1">
        <v>0</v>
      </c>
      <c r="J54" s="25" t="s">
        <v>425</v>
      </c>
      <c r="K54" s="17">
        <v>0.72</v>
      </c>
      <c r="L54" s="1">
        <v>0.52</v>
      </c>
      <c r="M54" s="18">
        <v>1.38</v>
      </c>
      <c r="N54" s="17">
        <v>0.83</v>
      </c>
      <c r="O54" s="1">
        <v>0.73</v>
      </c>
      <c r="P54" s="20">
        <v>1.1399999999999999</v>
      </c>
      <c r="Q54" s="17">
        <v>0.77</v>
      </c>
      <c r="R54" s="1">
        <v>0.4</v>
      </c>
      <c r="S54" s="18">
        <v>1.93</v>
      </c>
      <c r="T54" s="17">
        <v>0.51</v>
      </c>
      <c r="U54" s="1">
        <v>0.49</v>
      </c>
      <c r="V54" s="20">
        <v>1.04</v>
      </c>
      <c r="W54" s="17">
        <v>0.53</v>
      </c>
      <c r="X54" s="1">
        <v>0.56999999999999995</v>
      </c>
      <c r="Y54" s="20">
        <v>0.93</v>
      </c>
      <c r="Z54" s="17">
        <v>0.44</v>
      </c>
      <c r="AA54" s="1">
        <v>0.3</v>
      </c>
      <c r="AB54" s="18">
        <v>1.47</v>
      </c>
      <c r="AC54" s="17">
        <v>0.48</v>
      </c>
      <c r="AD54" s="1">
        <v>0.42</v>
      </c>
      <c r="AE54" s="20">
        <v>1.1399999999999999</v>
      </c>
      <c r="AF54" s="17">
        <v>0.54</v>
      </c>
      <c r="AG54" s="1">
        <v>0.25</v>
      </c>
      <c r="AH54" s="18">
        <v>2.16</v>
      </c>
      <c r="AI54" s="17">
        <v>12.16</v>
      </c>
      <c r="AJ54" s="1">
        <v>41.03</v>
      </c>
      <c r="AK54" s="18">
        <v>0.3</v>
      </c>
      <c r="AL54" s="17">
        <v>9.3699999999999992</v>
      </c>
      <c r="AM54" s="1">
        <v>32.74</v>
      </c>
      <c r="AN54" s="18">
        <v>0.28999999999999998</v>
      </c>
      <c r="AO54" s="7">
        <v>0</v>
      </c>
      <c r="AP54" s="1">
        <v>1</v>
      </c>
      <c r="AQ54" s="1">
        <v>0</v>
      </c>
      <c r="AR54" s="1">
        <v>1</v>
      </c>
      <c r="AS54" s="1">
        <v>0</v>
      </c>
      <c r="AT54" s="1">
        <v>0</v>
      </c>
      <c r="AU54" s="1">
        <v>1</v>
      </c>
      <c r="AV54" s="1">
        <v>0</v>
      </c>
      <c r="AW54" s="1">
        <v>1</v>
      </c>
      <c r="AX54" s="1">
        <v>1</v>
      </c>
      <c r="AY54" s="1">
        <v>1</v>
      </c>
      <c r="AZ54" s="42">
        <v>6</v>
      </c>
      <c r="BA54" s="1">
        <v>0</v>
      </c>
      <c r="BB54" s="1">
        <v>5</v>
      </c>
      <c r="BC54" s="46">
        <v>11</v>
      </c>
      <c r="BD54" s="44"/>
    </row>
    <row r="55" spans="1:56" x14ac:dyDescent="0.25">
      <c r="A55" s="17">
        <v>45</v>
      </c>
      <c r="B55" s="1" t="s">
        <v>160</v>
      </c>
      <c r="C55" s="1" t="s">
        <v>67</v>
      </c>
      <c r="D55" s="1" t="s">
        <v>161</v>
      </c>
      <c r="E55" s="1" t="s">
        <v>162</v>
      </c>
      <c r="F55" s="1">
        <v>3</v>
      </c>
      <c r="G55" s="20" t="s">
        <v>71</v>
      </c>
      <c r="H55" s="1">
        <v>0</v>
      </c>
      <c r="I55" s="1">
        <v>0.01</v>
      </c>
      <c r="J55" s="19">
        <v>0</v>
      </c>
      <c r="K55" s="17">
        <v>0.49</v>
      </c>
      <c r="L55" s="1">
        <v>0.69</v>
      </c>
      <c r="M55" s="19">
        <v>0.71</v>
      </c>
      <c r="N55" s="17">
        <v>0.64</v>
      </c>
      <c r="O55" s="1">
        <v>0.8</v>
      </c>
      <c r="P55" s="20">
        <v>0.8</v>
      </c>
      <c r="Q55" s="17">
        <v>0.41</v>
      </c>
      <c r="R55" s="1">
        <v>0.65</v>
      </c>
      <c r="S55" s="19">
        <v>0.63</v>
      </c>
      <c r="T55" s="17">
        <v>0.53</v>
      </c>
      <c r="U55" s="1">
        <v>0.67</v>
      </c>
      <c r="V55" s="19">
        <v>0.79</v>
      </c>
      <c r="W55" s="17">
        <v>0.49</v>
      </c>
      <c r="X55" s="1">
        <v>0.57999999999999996</v>
      </c>
      <c r="Y55" s="20">
        <v>0.84</v>
      </c>
      <c r="Z55" s="17">
        <v>0.27</v>
      </c>
      <c r="AA55" s="1">
        <v>0.56999999999999995</v>
      </c>
      <c r="AB55" s="19">
        <v>0.47</v>
      </c>
      <c r="AC55" s="17">
        <v>0.41</v>
      </c>
      <c r="AD55" s="1">
        <v>0.76</v>
      </c>
      <c r="AE55" s="19">
        <v>0.54</v>
      </c>
      <c r="AF55" s="17">
        <v>0.21</v>
      </c>
      <c r="AG55" s="1">
        <v>0.22</v>
      </c>
      <c r="AH55" s="20">
        <v>0.95</v>
      </c>
      <c r="AI55" s="17">
        <v>25.36</v>
      </c>
      <c r="AJ55" s="1">
        <v>20.059999999999999</v>
      </c>
      <c r="AK55" s="19">
        <v>1.26</v>
      </c>
      <c r="AL55" s="17">
        <v>17</v>
      </c>
      <c r="AM55" s="1">
        <v>17.510000000000002</v>
      </c>
      <c r="AN55" s="20">
        <v>0.97</v>
      </c>
      <c r="AO55" s="1">
        <v>-1</v>
      </c>
      <c r="AP55" s="1">
        <v>-1</v>
      </c>
      <c r="AQ55" s="1">
        <v>0</v>
      </c>
      <c r="AR55" s="1">
        <v>-1</v>
      </c>
      <c r="AS55" s="1">
        <v>-1</v>
      </c>
      <c r="AT55" s="1">
        <v>0</v>
      </c>
      <c r="AU55" s="1">
        <v>-1</v>
      </c>
      <c r="AV55" s="1">
        <v>-1</v>
      </c>
      <c r="AW55" s="1">
        <v>0</v>
      </c>
      <c r="AX55" s="1">
        <v>-1</v>
      </c>
      <c r="AY55" s="1">
        <v>0</v>
      </c>
      <c r="AZ55" s="17">
        <v>0</v>
      </c>
      <c r="BA55" s="1">
        <v>7</v>
      </c>
      <c r="BB55" s="1">
        <v>4</v>
      </c>
      <c r="BC55" s="46">
        <v>11</v>
      </c>
      <c r="BD55" s="44"/>
    </row>
    <row r="56" spans="1:56" x14ac:dyDescent="0.25">
      <c r="A56" s="17">
        <v>46</v>
      </c>
      <c r="B56" s="1" t="s">
        <v>163</v>
      </c>
      <c r="C56" s="1" t="s">
        <v>67</v>
      </c>
      <c r="D56" s="1" t="s">
        <v>164</v>
      </c>
      <c r="E56" s="1" t="s">
        <v>165</v>
      </c>
      <c r="F56" s="1">
        <v>3</v>
      </c>
      <c r="G56" s="20" t="s">
        <v>71</v>
      </c>
      <c r="H56" s="1">
        <v>0</v>
      </c>
      <c r="I56" s="1">
        <v>0</v>
      </c>
      <c r="J56" s="20" t="s">
        <v>424</v>
      </c>
      <c r="K56" s="17">
        <v>0.4</v>
      </c>
      <c r="L56" s="1">
        <v>0.49</v>
      </c>
      <c r="M56" s="20">
        <v>0.82</v>
      </c>
      <c r="N56" s="17">
        <v>0.6</v>
      </c>
      <c r="O56" s="1">
        <v>0.66</v>
      </c>
      <c r="P56" s="20">
        <v>0.91</v>
      </c>
      <c r="Q56" s="17">
        <v>0.21</v>
      </c>
      <c r="R56" s="1">
        <v>0.41</v>
      </c>
      <c r="S56" s="19">
        <v>0.51</v>
      </c>
      <c r="T56" s="17">
        <v>0.44</v>
      </c>
      <c r="U56" s="1">
        <v>0.41</v>
      </c>
      <c r="V56" s="20">
        <v>1.07</v>
      </c>
      <c r="W56" s="17">
        <v>0.86</v>
      </c>
      <c r="X56" s="1">
        <v>0.78</v>
      </c>
      <c r="Y56" s="20">
        <v>1.1000000000000001</v>
      </c>
      <c r="Z56" s="17">
        <v>0.31</v>
      </c>
      <c r="AA56" s="1">
        <v>0.34</v>
      </c>
      <c r="AB56" s="20">
        <v>0.91</v>
      </c>
      <c r="AC56" s="17">
        <v>0.78</v>
      </c>
      <c r="AD56" s="1">
        <v>0.65</v>
      </c>
      <c r="AE56" s="20">
        <v>1.2</v>
      </c>
      <c r="AF56" s="17">
        <v>0.23</v>
      </c>
      <c r="AG56" s="1">
        <v>0.24</v>
      </c>
      <c r="AH56" s="20">
        <v>0.96</v>
      </c>
      <c r="AI56" s="17">
        <v>11.85</v>
      </c>
      <c r="AJ56" s="1">
        <v>10.6</v>
      </c>
      <c r="AK56" s="20">
        <v>1.1200000000000001</v>
      </c>
      <c r="AL56" s="17">
        <v>11.51</v>
      </c>
      <c r="AM56" s="1">
        <v>11.57</v>
      </c>
      <c r="AN56" s="20">
        <v>0.99</v>
      </c>
      <c r="AO56" s="1" t="s">
        <v>424</v>
      </c>
      <c r="AP56" s="1">
        <v>0</v>
      </c>
      <c r="AQ56" s="1">
        <v>0</v>
      </c>
      <c r="AR56" s="1">
        <v>-1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7">
        <v>0</v>
      </c>
      <c r="BA56" s="1">
        <v>1</v>
      </c>
      <c r="BB56" s="1">
        <v>9</v>
      </c>
      <c r="BC56" s="46">
        <v>10</v>
      </c>
      <c r="BD56" s="44"/>
    </row>
    <row r="57" spans="1:56" x14ac:dyDescent="0.25">
      <c r="A57" s="17">
        <v>47</v>
      </c>
      <c r="B57" s="1" t="s">
        <v>166</v>
      </c>
      <c r="C57" s="1" t="s">
        <v>67</v>
      </c>
      <c r="D57" s="1" t="s">
        <v>167</v>
      </c>
      <c r="E57" s="1" t="s">
        <v>168</v>
      </c>
      <c r="F57" s="1">
        <v>3</v>
      </c>
      <c r="G57" s="20" t="s">
        <v>71</v>
      </c>
      <c r="H57" s="1">
        <v>0.01</v>
      </c>
      <c r="I57" s="1">
        <v>0</v>
      </c>
      <c r="J57" s="25" t="s">
        <v>425</v>
      </c>
      <c r="K57" s="17">
        <v>0.48</v>
      </c>
      <c r="L57" s="1">
        <v>0.5</v>
      </c>
      <c r="M57" s="20">
        <v>0.96</v>
      </c>
      <c r="N57" s="17">
        <v>0.73</v>
      </c>
      <c r="O57" s="1">
        <v>0.73</v>
      </c>
      <c r="P57" s="20">
        <v>1</v>
      </c>
      <c r="Q57" s="17">
        <v>0.36</v>
      </c>
      <c r="R57" s="1">
        <v>0.38</v>
      </c>
      <c r="S57" s="20">
        <v>0.95</v>
      </c>
      <c r="T57" s="17">
        <v>0.45</v>
      </c>
      <c r="U57" s="1">
        <v>0.44</v>
      </c>
      <c r="V57" s="20">
        <v>1.02</v>
      </c>
      <c r="W57" s="17">
        <v>0.88</v>
      </c>
      <c r="X57" s="1">
        <v>0.84</v>
      </c>
      <c r="Y57" s="20">
        <v>1.05</v>
      </c>
      <c r="Z57" s="17">
        <v>0.24</v>
      </c>
      <c r="AA57" s="1">
        <v>0.24</v>
      </c>
      <c r="AB57" s="20">
        <v>1</v>
      </c>
      <c r="AC57" s="17">
        <v>0.35</v>
      </c>
      <c r="AD57" s="1">
        <v>0.42</v>
      </c>
      <c r="AE57" s="20">
        <v>0.83</v>
      </c>
      <c r="AF57" s="17">
        <v>0.13</v>
      </c>
      <c r="AG57" s="1">
        <v>0.15</v>
      </c>
      <c r="AH57" s="20">
        <v>0.87</v>
      </c>
      <c r="AI57" s="17">
        <v>46.37</v>
      </c>
      <c r="AJ57" s="1">
        <v>31.38</v>
      </c>
      <c r="AK57" s="19">
        <v>1.48</v>
      </c>
      <c r="AL57" s="17">
        <v>98.5</v>
      </c>
      <c r="AM57" s="1">
        <v>30.04</v>
      </c>
      <c r="AN57" s="19">
        <v>3.28</v>
      </c>
      <c r="AO57" s="7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-1</v>
      </c>
      <c r="AY57" s="1">
        <v>-1</v>
      </c>
      <c r="AZ57" s="42">
        <v>0</v>
      </c>
      <c r="BA57" s="1">
        <v>2</v>
      </c>
      <c r="BB57" s="1">
        <v>9</v>
      </c>
      <c r="BC57" s="46">
        <v>11</v>
      </c>
      <c r="BD57" s="44"/>
    </row>
    <row r="58" spans="1:56" x14ac:dyDescent="0.25">
      <c r="A58" s="17">
        <v>48</v>
      </c>
      <c r="B58" s="1" t="s">
        <v>169</v>
      </c>
      <c r="C58" s="1" t="s">
        <v>67</v>
      </c>
      <c r="D58" s="1" t="s">
        <v>170</v>
      </c>
      <c r="E58" s="1" t="s">
        <v>171</v>
      </c>
      <c r="F58" s="1">
        <v>3</v>
      </c>
      <c r="G58" s="20" t="s">
        <v>71</v>
      </c>
      <c r="H58" s="1">
        <v>0.01</v>
      </c>
      <c r="I58" s="1">
        <v>0.01</v>
      </c>
      <c r="J58" s="20">
        <v>1</v>
      </c>
      <c r="K58" s="17">
        <v>0.37</v>
      </c>
      <c r="L58" s="1">
        <v>0.42</v>
      </c>
      <c r="M58" s="20">
        <v>0.88</v>
      </c>
      <c r="N58" s="17">
        <v>0.61</v>
      </c>
      <c r="O58" s="1">
        <v>0.67</v>
      </c>
      <c r="P58" s="20">
        <v>0.91</v>
      </c>
      <c r="Q58" s="17">
        <v>0.15</v>
      </c>
      <c r="R58" s="1">
        <v>0.26</v>
      </c>
      <c r="S58" s="19">
        <v>0.57999999999999996</v>
      </c>
      <c r="T58" s="17">
        <v>0.3</v>
      </c>
      <c r="U58" s="1">
        <v>0.24</v>
      </c>
      <c r="V58" s="18">
        <v>1.25</v>
      </c>
      <c r="W58" s="17">
        <v>0.72</v>
      </c>
      <c r="X58" s="1">
        <v>0.74</v>
      </c>
      <c r="Y58" s="20">
        <v>0.97</v>
      </c>
      <c r="Z58" s="17">
        <v>0.08</v>
      </c>
      <c r="AA58" s="1">
        <v>0.11</v>
      </c>
      <c r="AB58" s="19">
        <v>0.73</v>
      </c>
      <c r="AC58" s="17">
        <v>0.4</v>
      </c>
      <c r="AD58" s="1">
        <v>0.19</v>
      </c>
      <c r="AE58" s="18">
        <v>2.11</v>
      </c>
      <c r="AF58" s="17">
        <v>0.16</v>
      </c>
      <c r="AG58" s="1">
        <v>0.12</v>
      </c>
      <c r="AH58" s="18">
        <v>1.33</v>
      </c>
      <c r="AI58" s="17">
        <v>10.47</v>
      </c>
      <c r="AJ58" s="1">
        <v>14.03</v>
      </c>
      <c r="AK58" s="18">
        <v>0.75</v>
      </c>
      <c r="AL58" s="17">
        <v>14.29</v>
      </c>
      <c r="AM58" s="1">
        <v>12.13</v>
      </c>
      <c r="AN58" s="20">
        <v>1.18</v>
      </c>
      <c r="AO58" s="1">
        <v>0</v>
      </c>
      <c r="AP58" s="1">
        <v>0</v>
      </c>
      <c r="AQ58" s="1">
        <v>0</v>
      </c>
      <c r="AR58" s="1">
        <v>-1</v>
      </c>
      <c r="AS58" s="1">
        <v>1</v>
      </c>
      <c r="AT58" s="1">
        <v>0</v>
      </c>
      <c r="AU58" s="1">
        <v>-1</v>
      </c>
      <c r="AV58" s="1">
        <v>1</v>
      </c>
      <c r="AW58" s="1">
        <v>1</v>
      </c>
      <c r="AX58" s="1">
        <v>1</v>
      </c>
      <c r="AY58" s="1">
        <v>0</v>
      </c>
      <c r="AZ58" s="17">
        <v>4</v>
      </c>
      <c r="BA58" s="1">
        <v>2</v>
      </c>
      <c r="BB58" s="1">
        <v>5</v>
      </c>
      <c r="BC58" s="46">
        <v>11</v>
      </c>
      <c r="BD58" s="44"/>
    </row>
    <row r="59" spans="1:56" x14ac:dyDescent="0.25">
      <c r="A59" s="17">
        <v>49</v>
      </c>
      <c r="B59" s="1" t="s">
        <v>172</v>
      </c>
      <c r="C59" s="1" t="s">
        <v>67</v>
      </c>
      <c r="D59" s="1" t="s">
        <v>170</v>
      </c>
      <c r="E59" s="1" t="s">
        <v>171</v>
      </c>
      <c r="F59" s="1">
        <v>3</v>
      </c>
      <c r="G59" s="20" t="s">
        <v>71</v>
      </c>
      <c r="H59" s="1">
        <v>0.01</v>
      </c>
      <c r="I59" s="1">
        <v>0.01</v>
      </c>
      <c r="J59" s="20">
        <v>1</v>
      </c>
      <c r="K59" s="17">
        <v>0.26</v>
      </c>
      <c r="L59" s="1">
        <v>0.42</v>
      </c>
      <c r="M59" s="19">
        <v>0.62</v>
      </c>
      <c r="N59" s="17">
        <v>0.63</v>
      </c>
      <c r="O59" s="1">
        <v>0.67</v>
      </c>
      <c r="P59" s="20">
        <v>0.94</v>
      </c>
      <c r="Q59" s="17">
        <v>0.1</v>
      </c>
      <c r="R59" s="1">
        <v>0.26</v>
      </c>
      <c r="S59" s="19">
        <v>0.38</v>
      </c>
      <c r="T59" s="17">
        <v>0.21</v>
      </c>
      <c r="U59" s="1">
        <v>0.24</v>
      </c>
      <c r="V59" s="20">
        <v>0.88</v>
      </c>
      <c r="W59" s="17">
        <v>0.7</v>
      </c>
      <c r="X59" s="1">
        <v>0.74</v>
      </c>
      <c r="Y59" s="20">
        <v>0.95</v>
      </c>
      <c r="Z59" s="17">
        <v>7.0000000000000007E-2</v>
      </c>
      <c r="AA59" s="1">
        <v>0.11</v>
      </c>
      <c r="AB59" s="19">
        <v>0.64</v>
      </c>
      <c r="AC59" s="17">
        <v>0.28000000000000003</v>
      </c>
      <c r="AD59" s="1">
        <v>0.19</v>
      </c>
      <c r="AE59" s="18">
        <v>1.47</v>
      </c>
      <c r="AF59" s="17">
        <v>0.04</v>
      </c>
      <c r="AG59" s="1">
        <v>0.12</v>
      </c>
      <c r="AH59" s="19">
        <v>0.33</v>
      </c>
      <c r="AI59" s="17">
        <v>18.39</v>
      </c>
      <c r="AJ59" s="1">
        <v>14.03</v>
      </c>
      <c r="AK59" s="19">
        <v>1.31</v>
      </c>
      <c r="AL59" s="17">
        <v>14.81</v>
      </c>
      <c r="AM59" s="1">
        <v>12.13</v>
      </c>
      <c r="AN59" s="19">
        <v>1.22</v>
      </c>
      <c r="AO59" s="1">
        <v>0</v>
      </c>
      <c r="AP59" s="1">
        <v>-1</v>
      </c>
      <c r="AQ59" s="1">
        <v>0</v>
      </c>
      <c r="AR59" s="1">
        <v>-1</v>
      </c>
      <c r="AS59" s="1">
        <v>0</v>
      </c>
      <c r="AT59" s="1">
        <v>0</v>
      </c>
      <c r="AU59" s="1">
        <v>-1</v>
      </c>
      <c r="AV59" s="1">
        <v>1</v>
      </c>
      <c r="AW59" s="1">
        <v>-1</v>
      </c>
      <c r="AX59" s="1">
        <v>-1</v>
      </c>
      <c r="AY59" s="1">
        <v>-1</v>
      </c>
      <c r="AZ59" s="17">
        <v>1</v>
      </c>
      <c r="BA59" s="1">
        <v>6</v>
      </c>
      <c r="BB59" s="1">
        <v>4</v>
      </c>
      <c r="BC59" s="46">
        <v>11</v>
      </c>
      <c r="BD59" s="44"/>
    </row>
    <row r="60" spans="1:56" x14ac:dyDescent="0.25">
      <c r="A60" s="17">
        <v>50</v>
      </c>
      <c r="B60" s="1" t="s">
        <v>173</v>
      </c>
      <c r="C60" s="1" t="s">
        <v>67</v>
      </c>
      <c r="D60" s="1" t="s">
        <v>174</v>
      </c>
      <c r="E60" s="1" t="s">
        <v>175</v>
      </c>
      <c r="F60" s="1">
        <v>3</v>
      </c>
      <c r="G60" s="20" t="s">
        <v>68</v>
      </c>
      <c r="H60" s="1" t="s">
        <v>424</v>
      </c>
      <c r="I60" s="1" t="s">
        <v>424</v>
      </c>
      <c r="J60" s="20" t="s">
        <v>424</v>
      </c>
      <c r="K60" s="17" t="s">
        <v>424</v>
      </c>
      <c r="L60" s="1" t="s">
        <v>424</v>
      </c>
      <c r="M60" s="20" t="s">
        <v>424</v>
      </c>
      <c r="N60" s="17" t="s">
        <v>424</v>
      </c>
      <c r="O60" s="1" t="s">
        <v>424</v>
      </c>
      <c r="P60" s="20" t="s">
        <v>424</v>
      </c>
      <c r="Q60" s="17" t="s">
        <v>424</v>
      </c>
      <c r="R60" s="1" t="s">
        <v>424</v>
      </c>
      <c r="S60" s="20" t="s">
        <v>424</v>
      </c>
      <c r="T60" s="17" t="s">
        <v>424</v>
      </c>
      <c r="U60" s="1" t="s">
        <v>424</v>
      </c>
      <c r="V60" s="20" t="s">
        <v>424</v>
      </c>
      <c r="W60" s="17">
        <v>0.61</v>
      </c>
      <c r="X60" s="1">
        <v>0.72</v>
      </c>
      <c r="Y60" s="20">
        <v>0.85</v>
      </c>
      <c r="Z60" s="17" t="s">
        <v>424</v>
      </c>
      <c r="AA60" s="1" t="s">
        <v>424</v>
      </c>
      <c r="AB60" s="20" t="s">
        <v>424</v>
      </c>
      <c r="AC60" s="17">
        <v>0</v>
      </c>
      <c r="AD60" s="1">
        <v>0.47</v>
      </c>
      <c r="AE60" s="19">
        <v>0</v>
      </c>
      <c r="AF60" s="17">
        <v>0.25</v>
      </c>
      <c r="AG60" s="1">
        <v>0.2</v>
      </c>
      <c r="AH60" s="18">
        <v>1.25</v>
      </c>
      <c r="AI60" s="17">
        <v>0.67</v>
      </c>
      <c r="AJ60" s="1">
        <v>35.43</v>
      </c>
      <c r="AK60" s="18">
        <v>0.02</v>
      </c>
      <c r="AL60" s="17">
        <v>0</v>
      </c>
      <c r="AM60" s="1">
        <v>33.4</v>
      </c>
      <c r="AN60" s="18">
        <v>0</v>
      </c>
      <c r="AO60" s="1" t="s">
        <v>424</v>
      </c>
      <c r="AP60" s="1" t="s">
        <v>424</v>
      </c>
      <c r="AQ60" s="1" t="s">
        <v>424</v>
      </c>
      <c r="AR60" s="1" t="s">
        <v>424</v>
      </c>
      <c r="AS60" s="1" t="s">
        <v>424</v>
      </c>
      <c r="AT60" s="1">
        <v>0</v>
      </c>
      <c r="AU60" s="1" t="s">
        <v>424</v>
      </c>
      <c r="AV60" s="1">
        <v>-1</v>
      </c>
      <c r="AW60" s="1">
        <v>1</v>
      </c>
      <c r="AX60" s="1">
        <v>1</v>
      </c>
      <c r="AY60" s="1">
        <v>1</v>
      </c>
      <c r="AZ60" s="17">
        <v>3</v>
      </c>
      <c r="BA60" s="1">
        <v>1</v>
      </c>
      <c r="BB60" s="1">
        <v>1</v>
      </c>
      <c r="BC60" s="46">
        <v>5</v>
      </c>
      <c r="BD60" s="43" t="s">
        <v>426</v>
      </c>
    </row>
    <row r="61" spans="1:56" x14ac:dyDescent="0.25">
      <c r="A61" s="17">
        <v>51</v>
      </c>
      <c r="B61" s="1" t="s">
        <v>176</v>
      </c>
      <c r="C61" s="1" t="s">
        <v>67</v>
      </c>
      <c r="D61" s="1" t="s">
        <v>174</v>
      </c>
      <c r="E61" s="1" t="s">
        <v>175</v>
      </c>
      <c r="F61" s="1">
        <v>3</v>
      </c>
      <c r="G61" s="20" t="s">
        <v>71</v>
      </c>
      <c r="H61" s="1">
        <v>0.01</v>
      </c>
      <c r="I61" s="1">
        <v>0</v>
      </c>
      <c r="J61" s="25" t="s">
        <v>425</v>
      </c>
      <c r="K61" s="17">
        <v>0.32</v>
      </c>
      <c r="L61" s="1">
        <v>0.46</v>
      </c>
      <c r="M61" s="19">
        <v>0.7</v>
      </c>
      <c r="N61" s="17">
        <v>0.64</v>
      </c>
      <c r="O61" s="1">
        <v>0.74</v>
      </c>
      <c r="P61" s="20">
        <v>0.86</v>
      </c>
      <c r="Q61" s="17">
        <v>0.14000000000000001</v>
      </c>
      <c r="R61" s="1">
        <v>0.34</v>
      </c>
      <c r="S61" s="19">
        <v>0.41</v>
      </c>
      <c r="T61" s="17">
        <v>0.2</v>
      </c>
      <c r="U61" s="1">
        <v>0.34</v>
      </c>
      <c r="V61" s="19">
        <v>0.59</v>
      </c>
      <c r="W61" s="17">
        <v>0.79</v>
      </c>
      <c r="X61" s="1">
        <v>0.72</v>
      </c>
      <c r="Y61" s="20">
        <v>1.1000000000000001</v>
      </c>
      <c r="Z61" s="17">
        <v>0.11</v>
      </c>
      <c r="AA61" s="1">
        <v>0.22</v>
      </c>
      <c r="AB61" s="19">
        <v>0.5</v>
      </c>
      <c r="AC61" s="17">
        <v>0.28000000000000003</v>
      </c>
      <c r="AD61" s="1">
        <v>0.47</v>
      </c>
      <c r="AE61" s="19">
        <v>0.6</v>
      </c>
      <c r="AF61" s="17">
        <v>0.22</v>
      </c>
      <c r="AG61" s="1">
        <v>0.2</v>
      </c>
      <c r="AH61" s="20">
        <v>1.1000000000000001</v>
      </c>
      <c r="AI61" s="17">
        <v>31.66</v>
      </c>
      <c r="AJ61" s="1">
        <v>35.43</v>
      </c>
      <c r="AK61" s="20">
        <v>0.89</v>
      </c>
      <c r="AL61" s="17">
        <v>38.4</v>
      </c>
      <c r="AM61" s="1">
        <v>33.4</v>
      </c>
      <c r="AN61" s="20">
        <v>1.1499999999999999</v>
      </c>
      <c r="AO61" s="7">
        <v>0</v>
      </c>
      <c r="AP61" s="1">
        <v>-1</v>
      </c>
      <c r="AQ61" s="1">
        <v>0</v>
      </c>
      <c r="AR61" s="1">
        <v>-1</v>
      </c>
      <c r="AS61" s="1">
        <v>-1</v>
      </c>
      <c r="AT61" s="1">
        <v>0</v>
      </c>
      <c r="AU61" s="1">
        <v>-1</v>
      </c>
      <c r="AV61" s="1">
        <v>-1</v>
      </c>
      <c r="AW61" s="1">
        <v>0</v>
      </c>
      <c r="AX61" s="1">
        <v>0</v>
      </c>
      <c r="AY61" s="1">
        <v>0</v>
      </c>
      <c r="AZ61" s="42">
        <v>0</v>
      </c>
      <c r="BA61" s="1">
        <v>5</v>
      </c>
      <c r="BB61" s="1">
        <v>6</v>
      </c>
      <c r="BC61" s="46">
        <v>11</v>
      </c>
      <c r="BD61" s="44"/>
    </row>
    <row r="62" spans="1:56" x14ac:dyDescent="0.25">
      <c r="A62" s="17">
        <v>52</v>
      </c>
      <c r="B62" s="1" t="s">
        <v>177</v>
      </c>
      <c r="C62" s="1" t="s">
        <v>67</v>
      </c>
      <c r="D62" s="1" t="s">
        <v>174</v>
      </c>
      <c r="E62" s="1" t="s">
        <v>175</v>
      </c>
      <c r="F62" s="1">
        <v>3</v>
      </c>
      <c r="G62" s="20" t="s">
        <v>71</v>
      </c>
      <c r="H62" s="1">
        <v>0</v>
      </c>
      <c r="I62" s="1">
        <v>0</v>
      </c>
      <c r="J62" s="20" t="s">
        <v>424</v>
      </c>
      <c r="K62" s="17">
        <v>0.34</v>
      </c>
      <c r="L62" s="1">
        <v>0.46</v>
      </c>
      <c r="M62" s="19">
        <v>0.74</v>
      </c>
      <c r="N62" s="17">
        <v>0.89</v>
      </c>
      <c r="O62" s="1">
        <v>0.74</v>
      </c>
      <c r="P62" s="20">
        <v>1.2</v>
      </c>
      <c r="Q62" s="17">
        <v>0.17</v>
      </c>
      <c r="R62" s="1">
        <v>0.34</v>
      </c>
      <c r="S62" s="19">
        <v>0.5</v>
      </c>
      <c r="T62" s="17">
        <v>0.27</v>
      </c>
      <c r="U62" s="1">
        <v>0.34</v>
      </c>
      <c r="V62" s="19">
        <v>0.79</v>
      </c>
      <c r="W62" s="17">
        <v>0.76</v>
      </c>
      <c r="X62" s="1">
        <v>0.72</v>
      </c>
      <c r="Y62" s="20">
        <v>1.06</v>
      </c>
      <c r="Z62" s="17">
        <v>0.21</v>
      </c>
      <c r="AA62" s="1">
        <v>0.22</v>
      </c>
      <c r="AB62" s="20">
        <v>0.95</v>
      </c>
      <c r="AC62" s="17">
        <v>0.62</v>
      </c>
      <c r="AD62" s="1">
        <v>0.47</v>
      </c>
      <c r="AE62" s="18">
        <v>1.32</v>
      </c>
      <c r="AF62" s="17">
        <v>0.18</v>
      </c>
      <c r="AG62" s="1">
        <v>0.2</v>
      </c>
      <c r="AH62" s="20">
        <v>0.9</v>
      </c>
      <c r="AI62" s="17">
        <v>60.5</v>
      </c>
      <c r="AJ62" s="1">
        <v>35.43</v>
      </c>
      <c r="AK62" s="19">
        <v>1.71</v>
      </c>
      <c r="AL62" s="17">
        <v>50.98</v>
      </c>
      <c r="AM62" s="1">
        <v>33.4</v>
      </c>
      <c r="AN62" s="19">
        <v>1.53</v>
      </c>
      <c r="AO62" s="1" t="s">
        <v>424</v>
      </c>
      <c r="AP62" s="1">
        <v>-1</v>
      </c>
      <c r="AQ62" s="1">
        <v>0</v>
      </c>
      <c r="AR62" s="1">
        <v>-1</v>
      </c>
      <c r="AS62" s="1">
        <v>-1</v>
      </c>
      <c r="AT62" s="1">
        <v>0</v>
      </c>
      <c r="AU62" s="1">
        <v>0</v>
      </c>
      <c r="AV62" s="1">
        <v>1</v>
      </c>
      <c r="AW62" s="1">
        <v>0</v>
      </c>
      <c r="AX62" s="1">
        <v>-1</v>
      </c>
      <c r="AY62" s="1">
        <v>-1</v>
      </c>
      <c r="AZ62" s="17">
        <v>1</v>
      </c>
      <c r="BA62" s="1">
        <v>5</v>
      </c>
      <c r="BB62" s="1">
        <v>4</v>
      </c>
      <c r="BC62" s="46">
        <v>10</v>
      </c>
      <c r="BD62" s="44"/>
    </row>
    <row r="63" spans="1:56" x14ac:dyDescent="0.25">
      <c r="A63" s="17">
        <v>53</v>
      </c>
      <c r="B63" s="1" t="s">
        <v>173</v>
      </c>
      <c r="C63" s="1" t="s">
        <v>67</v>
      </c>
      <c r="D63" s="1" t="s">
        <v>174</v>
      </c>
      <c r="E63" s="1" t="s">
        <v>175</v>
      </c>
      <c r="F63" s="1">
        <v>3</v>
      </c>
      <c r="G63" s="20" t="s">
        <v>71</v>
      </c>
      <c r="H63" s="1">
        <v>0</v>
      </c>
      <c r="I63" s="1">
        <v>0</v>
      </c>
      <c r="J63" s="20" t="s">
        <v>424</v>
      </c>
      <c r="K63" s="17">
        <v>0.49</v>
      </c>
      <c r="L63" s="1">
        <v>0.46</v>
      </c>
      <c r="M63" s="20">
        <v>1.07</v>
      </c>
      <c r="N63" s="17">
        <v>0.75</v>
      </c>
      <c r="O63" s="1">
        <v>0.74</v>
      </c>
      <c r="P63" s="20">
        <v>1.01</v>
      </c>
      <c r="Q63" s="17">
        <v>0.32</v>
      </c>
      <c r="R63" s="1">
        <v>0.34</v>
      </c>
      <c r="S63" s="20">
        <v>0.94</v>
      </c>
      <c r="T63" s="17">
        <v>0.59</v>
      </c>
      <c r="U63" s="1">
        <v>0.34</v>
      </c>
      <c r="V63" s="18">
        <v>1.74</v>
      </c>
      <c r="W63" s="17">
        <v>0.61</v>
      </c>
      <c r="X63" s="1">
        <v>0.72</v>
      </c>
      <c r="Y63" s="20">
        <v>0.85</v>
      </c>
      <c r="Z63" s="17">
        <v>0.32</v>
      </c>
      <c r="AA63" s="1">
        <v>0.22</v>
      </c>
      <c r="AB63" s="18">
        <v>1.45</v>
      </c>
      <c r="AC63" s="17">
        <v>0.46</v>
      </c>
      <c r="AD63" s="1">
        <v>0.47</v>
      </c>
      <c r="AE63" s="20">
        <v>0.98</v>
      </c>
      <c r="AF63" s="17">
        <v>0.11</v>
      </c>
      <c r="AG63" s="1">
        <v>0.2</v>
      </c>
      <c r="AH63" s="19">
        <v>0.55000000000000004</v>
      </c>
      <c r="AI63" s="17">
        <v>47.55</v>
      </c>
      <c r="AJ63" s="1">
        <v>35.43</v>
      </c>
      <c r="AK63" s="19">
        <v>1.34</v>
      </c>
      <c r="AL63" s="17">
        <v>47.11</v>
      </c>
      <c r="AM63" s="1">
        <v>33.4</v>
      </c>
      <c r="AN63" s="19">
        <v>1.41</v>
      </c>
      <c r="AO63" s="1" t="s">
        <v>424</v>
      </c>
      <c r="AP63" s="1">
        <v>0</v>
      </c>
      <c r="AQ63" s="1">
        <v>0</v>
      </c>
      <c r="AR63" s="1">
        <v>0</v>
      </c>
      <c r="AS63" s="1">
        <v>1</v>
      </c>
      <c r="AT63" s="1">
        <v>0</v>
      </c>
      <c r="AU63" s="1">
        <v>1</v>
      </c>
      <c r="AV63" s="1">
        <v>0</v>
      </c>
      <c r="AW63" s="1">
        <v>-1</v>
      </c>
      <c r="AX63" s="1">
        <v>-1</v>
      </c>
      <c r="AY63" s="1">
        <v>-1</v>
      </c>
      <c r="AZ63" s="17">
        <v>2</v>
      </c>
      <c r="BA63" s="1">
        <v>3</v>
      </c>
      <c r="BB63" s="1">
        <v>5</v>
      </c>
      <c r="BC63" s="46">
        <v>10</v>
      </c>
      <c r="BD63" s="44"/>
    </row>
    <row r="64" spans="1:56" x14ac:dyDescent="0.25">
      <c r="A64" s="17">
        <v>54</v>
      </c>
      <c r="B64" s="1" t="s">
        <v>178</v>
      </c>
      <c r="C64" s="1" t="s">
        <v>67</v>
      </c>
      <c r="D64" s="1" t="s">
        <v>174</v>
      </c>
      <c r="E64" s="1" t="s">
        <v>175</v>
      </c>
      <c r="F64" s="1">
        <v>3</v>
      </c>
      <c r="G64" s="20" t="s">
        <v>71</v>
      </c>
      <c r="H64" s="1">
        <v>0</v>
      </c>
      <c r="I64" s="1">
        <v>0</v>
      </c>
      <c r="J64" s="20" t="s">
        <v>424</v>
      </c>
      <c r="K64" s="17">
        <v>0.37</v>
      </c>
      <c r="L64" s="1">
        <v>0.46</v>
      </c>
      <c r="M64" s="20">
        <v>0.8</v>
      </c>
      <c r="N64" s="17">
        <v>0.72</v>
      </c>
      <c r="O64" s="1">
        <v>0.74</v>
      </c>
      <c r="P64" s="20">
        <v>0.97</v>
      </c>
      <c r="Q64" s="17">
        <v>0.24</v>
      </c>
      <c r="R64" s="1">
        <v>0.34</v>
      </c>
      <c r="S64" s="19">
        <v>0.71</v>
      </c>
      <c r="T64" s="17">
        <v>0.21</v>
      </c>
      <c r="U64" s="1">
        <v>0.34</v>
      </c>
      <c r="V64" s="19">
        <v>0.62</v>
      </c>
      <c r="W64" s="17">
        <v>0.6</v>
      </c>
      <c r="X64" s="1">
        <v>0.72</v>
      </c>
      <c r="Y64" s="20">
        <v>0.83</v>
      </c>
      <c r="Z64" s="17">
        <v>0.1</v>
      </c>
      <c r="AA64" s="1">
        <v>0.22</v>
      </c>
      <c r="AB64" s="19">
        <v>0.45</v>
      </c>
      <c r="AC64" s="17">
        <v>0.61</v>
      </c>
      <c r="AD64" s="1">
        <v>0.47</v>
      </c>
      <c r="AE64" s="18">
        <v>1.3</v>
      </c>
      <c r="AF64" s="17">
        <v>0.12</v>
      </c>
      <c r="AG64" s="1">
        <v>0.2</v>
      </c>
      <c r="AH64" s="19">
        <v>0.6</v>
      </c>
      <c r="AI64" s="17">
        <v>32.799999999999997</v>
      </c>
      <c r="AJ64" s="1">
        <v>35.43</v>
      </c>
      <c r="AK64" s="20">
        <v>0.93</v>
      </c>
      <c r="AL64" s="17">
        <v>29.24</v>
      </c>
      <c r="AM64" s="1">
        <v>33.4</v>
      </c>
      <c r="AN64" s="20">
        <v>0.88</v>
      </c>
      <c r="AO64" s="1" t="s">
        <v>424</v>
      </c>
      <c r="AP64" s="1">
        <v>0</v>
      </c>
      <c r="AQ64" s="1">
        <v>0</v>
      </c>
      <c r="AR64" s="1">
        <v>-1</v>
      </c>
      <c r="AS64" s="1">
        <v>-1</v>
      </c>
      <c r="AT64" s="1">
        <v>0</v>
      </c>
      <c r="AU64" s="1">
        <v>-1</v>
      </c>
      <c r="AV64" s="1">
        <v>1</v>
      </c>
      <c r="AW64" s="1">
        <v>-1</v>
      </c>
      <c r="AX64" s="1">
        <v>0</v>
      </c>
      <c r="AY64" s="1">
        <v>0</v>
      </c>
      <c r="AZ64" s="17">
        <v>1</v>
      </c>
      <c r="BA64" s="1">
        <v>4</v>
      </c>
      <c r="BB64" s="1">
        <v>5</v>
      </c>
      <c r="BC64" s="46">
        <v>10</v>
      </c>
      <c r="BD64" s="44"/>
    </row>
    <row r="65" spans="1:56" x14ac:dyDescent="0.25">
      <c r="A65" s="17">
        <v>55</v>
      </c>
      <c r="B65" s="1" t="s">
        <v>179</v>
      </c>
      <c r="C65" s="1" t="s">
        <v>67</v>
      </c>
      <c r="D65" s="1" t="s">
        <v>180</v>
      </c>
      <c r="E65" s="1" t="s">
        <v>181</v>
      </c>
      <c r="F65" s="1">
        <v>3</v>
      </c>
      <c r="G65" s="20" t="s">
        <v>119</v>
      </c>
      <c r="H65" s="1">
        <v>0</v>
      </c>
      <c r="I65" s="1">
        <v>0.01</v>
      </c>
      <c r="J65" s="19">
        <v>0</v>
      </c>
      <c r="K65" s="17" t="s">
        <v>424</v>
      </c>
      <c r="L65" s="1" t="s">
        <v>424</v>
      </c>
      <c r="M65" s="20" t="s">
        <v>424</v>
      </c>
      <c r="N65" s="17" t="s">
        <v>424</v>
      </c>
      <c r="O65" s="1" t="s">
        <v>424</v>
      </c>
      <c r="P65" s="20" t="s">
        <v>424</v>
      </c>
      <c r="Q65" s="17" t="s">
        <v>424</v>
      </c>
      <c r="R65" s="1" t="s">
        <v>424</v>
      </c>
      <c r="S65" s="20" t="s">
        <v>424</v>
      </c>
      <c r="T65" s="17">
        <v>0.34</v>
      </c>
      <c r="U65" s="1">
        <v>0.41</v>
      </c>
      <c r="V65" s="20">
        <v>0.83</v>
      </c>
      <c r="W65" s="17">
        <v>0.59</v>
      </c>
      <c r="X65" s="1">
        <v>0.74</v>
      </c>
      <c r="Y65" s="20">
        <v>0.8</v>
      </c>
      <c r="Z65" s="17">
        <v>0.13</v>
      </c>
      <c r="AA65" s="1">
        <v>0.25</v>
      </c>
      <c r="AB65" s="19">
        <v>0.52</v>
      </c>
      <c r="AC65" s="17">
        <v>0.35</v>
      </c>
      <c r="AD65" s="1">
        <v>0.46</v>
      </c>
      <c r="AE65" s="19">
        <v>0.76</v>
      </c>
      <c r="AF65" s="17">
        <v>0.08</v>
      </c>
      <c r="AG65" s="1">
        <v>0.12</v>
      </c>
      <c r="AH65" s="19">
        <v>0.67</v>
      </c>
      <c r="AI65" s="17">
        <v>3.22</v>
      </c>
      <c r="AJ65" s="1">
        <v>29.43</v>
      </c>
      <c r="AK65" s="18">
        <v>0.11</v>
      </c>
      <c r="AL65" s="17">
        <v>0</v>
      </c>
      <c r="AM65" s="1">
        <v>26.11</v>
      </c>
      <c r="AN65" s="18">
        <v>0</v>
      </c>
      <c r="AO65" s="1">
        <v>-1</v>
      </c>
      <c r="AP65" s="1" t="s">
        <v>424</v>
      </c>
      <c r="AQ65" s="1" t="s">
        <v>424</v>
      </c>
      <c r="AR65" s="1" t="s">
        <v>424</v>
      </c>
      <c r="AS65" s="1">
        <v>0</v>
      </c>
      <c r="AT65" s="1">
        <v>0</v>
      </c>
      <c r="AU65" s="1">
        <v>-1</v>
      </c>
      <c r="AV65" s="1">
        <v>-1</v>
      </c>
      <c r="AW65" s="1">
        <v>-1</v>
      </c>
      <c r="AX65" s="1">
        <v>1</v>
      </c>
      <c r="AY65" s="1">
        <v>1</v>
      </c>
      <c r="AZ65" s="17">
        <v>2</v>
      </c>
      <c r="BA65" s="1">
        <v>4</v>
      </c>
      <c r="BB65" s="1">
        <v>2</v>
      </c>
      <c r="BC65" s="46">
        <v>8</v>
      </c>
      <c r="BD65" s="43" t="s">
        <v>426</v>
      </c>
    </row>
    <row r="66" spans="1:56" x14ac:dyDescent="0.25">
      <c r="A66" s="17">
        <v>56</v>
      </c>
      <c r="B66" s="1" t="s">
        <v>182</v>
      </c>
      <c r="C66" s="1" t="s">
        <v>67</v>
      </c>
      <c r="D66" s="1" t="s">
        <v>180</v>
      </c>
      <c r="E66" s="1" t="s">
        <v>181</v>
      </c>
      <c r="F66" s="1">
        <v>3</v>
      </c>
      <c r="G66" s="20" t="s">
        <v>119</v>
      </c>
      <c r="H66" s="1">
        <v>0</v>
      </c>
      <c r="I66" s="1">
        <v>0.01</v>
      </c>
      <c r="J66" s="19">
        <v>0</v>
      </c>
      <c r="K66" s="17">
        <v>0.63</v>
      </c>
      <c r="L66" s="1">
        <v>0.5</v>
      </c>
      <c r="M66" s="18">
        <v>1.26</v>
      </c>
      <c r="N66" s="17">
        <v>0.84</v>
      </c>
      <c r="O66" s="1">
        <v>0.76</v>
      </c>
      <c r="P66" s="20">
        <v>1.1100000000000001</v>
      </c>
      <c r="Q66" s="17">
        <v>0.38</v>
      </c>
      <c r="R66" s="1">
        <v>0.37</v>
      </c>
      <c r="S66" s="20">
        <v>1.03</v>
      </c>
      <c r="T66" s="17" t="s">
        <v>424</v>
      </c>
      <c r="U66" s="1" t="s">
        <v>424</v>
      </c>
      <c r="V66" s="20" t="s">
        <v>424</v>
      </c>
      <c r="W66" s="17">
        <v>0.74</v>
      </c>
      <c r="X66" s="1">
        <v>0.74</v>
      </c>
      <c r="Y66" s="20">
        <v>1</v>
      </c>
      <c r="Z66" s="17" t="s">
        <v>424</v>
      </c>
      <c r="AA66" s="1" t="s">
        <v>424</v>
      </c>
      <c r="AB66" s="20" t="s">
        <v>424</v>
      </c>
      <c r="AC66" s="17" t="s">
        <v>424</v>
      </c>
      <c r="AD66" s="1" t="s">
        <v>424</v>
      </c>
      <c r="AE66" s="20" t="s">
        <v>424</v>
      </c>
      <c r="AF66" s="17" t="s">
        <v>424</v>
      </c>
      <c r="AG66" s="1" t="s">
        <v>424</v>
      </c>
      <c r="AH66" s="20" t="s">
        <v>424</v>
      </c>
      <c r="AI66" s="17">
        <v>6.29</v>
      </c>
      <c r="AJ66" s="1">
        <v>29.43</v>
      </c>
      <c r="AK66" s="18">
        <v>0.21</v>
      </c>
      <c r="AL66" s="17">
        <v>10.18</v>
      </c>
      <c r="AM66" s="1">
        <v>26.11</v>
      </c>
      <c r="AN66" s="18">
        <v>0.39</v>
      </c>
      <c r="AO66" s="1">
        <v>-1</v>
      </c>
      <c r="AP66" s="1">
        <v>1</v>
      </c>
      <c r="AQ66" s="1">
        <v>0</v>
      </c>
      <c r="AR66" s="1">
        <v>0</v>
      </c>
      <c r="AS66" s="1" t="s">
        <v>424</v>
      </c>
      <c r="AT66" s="1">
        <v>0</v>
      </c>
      <c r="AU66" s="1" t="s">
        <v>424</v>
      </c>
      <c r="AV66" s="1" t="s">
        <v>424</v>
      </c>
      <c r="AW66" s="1" t="s">
        <v>424</v>
      </c>
      <c r="AX66" s="1">
        <v>1</v>
      </c>
      <c r="AY66" s="1">
        <v>1</v>
      </c>
      <c r="AZ66" s="17">
        <v>3</v>
      </c>
      <c r="BA66" s="1">
        <v>1</v>
      </c>
      <c r="BB66" s="1">
        <v>3</v>
      </c>
      <c r="BC66" s="46">
        <v>7</v>
      </c>
      <c r="BD66" s="43" t="s">
        <v>426</v>
      </c>
    </row>
    <row r="67" spans="1:56" x14ac:dyDescent="0.25">
      <c r="A67" s="17">
        <v>57</v>
      </c>
      <c r="B67" s="1" t="s">
        <v>183</v>
      </c>
      <c r="C67" s="1" t="s">
        <v>67</v>
      </c>
      <c r="D67" s="1" t="s">
        <v>180</v>
      </c>
      <c r="E67" s="1" t="s">
        <v>181</v>
      </c>
      <c r="F67" s="1">
        <v>3</v>
      </c>
      <c r="G67" s="20" t="s">
        <v>71</v>
      </c>
      <c r="H67" s="1">
        <v>0.02</v>
      </c>
      <c r="I67" s="1">
        <v>0.01</v>
      </c>
      <c r="J67" s="18">
        <v>2</v>
      </c>
      <c r="K67" s="17">
        <v>0.57999999999999996</v>
      </c>
      <c r="L67" s="1">
        <v>0.5</v>
      </c>
      <c r="M67" s="20">
        <v>1.1599999999999999</v>
      </c>
      <c r="N67" s="17">
        <v>0.89</v>
      </c>
      <c r="O67" s="1">
        <v>0.76</v>
      </c>
      <c r="P67" s="20">
        <v>1.17</v>
      </c>
      <c r="Q67" s="17">
        <v>0.41</v>
      </c>
      <c r="R67" s="1">
        <v>0.37</v>
      </c>
      <c r="S67" s="20">
        <v>1.1100000000000001</v>
      </c>
      <c r="T67" s="17">
        <v>0.44</v>
      </c>
      <c r="U67" s="1">
        <v>0.41</v>
      </c>
      <c r="V67" s="20">
        <v>1.07</v>
      </c>
      <c r="W67" s="17">
        <v>0.78</v>
      </c>
      <c r="X67" s="1">
        <v>0.74</v>
      </c>
      <c r="Y67" s="20">
        <v>1.05</v>
      </c>
      <c r="Z67" s="17">
        <v>0.39</v>
      </c>
      <c r="AA67" s="1">
        <v>0.25</v>
      </c>
      <c r="AB67" s="18">
        <v>1.56</v>
      </c>
      <c r="AC67" s="17">
        <v>0.56999999999999995</v>
      </c>
      <c r="AD67" s="1">
        <v>0.46</v>
      </c>
      <c r="AE67" s="18">
        <v>1.24</v>
      </c>
      <c r="AF67" s="17">
        <v>0.15</v>
      </c>
      <c r="AG67" s="1">
        <v>0.12</v>
      </c>
      <c r="AH67" s="18">
        <v>1.25</v>
      </c>
      <c r="AI67" s="17">
        <v>49.33</v>
      </c>
      <c r="AJ67" s="1">
        <v>29.43</v>
      </c>
      <c r="AK67" s="19">
        <v>1.68</v>
      </c>
      <c r="AL67" s="17">
        <v>48.89</v>
      </c>
      <c r="AM67" s="1">
        <v>26.11</v>
      </c>
      <c r="AN67" s="19">
        <v>1.87</v>
      </c>
      <c r="AO67" s="1">
        <v>1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1</v>
      </c>
      <c r="AV67" s="1">
        <v>1</v>
      </c>
      <c r="AW67" s="1">
        <v>1</v>
      </c>
      <c r="AX67" s="1">
        <v>-1</v>
      </c>
      <c r="AY67" s="1">
        <v>-1</v>
      </c>
      <c r="AZ67" s="17">
        <v>4</v>
      </c>
      <c r="BA67" s="1">
        <v>2</v>
      </c>
      <c r="BB67" s="1">
        <v>5</v>
      </c>
      <c r="BC67" s="46">
        <v>11</v>
      </c>
      <c r="BD67" s="44"/>
    </row>
    <row r="68" spans="1:56" x14ac:dyDescent="0.25">
      <c r="A68" s="17">
        <v>58</v>
      </c>
      <c r="B68" s="1" t="s">
        <v>184</v>
      </c>
      <c r="C68" s="1" t="s">
        <v>67</v>
      </c>
      <c r="D68" s="1" t="s">
        <v>180</v>
      </c>
      <c r="E68" s="1" t="s">
        <v>181</v>
      </c>
      <c r="F68" s="1">
        <v>3</v>
      </c>
      <c r="G68" s="20" t="s">
        <v>71</v>
      </c>
      <c r="H68" s="1">
        <v>0.02</v>
      </c>
      <c r="I68" s="1">
        <v>0.01</v>
      </c>
      <c r="J68" s="18">
        <v>2</v>
      </c>
      <c r="K68" s="17">
        <v>0.61</v>
      </c>
      <c r="L68" s="1">
        <v>0.5</v>
      </c>
      <c r="M68" s="18">
        <v>1.22</v>
      </c>
      <c r="N68" s="17">
        <v>0.86</v>
      </c>
      <c r="O68" s="1">
        <v>0.76</v>
      </c>
      <c r="P68" s="20">
        <v>1.1299999999999999</v>
      </c>
      <c r="Q68" s="17">
        <v>0.52</v>
      </c>
      <c r="R68" s="1">
        <v>0.37</v>
      </c>
      <c r="S68" s="18">
        <v>1.41</v>
      </c>
      <c r="T68" s="17">
        <v>0.66</v>
      </c>
      <c r="U68" s="1">
        <v>0.41</v>
      </c>
      <c r="V68" s="18">
        <v>1.61</v>
      </c>
      <c r="W68" s="17">
        <v>0.97</v>
      </c>
      <c r="X68" s="1">
        <v>0.74</v>
      </c>
      <c r="Y68" s="18">
        <v>1.31</v>
      </c>
      <c r="Z68" s="17">
        <v>0.56000000000000005</v>
      </c>
      <c r="AA68" s="1">
        <v>0.25</v>
      </c>
      <c r="AB68" s="18">
        <v>2.2400000000000002</v>
      </c>
      <c r="AC68" s="17">
        <v>0.7</v>
      </c>
      <c r="AD68" s="1">
        <v>0.46</v>
      </c>
      <c r="AE68" s="18">
        <v>1.52</v>
      </c>
      <c r="AF68" s="17">
        <v>0.06</v>
      </c>
      <c r="AG68" s="1">
        <v>0.12</v>
      </c>
      <c r="AH68" s="19">
        <v>0.5</v>
      </c>
      <c r="AI68" s="17">
        <v>57.31</v>
      </c>
      <c r="AJ68" s="1">
        <v>29.43</v>
      </c>
      <c r="AK68" s="19">
        <v>1.95</v>
      </c>
      <c r="AL68" s="17">
        <v>54.64</v>
      </c>
      <c r="AM68" s="1">
        <v>26.11</v>
      </c>
      <c r="AN68" s="19">
        <v>2.09</v>
      </c>
      <c r="AO68" s="1">
        <v>1</v>
      </c>
      <c r="AP68" s="1">
        <v>1</v>
      </c>
      <c r="AQ68" s="1">
        <v>0</v>
      </c>
      <c r="AR68" s="1">
        <v>1</v>
      </c>
      <c r="AS68" s="1">
        <v>1</v>
      </c>
      <c r="AT68" s="1">
        <v>1</v>
      </c>
      <c r="AU68" s="1">
        <v>1</v>
      </c>
      <c r="AV68" s="1">
        <v>1</v>
      </c>
      <c r="AW68" s="1">
        <v>-1</v>
      </c>
      <c r="AX68" s="1">
        <v>-1</v>
      </c>
      <c r="AY68" s="1">
        <v>-1</v>
      </c>
      <c r="AZ68" s="17">
        <v>7</v>
      </c>
      <c r="BA68" s="1">
        <v>3</v>
      </c>
      <c r="BB68" s="1">
        <v>1</v>
      </c>
      <c r="BC68" s="46">
        <v>11</v>
      </c>
      <c r="BD68" s="44"/>
    </row>
    <row r="69" spans="1:56" x14ac:dyDescent="0.25">
      <c r="A69" s="17">
        <v>59</v>
      </c>
      <c r="B69" s="1" t="s">
        <v>185</v>
      </c>
      <c r="C69" s="1" t="s">
        <v>67</v>
      </c>
      <c r="D69" s="1" t="s">
        <v>180</v>
      </c>
      <c r="E69" s="1" t="s">
        <v>181</v>
      </c>
      <c r="F69" s="1">
        <v>3</v>
      </c>
      <c r="G69" s="20" t="s">
        <v>71</v>
      </c>
      <c r="H69" s="1">
        <v>0.02</v>
      </c>
      <c r="I69" s="1">
        <v>0.01</v>
      </c>
      <c r="J69" s="18">
        <v>2</v>
      </c>
      <c r="K69" s="17">
        <v>0.3</v>
      </c>
      <c r="L69" s="1">
        <v>0.5</v>
      </c>
      <c r="M69" s="19">
        <v>0.6</v>
      </c>
      <c r="N69" s="17">
        <v>0.59</v>
      </c>
      <c r="O69" s="1">
        <v>0.76</v>
      </c>
      <c r="P69" s="19">
        <v>0.78</v>
      </c>
      <c r="Q69" s="17">
        <v>0.14000000000000001</v>
      </c>
      <c r="R69" s="1">
        <v>0.37</v>
      </c>
      <c r="S69" s="19">
        <v>0.38</v>
      </c>
      <c r="T69" s="17">
        <v>0.32</v>
      </c>
      <c r="U69" s="1">
        <v>0.41</v>
      </c>
      <c r="V69" s="19">
        <v>0.78</v>
      </c>
      <c r="W69" s="17">
        <v>0.75</v>
      </c>
      <c r="X69" s="1">
        <v>0.74</v>
      </c>
      <c r="Y69" s="20">
        <v>1.01</v>
      </c>
      <c r="Z69" s="17">
        <v>0.17</v>
      </c>
      <c r="AA69" s="1">
        <v>0.25</v>
      </c>
      <c r="AB69" s="19">
        <v>0.68</v>
      </c>
      <c r="AC69" s="17">
        <v>0.39</v>
      </c>
      <c r="AD69" s="1">
        <v>0.46</v>
      </c>
      <c r="AE69" s="20">
        <v>0.85</v>
      </c>
      <c r="AF69" s="17">
        <v>0.05</v>
      </c>
      <c r="AG69" s="1">
        <v>0.12</v>
      </c>
      <c r="AH69" s="19">
        <v>0.42</v>
      </c>
      <c r="AI69" s="17">
        <v>20.54</v>
      </c>
      <c r="AJ69" s="1">
        <v>29.43</v>
      </c>
      <c r="AK69" s="18">
        <v>0.7</v>
      </c>
      <c r="AL69" s="17">
        <v>40</v>
      </c>
      <c r="AM69" s="1">
        <v>26.11</v>
      </c>
      <c r="AN69" s="19">
        <v>1.53</v>
      </c>
      <c r="AO69" s="1">
        <v>1</v>
      </c>
      <c r="AP69" s="1">
        <v>-1</v>
      </c>
      <c r="AQ69" s="1">
        <v>-1</v>
      </c>
      <c r="AR69" s="1">
        <v>-1</v>
      </c>
      <c r="AS69" s="1">
        <v>-1</v>
      </c>
      <c r="AT69" s="1">
        <v>0</v>
      </c>
      <c r="AU69" s="1">
        <v>-1</v>
      </c>
      <c r="AV69" s="1">
        <v>0</v>
      </c>
      <c r="AW69" s="1">
        <v>-1</v>
      </c>
      <c r="AX69" s="1">
        <v>1</v>
      </c>
      <c r="AY69" s="1">
        <v>-1</v>
      </c>
      <c r="AZ69" s="17">
        <v>2</v>
      </c>
      <c r="BA69" s="1">
        <v>7</v>
      </c>
      <c r="BB69" s="1">
        <v>2</v>
      </c>
      <c r="BC69" s="46">
        <v>11</v>
      </c>
      <c r="BD69" s="44"/>
    </row>
    <row r="70" spans="1:56" x14ac:dyDescent="0.25">
      <c r="A70" s="17">
        <v>60</v>
      </c>
      <c r="B70" s="1" t="s">
        <v>186</v>
      </c>
      <c r="C70" s="1" t="s">
        <v>67</v>
      </c>
      <c r="D70" s="1" t="s">
        <v>180</v>
      </c>
      <c r="E70" s="1" t="s">
        <v>181</v>
      </c>
      <c r="F70" s="1">
        <v>3</v>
      </c>
      <c r="G70" s="20" t="s">
        <v>71</v>
      </c>
      <c r="H70" s="1">
        <v>0.01</v>
      </c>
      <c r="I70" s="1">
        <v>0.01</v>
      </c>
      <c r="J70" s="20">
        <v>1</v>
      </c>
      <c r="K70" s="17">
        <v>0.41</v>
      </c>
      <c r="L70" s="1">
        <v>0.5</v>
      </c>
      <c r="M70" s="20">
        <v>0.82</v>
      </c>
      <c r="N70" s="17">
        <v>0.62</v>
      </c>
      <c r="O70" s="1">
        <v>0.76</v>
      </c>
      <c r="P70" s="20">
        <v>0.82</v>
      </c>
      <c r="Q70" s="17">
        <v>0.28999999999999998</v>
      </c>
      <c r="R70" s="1">
        <v>0.37</v>
      </c>
      <c r="S70" s="19">
        <v>0.78</v>
      </c>
      <c r="T70" s="17">
        <v>0.45</v>
      </c>
      <c r="U70" s="1">
        <v>0.41</v>
      </c>
      <c r="V70" s="20">
        <v>1.1000000000000001</v>
      </c>
      <c r="W70" s="17">
        <v>0.83</v>
      </c>
      <c r="X70" s="1">
        <v>0.74</v>
      </c>
      <c r="Y70" s="20">
        <v>1.1200000000000001</v>
      </c>
      <c r="Z70" s="17">
        <v>0.32</v>
      </c>
      <c r="AA70" s="1">
        <v>0.25</v>
      </c>
      <c r="AB70" s="18">
        <v>1.28</v>
      </c>
      <c r="AC70" s="17">
        <v>0.65</v>
      </c>
      <c r="AD70" s="1">
        <v>0.46</v>
      </c>
      <c r="AE70" s="18">
        <v>1.41</v>
      </c>
      <c r="AF70" s="17">
        <v>0.14000000000000001</v>
      </c>
      <c r="AG70" s="1">
        <v>0.12</v>
      </c>
      <c r="AH70" s="20">
        <v>1.17</v>
      </c>
      <c r="AI70" s="17">
        <v>42.69</v>
      </c>
      <c r="AJ70" s="1">
        <v>29.43</v>
      </c>
      <c r="AK70" s="19">
        <v>1.45</v>
      </c>
      <c r="AL70" s="17">
        <v>51.67</v>
      </c>
      <c r="AM70" s="1">
        <v>26.11</v>
      </c>
      <c r="AN70" s="19">
        <v>1.98</v>
      </c>
      <c r="AO70" s="1">
        <v>0</v>
      </c>
      <c r="AP70" s="1">
        <v>0</v>
      </c>
      <c r="AQ70" s="1">
        <v>0</v>
      </c>
      <c r="AR70" s="1">
        <v>-1</v>
      </c>
      <c r="AS70" s="1">
        <v>0</v>
      </c>
      <c r="AT70" s="1">
        <v>0</v>
      </c>
      <c r="AU70" s="1">
        <v>1</v>
      </c>
      <c r="AV70" s="1">
        <v>1</v>
      </c>
      <c r="AW70" s="1">
        <v>0</v>
      </c>
      <c r="AX70" s="1">
        <v>-1</v>
      </c>
      <c r="AY70" s="1">
        <v>-1</v>
      </c>
      <c r="AZ70" s="17">
        <v>2</v>
      </c>
      <c r="BA70" s="1">
        <v>3</v>
      </c>
      <c r="BB70" s="1">
        <v>6</v>
      </c>
      <c r="BC70" s="46">
        <v>11</v>
      </c>
      <c r="BD70" s="44"/>
    </row>
    <row r="71" spans="1:56" x14ac:dyDescent="0.25">
      <c r="A71" s="17">
        <v>61</v>
      </c>
      <c r="B71" s="1" t="s">
        <v>179</v>
      </c>
      <c r="C71" s="1" t="s">
        <v>67</v>
      </c>
      <c r="D71" s="1" t="s">
        <v>180</v>
      </c>
      <c r="E71" s="1" t="s">
        <v>181</v>
      </c>
      <c r="F71" s="1">
        <v>3</v>
      </c>
      <c r="G71" s="20" t="s">
        <v>71</v>
      </c>
      <c r="H71" s="1">
        <v>0</v>
      </c>
      <c r="I71" s="1">
        <v>0.01</v>
      </c>
      <c r="J71" s="19">
        <v>0</v>
      </c>
      <c r="K71" s="17">
        <v>0.43</v>
      </c>
      <c r="L71" s="1">
        <v>0.5</v>
      </c>
      <c r="M71" s="20">
        <v>0.86</v>
      </c>
      <c r="N71" s="17">
        <v>0.72</v>
      </c>
      <c r="O71" s="1">
        <v>0.76</v>
      </c>
      <c r="P71" s="20">
        <v>0.95</v>
      </c>
      <c r="Q71" s="17">
        <v>0.25</v>
      </c>
      <c r="R71" s="1">
        <v>0.37</v>
      </c>
      <c r="S71" s="19">
        <v>0.68</v>
      </c>
      <c r="T71" s="17" t="s">
        <v>424</v>
      </c>
      <c r="U71" s="1" t="s">
        <v>424</v>
      </c>
      <c r="V71" s="20" t="s">
        <v>424</v>
      </c>
      <c r="W71" s="17">
        <v>0.59</v>
      </c>
      <c r="X71" s="1">
        <v>0.74</v>
      </c>
      <c r="Y71" s="20">
        <v>0.8</v>
      </c>
      <c r="Z71" s="17" t="s">
        <v>424</v>
      </c>
      <c r="AA71" s="1" t="s">
        <v>424</v>
      </c>
      <c r="AB71" s="20" t="s">
        <v>424</v>
      </c>
      <c r="AC71" s="17" t="s">
        <v>424</v>
      </c>
      <c r="AD71" s="1" t="s">
        <v>424</v>
      </c>
      <c r="AE71" s="20" t="s">
        <v>424</v>
      </c>
      <c r="AF71" s="17" t="s">
        <v>424</v>
      </c>
      <c r="AG71" s="1" t="s">
        <v>424</v>
      </c>
      <c r="AH71" s="20" t="s">
        <v>424</v>
      </c>
      <c r="AI71" s="17">
        <v>13.94</v>
      </c>
      <c r="AJ71" s="1">
        <v>29.43</v>
      </c>
      <c r="AK71" s="18">
        <v>0.47</v>
      </c>
      <c r="AL71" s="17">
        <v>27.97</v>
      </c>
      <c r="AM71" s="1">
        <v>26.11</v>
      </c>
      <c r="AN71" s="20">
        <v>1.07</v>
      </c>
      <c r="AO71" s="1">
        <v>-1</v>
      </c>
      <c r="AP71" s="1">
        <v>0</v>
      </c>
      <c r="AQ71" s="1">
        <v>0</v>
      </c>
      <c r="AR71" s="1">
        <v>-1</v>
      </c>
      <c r="AS71" s="1" t="s">
        <v>424</v>
      </c>
      <c r="AT71" s="1">
        <v>0</v>
      </c>
      <c r="AU71" s="1" t="s">
        <v>424</v>
      </c>
      <c r="AV71" s="1" t="s">
        <v>424</v>
      </c>
      <c r="AW71" s="1" t="s">
        <v>424</v>
      </c>
      <c r="AX71" s="1">
        <v>1</v>
      </c>
      <c r="AY71" s="1">
        <v>0</v>
      </c>
      <c r="AZ71" s="17">
        <v>1</v>
      </c>
      <c r="BA71" s="1">
        <v>2</v>
      </c>
      <c r="BB71" s="1">
        <v>4</v>
      </c>
      <c r="BC71" s="46">
        <v>7</v>
      </c>
      <c r="BD71" s="44"/>
    </row>
    <row r="72" spans="1:56" x14ac:dyDescent="0.25">
      <c r="A72" s="17">
        <v>62</v>
      </c>
      <c r="B72" s="1" t="s">
        <v>182</v>
      </c>
      <c r="C72" s="1" t="s">
        <v>67</v>
      </c>
      <c r="D72" s="1" t="s">
        <v>180</v>
      </c>
      <c r="E72" s="1" t="s">
        <v>181</v>
      </c>
      <c r="F72" s="1">
        <v>3</v>
      </c>
      <c r="G72" s="20" t="s">
        <v>71</v>
      </c>
      <c r="H72" s="1">
        <v>0.01</v>
      </c>
      <c r="I72" s="1">
        <v>0.01</v>
      </c>
      <c r="J72" s="20">
        <v>1</v>
      </c>
      <c r="K72" s="17">
        <v>0.64</v>
      </c>
      <c r="L72" s="1">
        <v>0.5</v>
      </c>
      <c r="M72" s="18">
        <v>1.28</v>
      </c>
      <c r="N72" s="17">
        <v>0.86</v>
      </c>
      <c r="O72" s="1">
        <v>0.76</v>
      </c>
      <c r="P72" s="20">
        <v>1.1299999999999999</v>
      </c>
      <c r="Q72" s="17">
        <v>0.52</v>
      </c>
      <c r="R72" s="1">
        <v>0.37</v>
      </c>
      <c r="S72" s="18">
        <v>1.41</v>
      </c>
      <c r="T72" s="17">
        <v>0.64</v>
      </c>
      <c r="U72" s="1">
        <v>0.41</v>
      </c>
      <c r="V72" s="18">
        <v>1.56</v>
      </c>
      <c r="W72" s="17">
        <v>0.74</v>
      </c>
      <c r="X72" s="1">
        <v>0.74</v>
      </c>
      <c r="Y72" s="20">
        <v>1</v>
      </c>
      <c r="Z72" s="17">
        <v>0.39</v>
      </c>
      <c r="AA72" s="1">
        <v>0.25</v>
      </c>
      <c r="AB72" s="18">
        <v>1.56</v>
      </c>
      <c r="AC72" s="17">
        <v>0.88</v>
      </c>
      <c r="AD72" s="1">
        <v>0.46</v>
      </c>
      <c r="AE72" s="18">
        <v>1.91</v>
      </c>
      <c r="AF72" s="17">
        <v>0</v>
      </c>
      <c r="AG72" s="1">
        <v>0.12</v>
      </c>
      <c r="AH72" s="19">
        <v>0</v>
      </c>
      <c r="AI72" s="17">
        <v>24.8</v>
      </c>
      <c r="AJ72" s="1">
        <v>29.43</v>
      </c>
      <c r="AK72" s="20">
        <v>0.84</v>
      </c>
      <c r="AL72" s="17">
        <v>17.43</v>
      </c>
      <c r="AM72" s="1">
        <v>26.11</v>
      </c>
      <c r="AN72" s="18">
        <v>0.67</v>
      </c>
      <c r="AO72" s="1">
        <v>0</v>
      </c>
      <c r="AP72" s="1">
        <v>1</v>
      </c>
      <c r="AQ72" s="1">
        <v>0</v>
      </c>
      <c r="AR72" s="1">
        <v>1</v>
      </c>
      <c r="AS72" s="1">
        <v>1</v>
      </c>
      <c r="AT72" s="1">
        <v>0</v>
      </c>
      <c r="AU72" s="1">
        <v>1</v>
      </c>
      <c r="AV72" s="1">
        <v>1</v>
      </c>
      <c r="AW72" s="1">
        <v>-1</v>
      </c>
      <c r="AX72" s="1">
        <v>0</v>
      </c>
      <c r="AY72" s="1">
        <v>1</v>
      </c>
      <c r="AZ72" s="17">
        <v>6</v>
      </c>
      <c r="BA72" s="1">
        <v>1</v>
      </c>
      <c r="BB72" s="1">
        <v>4</v>
      </c>
      <c r="BC72" s="46">
        <v>11</v>
      </c>
      <c r="BD72" s="44"/>
    </row>
    <row r="73" spans="1:56" x14ac:dyDescent="0.25">
      <c r="A73" s="17">
        <v>63</v>
      </c>
      <c r="B73" s="1" t="s">
        <v>187</v>
      </c>
      <c r="C73" s="1" t="s">
        <v>67</v>
      </c>
      <c r="D73" s="1" t="s">
        <v>180</v>
      </c>
      <c r="E73" s="1" t="s">
        <v>181</v>
      </c>
      <c r="F73" s="1">
        <v>3</v>
      </c>
      <c r="G73" s="20" t="s">
        <v>71</v>
      </c>
      <c r="H73" s="1">
        <v>0</v>
      </c>
      <c r="I73" s="1">
        <v>0.01</v>
      </c>
      <c r="J73" s="19">
        <v>0</v>
      </c>
      <c r="K73" s="17">
        <v>0.28000000000000003</v>
      </c>
      <c r="L73" s="1">
        <v>0.5</v>
      </c>
      <c r="M73" s="19">
        <v>0.56000000000000005</v>
      </c>
      <c r="N73" s="17">
        <v>0.67</v>
      </c>
      <c r="O73" s="1">
        <v>0.76</v>
      </c>
      <c r="P73" s="20">
        <v>0.88</v>
      </c>
      <c r="Q73" s="17">
        <v>7.0000000000000007E-2</v>
      </c>
      <c r="R73" s="1">
        <v>0.37</v>
      </c>
      <c r="S73" s="19">
        <v>0.19</v>
      </c>
      <c r="T73" s="17" t="s">
        <v>424</v>
      </c>
      <c r="U73" s="1" t="s">
        <v>424</v>
      </c>
      <c r="V73" s="20" t="s">
        <v>424</v>
      </c>
      <c r="W73" s="17">
        <v>0.62</v>
      </c>
      <c r="X73" s="1">
        <v>0.74</v>
      </c>
      <c r="Y73" s="20">
        <v>0.84</v>
      </c>
      <c r="Z73" s="17" t="s">
        <v>424</v>
      </c>
      <c r="AA73" s="1" t="s">
        <v>424</v>
      </c>
      <c r="AB73" s="20" t="s">
        <v>424</v>
      </c>
      <c r="AC73" s="17" t="s">
        <v>424</v>
      </c>
      <c r="AD73" s="1" t="s">
        <v>424</v>
      </c>
      <c r="AE73" s="20" t="s">
        <v>424</v>
      </c>
      <c r="AF73" s="17" t="s">
        <v>424</v>
      </c>
      <c r="AG73" s="1" t="s">
        <v>424</v>
      </c>
      <c r="AH73" s="20" t="s">
        <v>424</v>
      </c>
      <c r="AI73" s="17">
        <v>7.51</v>
      </c>
      <c r="AJ73" s="1">
        <v>29.43</v>
      </c>
      <c r="AK73" s="18">
        <v>0.26</v>
      </c>
      <c r="AL73" s="17">
        <v>5.33</v>
      </c>
      <c r="AM73" s="1">
        <v>26.11</v>
      </c>
      <c r="AN73" s="18">
        <v>0.2</v>
      </c>
      <c r="AO73" s="1">
        <v>-1</v>
      </c>
      <c r="AP73" s="1">
        <v>-1</v>
      </c>
      <c r="AQ73" s="1">
        <v>0</v>
      </c>
      <c r="AR73" s="1">
        <v>-1</v>
      </c>
      <c r="AS73" s="1" t="s">
        <v>424</v>
      </c>
      <c r="AT73" s="1">
        <v>0</v>
      </c>
      <c r="AU73" s="1" t="s">
        <v>424</v>
      </c>
      <c r="AV73" s="1" t="s">
        <v>424</v>
      </c>
      <c r="AW73" s="1" t="s">
        <v>424</v>
      </c>
      <c r="AX73" s="1">
        <v>1</v>
      </c>
      <c r="AY73" s="1">
        <v>1</v>
      </c>
      <c r="AZ73" s="17">
        <v>2</v>
      </c>
      <c r="BA73" s="1">
        <v>3</v>
      </c>
      <c r="BB73" s="1">
        <v>2</v>
      </c>
      <c r="BC73" s="46">
        <v>7</v>
      </c>
      <c r="BD73" s="44"/>
    </row>
    <row r="74" spans="1:56" x14ac:dyDescent="0.25">
      <c r="A74" s="17">
        <v>64</v>
      </c>
      <c r="B74" s="1" t="s">
        <v>188</v>
      </c>
      <c r="C74" s="1" t="s">
        <v>67</v>
      </c>
      <c r="D74" s="1" t="s">
        <v>189</v>
      </c>
      <c r="E74" s="1" t="s">
        <v>190</v>
      </c>
      <c r="F74" s="1">
        <v>3</v>
      </c>
      <c r="G74" s="20" t="s">
        <v>71</v>
      </c>
      <c r="H74" s="1">
        <v>0</v>
      </c>
      <c r="I74" s="1">
        <v>0</v>
      </c>
      <c r="J74" s="20" t="s">
        <v>424</v>
      </c>
      <c r="K74" s="17">
        <v>0.52</v>
      </c>
      <c r="L74" s="1">
        <v>0.51</v>
      </c>
      <c r="M74" s="20">
        <v>1.02</v>
      </c>
      <c r="N74" s="17">
        <v>0.9</v>
      </c>
      <c r="O74" s="1">
        <v>0.87</v>
      </c>
      <c r="P74" s="20">
        <v>1.03</v>
      </c>
      <c r="Q74" s="17">
        <v>0.21</v>
      </c>
      <c r="R74" s="1">
        <v>0.28000000000000003</v>
      </c>
      <c r="S74" s="19">
        <v>0.75</v>
      </c>
      <c r="T74" s="17">
        <v>0.72</v>
      </c>
      <c r="U74" s="1">
        <v>0.71</v>
      </c>
      <c r="V74" s="20">
        <v>1.01</v>
      </c>
      <c r="W74" s="17">
        <v>0.6</v>
      </c>
      <c r="X74" s="1">
        <v>0.34</v>
      </c>
      <c r="Y74" s="18">
        <v>1.76</v>
      </c>
      <c r="Z74" s="17">
        <v>0.56999999999999995</v>
      </c>
      <c r="AA74" s="1">
        <v>0.53</v>
      </c>
      <c r="AB74" s="20">
        <v>1.08</v>
      </c>
      <c r="AC74" s="17">
        <v>0.56999999999999995</v>
      </c>
      <c r="AD74" s="1">
        <v>0.66</v>
      </c>
      <c r="AE74" s="20">
        <v>0.86</v>
      </c>
      <c r="AF74" s="17">
        <v>0.84</v>
      </c>
      <c r="AG74" s="1">
        <v>0.75</v>
      </c>
      <c r="AH74" s="20">
        <v>1.1200000000000001</v>
      </c>
      <c r="AI74" s="17">
        <v>75.459999999999994</v>
      </c>
      <c r="AJ74" s="1">
        <v>4.0199999999999996</v>
      </c>
      <c r="AK74" s="19">
        <v>18.77</v>
      </c>
      <c r="AL74" s="17">
        <v>60.39</v>
      </c>
      <c r="AM74" s="1">
        <v>3.9</v>
      </c>
      <c r="AN74" s="19">
        <v>15.48</v>
      </c>
      <c r="AO74" s="1" t="s">
        <v>424</v>
      </c>
      <c r="AP74" s="1">
        <v>0</v>
      </c>
      <c r="AQ74" s="1">
        <v>0</v>
      </c>
      <c r="AR74" s="1">
        <v>-1</v>
      </c>
      <c r="AS74" s="1">
        <v>0</v>
      </c>
      <c r="AT74" s="1">
        <v>1</v>
      </c>
      <c r="AU74" s="1">
        <v>0</v>
      </c>
      <c r="AV74" s="1">
        <v>0</v>
      </c>
      <c r="AW74" s="1">
        <v>0</v>
      </c>
      <c r="AX74" s="1">
        <v>-1</v>
      </c>
      <c r="AY74" s="1">
        <v>-1</v>
      </c>
      <c r="AZ74" s="17">
        <v>1</v>
      </c>
      <c r="BA74" s="1">
        <v>3</v>
      </c>
      <c r="BB74" s="1">
        <v>6</v>
      </c>
      <c r="BC74" s="46">
        <v>10</v>
      </c>
      <c r="BD74" s="44"/>
    </row>
    <row r="75" spans="1:56" x14ac:dyDescent="0.25">
      <c r="A75" s="17">
        <v>65</v>
      </c>
      <c r="B75" s="1" t="s">
        <v>191</v>
      </c>
      <c r="C75" s="1" t="s">
        <v>67</v>
      </c>
      <c r="D75" s="1" t="s">
        <v>189</v>
      </c>
      <c r="E75" s="1" t="s">
        <v>190</v>
      </c>
      <c r="F75" s="1">
        <v>3</v>
      </c>
      <c r="G75" s="20" t="s">
        <v>71</v>
      </c>
      <c r="H75" s="1">
        <v>0</v>
      </c>
      <c r="I75" s="1">
        <v>0</v>
      </c>
      <c r="J75" s="20" t="s">
        <v>424</v>
      </c>
      <c r="K75" s="17">
        <v>0.49</v>
      </c>
      <c r="L75" s="1">
        <v>0.51</v>
      </c>
      <c r="M75" s="20">
        <v>0.96</v>
      </c>
      <c r="N75" s="17">
        <v>0.85</v>
      </c>
      <c r="O75" s="1">
        <v>0.87</v>
      </c>
      <c r="P75" s="20">
        <v>0.98</v>
      </c>
      <c r="Q75" s="17">
        <v>0</v>
      </c>
      <c r="R75" s="1">
        <v>0.28000000000000003</v>
      </c>
      <c r="S75" s="19">
        <v>0</v>
      </c>
      <c r="T75" s="17">
        <v>1</v>
      </c>
      <c r="U75" s="1">
        <v>0.71</v>
      </c>
      <c r="V75" s="18">
        <v>1.41</v>
      </c>
      <c r="W75" s="17">
        <v>0.49</v>
      </c>
      <c r="X75" s="1">
        <v>0.34</v>
      </c>
      <c r="Y75" s="18">
        <v>1.44</v>
      </c>
      <c r="Z75" s="17">
        <v>0.62</v>
      </c>
      <c r="AA75" s="1">
        <v>0.53</v>
      </c>
      <c r="AB75" s="20">
        <v>1.17</v>
      </c>
      <c r="AC75" s="17">
        <v>0.62</v>
      </c>
      <c r="AD75" s="1">
        <v>0.66</v>
      </c>
      <c r="AE75" s="20">
        <v>0.94</v>
      </c>
      <c r="AF75" s="17">
        <v>0.17</v>
      </c>
      <c r="AG75" s="1">
        <v>0.75</v>
      </c>
      <c r="AH75" s="19">
        <v>0.23</v>
      </c>
      <c r="AI75" s="17">
        <v>7.12</v>
      </c>
      <c r="AJ75" s="1">
        <v>4.0199999999999996</v>
      </c>
      <c r="AK75" s="19">
        <v>1.77</v>
      </c>
      <c r="AL75" s="17">
        <v>6.51</v>
      </c>
      <c r="AM75" s="1">
        <v>3.9</v>
      </c>
      <c r="AN75" s="19">
        <v>1.67</v>
      </c>
      <c r="AO75" s="1" t="s">
        <v>424</v>
      </c>
      <c r="AP75" s="1">
        <v>0</v>
      </c>
      <c r="AQ75" s="1">
        <v>0</v>
      </c>
      <c r="AR75" s="1">
        <v>-1</v>
      </c>
      <c r="AS75" s="1">
        <v>1</v>
      </c>
      <c r="AT75" s="1">
        <v>1</v>
      </c>
      <c r="AU75" s="1">
        <v>0</v>
      </c>
      <c r="AV75" s="1">
        <v>0</v>
      </c>
      <c r="AW75" s="1">
        <v>-1</v>
      </c>
      <c r="AX75" s="1">
        <v>-1</v>
      </c>
      <c r="AY75" s="1">
        <v>-1</v>
      </c>
      <c r="AZ75" s="17">
        <v>2</v>
      </c>
      <c r="BA75" s="1">
        <v>4</v>
      </c>
      <c r="BB75" s="1">
        <v>4</v>
      </c>
      <c r="BC75" s="46">
        <v>10</v>
      </c>
      <c r="BD75" s="44"/>
    </row>
    <row r="76" spans="1:56" x14ac:dyDescent="0.25">
      <c r="A76" s="17">
        <v>66</v>
      </c>
      <c r="B76" s="1" t="s">
        <v>428</v>
      </c>
      <c r="C76" s="1" t="s">
        <v>67</v>
      </c>
      <c r="D76" s="1" t="s">
        <v>189</v>
      </c>
      <c r="E76" s="1" t="s">
        <v>190</v>
      </c>
      <c r="F76" s="1">
        <v>3</v>
      </c>
      <c r="G76" s="20" t="s">
        <v>71</v>
      </c>
      <c r="H76" s="1">
        <v>0</v>
      </c>
      <c r="I76" s="1">
        <v>0</v>
      </c>
      <c r="J76" s="20" t="s">
        <v>424</v>
      </c>
      <c r="K76" s="17">
        <v>0.44</v>
      </c>
      <c r="L76" s="1">
        <v>0.51</v>
      </c>
      <c r="M76" s="20">
        <v>0.86</v>
      </c>
      <c r="N76" s="17">
        <v>0.75</v>
      </c>
      <c r="O76" s="1">
        <v>0.87</v>
      </c>
      <c r="P76" s="20">
        <v>0.86</v>
      </c>
      <c r="Q76" s="17">
        <v>0</v>
      </c>
      <c r="R76" s="1">
        <v>0.28000000000000003</v>
      </c>
      <c r="S76" s="19">
        <v>0</v>
      </c>
      <c r="T76" s="17" t="s">
        <v>424</v>
      </c>
      <c r="U76" s="1" t="s">
        <v>424</v>
      </c>
      <c r="V76" s="20" t="s">
        <v>424</v>
      </c>
      <c r="W76" s="17">
        <v>0.4</v>
      </c>
      <c r="X76" s="1">
        <v>0.34</v>
      </c>
      <c r="Y76" s="20">
        <v>1.18</v>
      </c>
      <c r="Z76" s="17" t="s">
        <v>424</v>
      </c>
      <c r="AA76" s="1" t="s">
        <v>424</v>
      </c>
      <c r="AB76" s="20" t="s">
        <v>424</v>
      </c>
      <c r="AC76" s="17" t="s">
        <v>424</v>
      </c>
      <c r="AD76" s="1" t="s">
        <v>424</v>
      </c>
      <c r="AE76" s="20" t="s">
        <v>424</v>
      </c>
      <c r="AF76" s="17" t="s">
        <v>424</v>
      </c>
      <c r="AG76" s="1" t="s">
        <v>424</v>
      </c>
      <c r="AH76" s="20" t="s">
        <v>424</v>
      </c>
      <c r="AI76" s="17">
        <v>3.83</v>
      </c>
      <c r="AJ76" s="1">
        <v>4.0199999999999996</v>
      </c>
      <c r="AK76" s="20">
        <v>0.95</v>
      </c>
      <c r="AL76" s="17">
        <v>6.4</v>
      </c>
      <c r="AM76" s="1">
        <v>3.9</v>
      </c>
      <c r="AN76" s="19">
        <v>1.64</v>
      </c>
      <c r="AO76" s="1" t="s">
        <v>424</v>
      </c>
      <c r="AP76" s="1">
        <v>0</v>
      </c>
      <c r="AQ76" s="1">
        <v>0</v>
      </c>
      <c r="AR76" s="1">
        <v>-1</v>
      </c>
      <c r="AS76" s="1" t="s">
        <v>424</v>
      </c>
      <c r="AT76" s="1">
        <v>0</v>
      </c>
      <c r="AU76" s="1" t="s">
        <v>424</v>
      </c>
      <c r="AV76" s="1" t="s">
        <v>424</v>
      </c>
      <c r="AW76" s="1" t="s">
        <v>424</v>
      </c>
      <c r="AX76" s="1">
        <v>0</v>
      </c>
      <c r="AY76" s="1">
        <v>-1</v>
      </c>
      <c r="AZ76" s="17">
        <v>0</v>
      </c>
      <c r="BA76" s="1">
        <v>2</v>
      </c>
      <c r="BB76" s="1">
        <v>4</v>
      </c>
      <c r="BC76" s="46">
        <v>6</v>
      </c>
      <c r="BD76" s="44"/>
    </row>
    <row r="77" spans="1:56" x14ac:dyDescent="0.25">
      <c r="A77" s="17">
        <v>67</v>
      </c>
      <c r="B77" s="1" t="s">
        <v>192</v>
      </c>
      <c r="C77" s="1" t="s">
        <v>67</v>
      </c>
      <c r="D77" s="1" t="s">
        <v>193</v>
      </c>
      <c r="E77" s="1" t="s">
        <v>194</v>
      </c>
      <c r="F77" s="1">
        <v>3</v>
      </c>
      <c r="G77" s="20" t="s">
        <v>71</v>
      </c>
      <c r="H77" s="1">
        <v>0</v>
      </c>
      <c r="I77" s="1">
        <v>0</v>
      </c>
      <c r="J77" s="20" t="s">
        <v>424</v>
      </c>
      <c r="K77" s="17">
        <v>0.56000000000000005</v>
      </c>
      <c r="L77" s="1">
        <v>0.67</v>
      </c>
      <c r="M77" s="20">
        <v>0.84</v>
      </c>
      <c r="N77" s="17">
        <v>1</v>
      </c>
      <c r="O77" s="1">
        <v>0.87</v>
      </c>
      <c r="P77" s="20">
        <v>1.1499999999999999</v>
      </c>
      <c r="Q77" s="17">
        <v>0.46</v>
      </c>
      <c r="R77" s="1">
        <v>0.55000000000000004</v>
      </c>
      <c r="S77" s="20">
        <v>0.84</v>
      </c>
      <c r="T77" s="17">
        <v>0.89</v>
      </c>
      <c r="U77" s="1">
        <v>0.77</v>
      </c>
      <c r="V77" s="20">
        <v>1.1599999999999999</v>
      </c>
      <c r="W77" s="17">
        <v>0.56000000000000005</v>
      </c>
      <c r="X77" s="1">
        <v>0.35</v>
      </c>
      <c r="Y77" s="18">
        <v>1.6</v>
      </c>
      <c r="Z77" s="17">
        <v>0.77</v>
      </c>
      <c r="AA77" s="1">
        <v>0.63</v>
      </c>
      <c r="AB77" s="18">
        <v>1.22</v>
      </c>
      <c r="AC77" s="17">
        <v>0.47</v>
      </c>
      <c r="AD77" s="1">
        <v>0.68</v>
      </c>
      <c r="AE77" s="19">
        <v>0.69</v>
      </c>
      <c r="AF77" s="17">
        <v>0.96</v>
      </c>
      <c r="AG77" s="1">
        <v>0.74</v>
      </c>
      <c r="AH77" s="18">
        <v>1.3</v>
      </c>
      <c r="AI77" s="17">
        <v>10.75</v>
      </c>
      <c r="AJ77" s="1">
        <v>6.02</v>
      </c>
      <c r="AK77" s="19">
        <v>1.79</v>
      </c>
      <c r="AL77" s="17">
        <v>7.46</v>
      </c>
      <c r="AM77" s="1">
        <v>6.06</v>
      </c>
      <c r="AN77" s="19">
        <v>1.23</v>
      </c>
      <c r="AO77" s="1" t="s">
        <v>424</v>
      </c>
      <c r="AP77" s="1">
        <v>0</v>
      </c>
      <c r="AQ77" s="1">
        <v>0</v>
      </c>
      <c r="AR77" s="1">
        <v>0</v>
      </c>
      <c r="AS77" s="1">
        <v>0</v>
      </c>
      <c r="AT77" s="1">
        <v>1</v>
      </c>
      <c r="AU77" s="1">
        <v>1</v>
      </c>
      <c r="AV77" s="1">
        <v>-1</v>
      </c>
      <c r="AW77" s="1">
        <v>1</v>
      </c>
      <c r="AX77" s="1">
        <v>-1</v>
      </c>
      <c r="AY77" s="1">
        <v>-1</v>
      </c>
      <c r="AZ77" s="17">
        <v>3</v>
      </c>
      <c r="BA77" s="1">
        <v>3</v>
      </c>
      <c r="BB77" s="1">
        <v>4</v>
      </c>
      <c r="BC77" s="46">
        <v>10</v>
      </c>
      <c r="BD77" s="44"/>
    </row>
    <row r="78" spans="1:56" x14ac:dyDescent="0.25">
      <c r="A78" s="17">
        <v>68</v>
      </c>
      <c r="B78" s="1" t="s">
        <v>195</v>
      </c>
      <c r="C78" s="1" t="s">
        <v>67</v>
      </c>
      <c r="D78" s="1" t="s">
        <v>193</v>
      </c>
      <c r="E78" s="1" t="s">
        <v>194</v>
      </c>
      <c r="F78" s="1">
        <v>3</v>
      </c>
      <c r="G78" s="20" t="s">
        <v>71</v>
      </c>
      <c r="H78" s="1">
        <v>0</v>
      </c>
      <c r="I78" s="1">
        <v>0</v>
      </c>
      <c r="J78" s="20" t="s">
        <v>424</v>
      </c>
      <c r="K78" s="17">
        <v>0.63</v>
      </c>
      <c r="L78" s="1">
        <v>0.67</v>
      </c>
      <c r="M78" s="20">
        <v>0.94</v>
      </c>
      <c r="N78" s="17">
        <v>0.64</v>
      </c>
      <c r="O78" s="1">
        <v>0.87</v>
      </c>
      <c r="P78" s="19">
        <v>0.74</v>
      </c>
      <c r="Q78" s="17">
        <v>0.55000000000000004</v>
      </c>
      <c r="R78" s="1">
        <v>0.55000000000000004</v>
      </c>
      <c r="S78" s="20">
        <v>1</v>
      </c>
      <c r="T78" s="17">
        <v>0.6</v>
      </c>
      <c r="U78" s="1">
        <v>0.77</v>
      </c>
      <c r="V78" s="19">
        <v>0.78</v>
      </c>
      <c r="W78" s="17">
        <v>0.57999999999999996</v>
      </c>
      <c r="X78" s="1">
        <v>0.35</v>
      </c>
      <c r="Y78" s="18">
        <v>1.66</v>
      </c>
      <c r="Z78" s="17">
        <v>0.44</v>
      </c>
      <c r="AA78" s="1">
        <v>0.63</v>
      </c>
      <c r="AB78" s="19">
        <v>0.7</v>
      </c>
      <c r="AC78" s="17">
        <v>0.67</v>
      </c>
      <c r="AD78" s="1">
        <v>0.68</v>
      </c>
      <c r="AE78" s="20">
        <v>0.99</v>
      </c>
      <c r="AF78" s="17" t="s">
        <v>424</v>
      </c>
      <c r="AG78" s="1">
        <v>0.74</v>
      </c>
      <c r="AH78" s="20" t="s">
        <v>424</v>
      </c>
      <c r="AI78" s="17">
        <v>5.61</v>
      </c>
      <c r="AJ78" s="1">
        <v>6.02</v>
      </c>
      <c r="AK78" s="20">
        <v>0.93</v>
      </c>
      <c r="AL78" s="17">
        <v>4.59</v>
      </c>
      <c r="AM78" s="1">
        <v>6.06</v>
      </c>
      <c r="AN78" s="18">
        <v>0.76</v>
      </c>
      <c r="AO78" s="1" t="s">
        <v>424</v>
      </c>
      <c r="AP78" s="1">
        <v>0</v>
      </c>
      <c r="AQ78" s="1">
        <v>-1</v>
      </c>
      <c r="AR78" s="1">
        <v>0</v>
      </c>
      <c r="AS78" s="1">
        <v>-1</v>
      </c>
      <c r="AT78" s="1">
        <v>1</v>
      </c>
      <c r="AU78" s="1">
        <v>-1</v>
      </c>
      <c r="AV78" s="1">
        <v>0</v>
      </c>
      <c r="AW78" s="1" t="s">
        <v>424</v>
      </c>
      <c r="AX78" s="1">
        <v>0</v>
      </c>
      <c r="AY78" s="1">
        <v>1</v>
      </c>
      <c r="AZ78" s="17">
        <v>2</v>
      </c>
      <c r="BA78" s="1">
        <v>3</v>
      </c>
      <c r="BB78" s="1">
        <v>4</v>
      </c>
      <c r="BC78" s="46">
        <v>9</v>
      </c>
      <c r="BD78" s="44"/>
    </row>
    <row r="79" spans="1:56" x14ac:dyDescent="0.25">
      <c r="A79" s="17">
        <v>69</v>
      </c>
      <c r="B79" s="1" t="s">
        <v>196</v>
      </c>
      <c r="C79" s="1" t="s">
        <v>67</v>
      </c>
      <c r="D79" s="1" t="s">
        <v>193</v>
      </c>
      <c r="E79" s="1" t="s">
        <v>194</v>
      </c>
      <c r="F79" s="1">
        <v>3</v>
      </c>
      <c r="G79" s="20" t="s">
        <v>71</v>
      </c>
      <c r="H79" s="1">
        <v>0</v>
      </c>
      <c r="I79" s="1">
        <v>0</v>
      </c>
      <c r="J79" s="20" t="s">
        <v>424</v>
      </c>
      <c r="K79" s="17">
        <v>0.54</v>
      </c>
      <c r="L79" s="1">
        <v>0.67</v>
      </c>
      <c r="M79" s="20">
        <v>0.81</v>
      </c>
      <c r="N79" s="17">
        <v>0.93</v>
      </c>
      <c r="O79" s="1">
        <v>0.87</v>
      </c>
      <c r="P79" s="20">
        <v>1.07</v>
      </c>
      <c r="Q79" s="17">
        <v>0</v>
      </c>
      <c r="R79" s="1">
        <v>0.55000000000000004</v>
      </c>
      <c r="S79" s="19">
        <v>0</v>
      </c>
      <c r="T79" s="17">
        <v>0.64</v>
      </c>
      <c r="U79" s="1">
        <v>0.77</v>
      </c>
      <c r="V79" s="20">
        <v>0.83</v>
      </c>
      <c r="W79" s="17">
        <v>0.65</v>
      </c>
      <c r="X79" s="1">
        <v>0.35</v>
      </c>
      <c r="Y79" s="18">
        <v>1.86</v>
      </c>
      <c r="Z79" s="17">
        <v>0.6</v>
      </c>
      <c r="AA79" s="1">
        <v>0.63</v>
      </c>
      <c r="AB79" s="20">
        <v>0.95</v>
      </c>
      <c r="AC79" s="17">
        <v>0.5</v>
      </c>
      <c r="AD79" s="1">
        <v>0.68</v>
      </c>
      <c r="AE79" s="19">
        <v>0.74</v>
      </c>
      <c r="AF79" s="17">
        <v>0.92</v>
      </c>
      <c r="AG79" s="1">
        <v>0.74</v>
      </c>
      <c r="AH79" s="18">
        <v>1.24</v>
      </c>
      <c r="AI79" s="17">
        <v>10.86</v>
      </c>
      <c r="AJ79" s="1">
        <v>6.02</v>
      </c>
      <c r="AK79" s="19">
        <v>1.8</v>
      </c>
      <c r="AL79" s="17">
        <v>10.34</v>
      </c>
      <c r="AM79" s="1">
        <v>6.06</v>
      </c>
      <c r="AN79" s="19">
        <v>1.71</v>
      </c>
      <c r="AO79" s="1" t="s">
        <v>424</v>
      </c>
      <c r="AP79" s="1">
        <v>0</v>
      </c>
      <c r="AQ79" s="1">
        <v>0</v>
      </c>
      <c r="AR79" s="1">
        <v>-1</v>
      </c>
      <c r="AS79" s="1">
        <v>0</v>
      </c>
      <c r="AT79" s="1">
        <v>1</v>
      </c>
      <c r="AU79" s="1">
        <v>0</v>
      </c>
      <c r="AV79" s="1">
        <v>-1</v>
      </c>
      <c r="AW79" s="1">
        <v>1</v>
      </c>
      <c r="AX79" s="1">
        <v>-1</v>
      </c>
      <c r="AY79" s="1">
        <v>-1</v>
      </c>
      <c r="AZ79" s="17">
        <v>2</v>
      </c>
      <c r="BA79" s="1">
        <v>4</v>
      </c>
      <c r="BB79" s="1">
        <v>4</v>
      </c>
      <c r="BC79" s="46">
        <v>10</v>
      </c>
      <c r="BD79" s="44"/>
    </row>
    <row r="80" spans="1:56" x14ac:dyDescent="0.25">
      <c r="A80" s="17">
        <v>70</v>
      </c>
      <c r="B80" s="1" t="s">
        <v>197</v>
      </c>
      <c r="C80" s="1" t="s">
        <v>67</v>
      </c>
      <c r="D80" s="1" t="s">
        <v>193</v>
      </c>
      <c r="E80" s="1" t="s">
        <v>194</v>
      </c>
      <c r="F80" s="1">
        <v>3</v>
      </c>
      <c r="G80" s="20" t="s">
        <v>71</v>
      </c>
      <c r="H80" s="1">
        <v>0</v>
      </c>
      <c r="I80" s="1">
        <v>0</v>
      </c>
      <c r="J80" s="20" t="s">
        <v>424</v>
      </c>
      <c r="K80" s="17">
        <v>0.43</v>
      </c>
      <c r="L80" s="1">
        <v>0.67</v>
      </c>
      <c r="M80" s="19">
        <v>0.64</v>
      </c>
      <c r="N80" s="17">
        <v>1</v>
      </c>
      <c r="O80" s="1">
        <v>0.87</v>
      </c>
      <c r="P80" s="20">
        <v>1.1499999999999999</v>
      </c>
      <c r="Q80" s="17">
        <v>0</v>
      </c>
      <c r="R80" s="1">
        <v>0.55000000000000004</v>
      </c>
      <c r="S80" s="19">
        <v>0</v>
      </c>
      <c r="T80" s="17">
        <v>0.5</v>
      </c>
      <c r="U80" s="1">
        <v>0.77</v>
      </c>
      <c r="V80" s="19">
        <v>0.65</v>
      </c>
      <c r="W80" s="17">
        <v>0.61</v>
      </c>
      <c r="X80" s="1">
        <v>0.35</v>
      </c>
      <c r="Y80" s="18">
        <v>1.74</v>
      </c>
      <c r="Z80" s="17">
        <v>0.56000000000000005</v>
      </c>
      <c r="AA80" s="1">
        <v>0.63</v>
      </c>
      <c r="AB80" s="20">
        <v>0.89</v>
      </c>
      <c r="AC80" s="17">
        <v>0.8</v>
      </c>
      <c r="AD80" s="1">
        <v>0.68</v>
      </c>
      <c r="AE80" s="20">
        <v>1.18</v>
      </c>
      <c r="AF80" s="17" t="s">
        <v>424</v>
      </c>
      <c r="AG80" s="1">
        <v>0.74</v>
      </c>
      <c r="AH80" s="20" t="s">
        <v>424</v>
      </c>
      <c r="AI80" s="17">
        <v>3.62</v>
      </c>
      <c r="AJ80" s="1">
        <v>6.02</v>
      </c>
      <c r="AK80" s="18">
        <v>0.6</v>
      </c>
      <c r="AL80" s="17">
        <v>3.87</v>
      </c>
      <c r="AM80" s="1">
        <v>6.06</v>
      </c>
      <c r="AN80" s="18">
        <v>0.64</v>
      </c>
      <c r="AO80" s="1" t="s">
        <v>424</v>
      </c>
      <c r="AP80" s="1">
        <v>-1</v>
      </c>
      <c r="AQ80" s="1">
        <v>0</v>
      </c>
      <c r="AR80" s="1">
        <v>-1</v>
      </c>
      <c r="AS80" s="1">
        <v>-1</v>
      </c>
      <c r="AT80" s="1">
        <v>1</v>
      </c>
      <c r="AU80" s="1">
        <v>0</v>
      </c>
      <c r="AV80" s="1">
        <v>0</v>
      </c>
      <c r="AW80" s="1" t="s">
        <v>424</v>
      </c>
      <c r="AX80" s="1">
        <v>1</v>
      </c>
      <c r="AY80" s="1">
        <v>1</v>
      </c>
      <c r="AZ80" s="17">
        <v>3</v>
      </c>
      <c r="BA80" s="1">
        <v>3</v>
      </c>
      <c r="BB80" s="1">
        <v>3</v>
      </c>
      <c r="BC80" s="46">
        <v>9</v>
      </c>
      <c r="BD80" s="44"/>
    </row>
    <row r="81" spans="1:56" x14ac:dyDescent="0.25">
      <c r="A81" s="17">
        <v>71</v>
      </c>
      <c r="B81" s="1" t="s">
        <v>198</v>
      </c>
      <c r="C81" s="1" t="s">
        <v>67</v>
      </c>
      <c r="D81" s="1" t="s">
        <v>199</v>
      </c>
      <c r="E81" s="1" t="s">
        <v>200</v>
      </c>
      <c r="F81" s="1">
        <v>3</v>
      </c>
      <c r="G81" s="20" t="s">
        <v>71</v>
      </c>
      <c r="H81" s="1">
        <v>0</v>
      </c>
      <c r="I81" s="1">
        <v>0</v>
      </c>
      <c r="J81" s="20" t="s">
        <v>424</v>
      </c>
      <c r="K81" s="17">
        <v>0.67</v>
      </c>
      <c r="L81" s="1">
        <v>0.63</v>
      </c>
      <c r="M81" s="20">
        <v>1.06</v>
      </c>
      <c r="N81" s="17">
        <v>1</v>
      </c>
      <c r="O81" s="1">
        <v>0.83</v>
      </c>
      <c r="P81" s="20">
        <v>1.2</v>
      </c>
      <c r="Q81" s="17">
        <v>0.62</v>
      </c>
      <c r="R81" s="1">
        <v>0.49</v>
      </c>
      <c r="S81" s="18">
        <v>1.27</v>
      </c>
      <c r="T81" s="17">
        <v>0.78</v>
      </c>
      <c r="U81" s="1">
        <v>0.72</v>
      </c>
      <c r="V81" s="20">
        <v>1.08</v>
      </c>
      <c r="W81" s="17">
        <v>0.72</v>
      </c>
      <c r="X81" s="1">
        <v>0.49</v>
      </c>
      <c r="Y81" s="18">
        <v>1.47</v>
      </c>
      <c r="Z81" s="17">
        <v>0.25</v>
      </c>
      <c r="AA81" s="1">
        <v>0.6</v>
      </c>
      <c r="AB81" s="19">
        <v>0.42</v>
      </c>
      <c r="AC81" s="17">
        <v>0.31</v>
      </c>
      <c r="AD81" s="1">
        <v>0.67</v>
      </c>
      <c r="AE81" s="19">
        <v>0.46</v>
      </c>
      <c r="AF81" s="17">
        <v>0.89</v>
      </c>
      <c r="AG81" s="1">
        <v>0.55000000000000004</v>
      </c>
      <c r="AH81" s="18">
        <v>1.62</v>
      </c>
      <c r="AI81" s="17">
        <v>7.25</v>
      </c>
      <c r="AJ81" s="1">
        <v>3.83</v>
      </c>
      <c r="AK81" s="19">
        <v>1.89</v>
      </c>
      <c r="AL81" s="17">
        <v>8.5</v>
      </c>
      <c r="AM81" s="1">
        <v>3.98</v>
      </c>
      <c r="AN81" s="19">
        <v>2.14</v>
      </c>
      <c r="AO81" s="1" t="s">
        <v>424</v>
      </c>
      <c r="AP81" s="1">
        <v>0</v>
      </c>
      <c r="AQ81" s="1">
        <v>0</v>
      </c>
      <c r="AR81" s="1">
        <v>1</v>
      </c>
      <c r="AS81" s="1">
        <v>0</v>
      </c>
      <c r="AT81" s="1">
        <v>1</v>
      </c>
      <c r="AU81" s="1">
        <v>-1</v>
      </c>
      <c r="AV81" s="1">
        <v>-1</v>
      </c>
      <c r="AW81" s="1">
        <v>1</v>
      </c>
      <c r="AX81" s="1">
        <v>-1</v>
      </c>
      <c r="AY81" s="1">
        <v>-1</v>
      </c>
      <c r="AZ81" s="17">
        <v>3</v>
      </c>
      <c r="BA81" s="1">
        <v>4</v>
      </c>
      <c r="BB81" s="1">
        <v>3</v>
      </c>
      <c r="BC81" s="46">
        <v>10</v>
      </c>
      <c r="BD81" s="44"/>
    </row>
    <row r="82" spans="1:56" x14ac:dyDescent="0.25">
      <c r="A82" s="17">
        <v>72</v>
      </c>
      <c r="B82" s="1" t="s">
        <v>201</v>
      </c>
      <c r="C82" s="1" t="s">
        <v>67</v>
      </c>
      <c r="D82" s="1" t="s">
        <v>199</v>
      </c>
      <c r="E82" s="1" t="s">
        <v>200</v>
      </c>
      <c r="F82" s="1">
        <v>3</v>
      </c>
      <c r="G82" s="20" t="s">
        <v>71</v>
      </c>
      <c r="H82" s="1">
        <v>0</v>
      </c>
      <c r="I82" s="1">
        <v>0</v>
      </c>
      <c r="J82" s="20" t="s">
        <v>424</v>
      </c>
      <c r="K82" s="17">
        <v>0.44</v>
      </c>
      <c r="L82" s="1">
        <v>0.63</v>
      </c>
      <c r="M82" s="19">
        <v>0.7</v>
      </c>
      <c r="N82" s="17">
        <v>0.83</v>
      </c>
      <c r="O82" s="1">
        <v>0.83</v>
      </c>
      <c r="P82" s="20">
        <v>1</v>
      </c>
      <c r="Q82" s="17">
        <v>0.33</v>
      </c>
      <c r="R82" s="1">
        <v>0.49</v>
      </c>
      <c r="S82" s="19">
        <v>0.67</v>
      </c>
      <c r="T82" s="17">
        <v>0.67</v>
      </c>
      <c r="U82" s="1">
        <v>0.72</v>
      </c>
      <c r="V82" s="20">
        <v>0.93</v>
      </c>
      <c r="W82" s="17">
        <v>0.81</v>
      </c>
      <c r="X82" s="1">
        <v>0.49</v>
      </c>
      <c r="Y82" s="18">
        <v>1.65</v>
      </c>
      <c r="Z82" s="17">
        <v>0.75</v>
      </c>
      <c r="AA82" s="1">
        <v>0.6</v>
      </c>
      <c r="AB82" s="18">
        <v>1.25</v>
      </c>
      <c r="AC82" s="17">
        <v>0.47</v>
      </c>
      <c r="AD82" s="1">
        <v>0.67</v>
      </c>
      <c r="AE82" s="19">
        <v>0.7</v>
      </c>
      <c r="AF82" s="17">
        <v>0.78</v>
      </c>
      <c r="AG82" s="1">
        <v>0.55000000000000004</v>
      </c>
      <c r="AH82" s="18">
        <v>1.42</v>
      </c>
      <c r="AI82" s="17">
        <v>4.75</v>
      </c>
      <c r="AJ82" s="1">
        <v>3.83</v>
      </c>
      <c r="AK82" s="19">
        <v>1.24</v>
      </c>
      <c r="AL82" s="17">
        <v>3.73</v>
      </c>
      <c r="AM82" s="1">
        <v>3.98</v>
      </c>
      <c r="AN82" s="20">
        <v>0.94</v>
      </c>
      <c r="AO82" s="1" t="s">
        <v>424</v>
      </c>
      <c r="AP82" s="1">
        <v>-1</v>
      </c>
      <c r="AQ82" s="1">
        <v>0</v>
      </c>
      <c r="AR82" s="1">
        <v>-1</v>
      </c>
      <c r="AS82" s="1">
        <v>0</v>
      </c>
      <c r="AT82" s="1">
        <v>1</v>
      </c>
      <c r="AU82" s="1">
        <v>1</v>
      </c>
      <c r="AV82" s="1">
        <v>-1</v>
      </c>
      <c r="AW82" s="1">
        <v>1</v>
      </c>
      <c r="AX82" s="1">
        <v>-1</v>
      </c>
      <c r="AY82" s="1">
        <v>0</v>
      </c>
      <c r="AZ82" s="17">
        <v>3</v>
      </c>
      <c r="BA82" s="1">
        <v>4</v>
      </c>
      <c r="BB82" s="1">
        <v>3</v>
      </c>
      <c r="BC82" s="46">
        <v>10</v>
      </c>
      <c r="BD82" s="44"/>
    </row>
    <row r="83" spans="1:56" x14ac:dyDescent="0.25">
      <c r="A83" s="17">
        <v>73</v>
      </c>
      <c r="B83" s="1" t="s">
        <v>202</v>
      </c>
      <c r="C83" s="1" t="s">
        <v>67</v>
      </c>
      <c r="D83" s="1" t="s">
        <v>199</v>
      </c>
      <c r="E83" s="1" t="s">
        <v>200</v>
      </c>
      <c r="F83" s="1">
        <v>3</v>
      </c>
      <c r="G83" s="20" t="s">
        <v>71</v>
      </c>
      <c r="H83" s="1">
        <v>0</v>
      </c>
      <c r="I83" s="1">
        <v>0</v>
      </c>
      <c r="J83" s="20" t="s">
        <v>424</v>
      </c>
      <c r="K83" s="17">
        <v>0.52</v>
      </c>
      <c r="L83" s="1">
        <v>0.63</v>
      </c>
      <c r="M83" s="20">
        <v>0.83</v>
      </c>
      <c r="N83" s="17">
        <v>0.6</v>
      </c>
      <c r="O83" s="1">
        <v>0.83</v>
      </c>
      <c r="P83" s="19">
        <v>0.72</v>
      </c>
      <c r="Q83" s="17">
        <v>0.2</v>
      </c>
      <c r="R83" s="1">
        <v>0.49</v>
      </c>
      <c r="S83" s="19">
        <v>0.41</v>
      </c>
      <c r="T83" s="17" t="s">
        <v>424</v>
      </c>
      <c r="U83" s="1" t="s">
        <v>424</v>
      </c>
      <c r="V83" s="20" t="s">
        <v>424</v>
      </c>
      <c r="W83" s="17">
        <v>0.8</v>
      </c>
      <c r="X83" s="1">
        <v>0.49</v>
      </c>
      <c r="Y83" s="18">
        <v>1.63</v>
      </c>
      <c r="Z83" s="17">
        <v>0.62</v>
      </c>
      <c r="AA83" s="1">
        <v>0.6</v>
      </c>
      <c r="AB83" s="20">
        <v>1.03</v>
      </c>
      <c r="AC83" s="17">
        <v>1</v>
      </c>
      <c r="AD83" s="1">
        <v>0.67</v>
      </c>
      <c r="AE83" s="18">
        <v>1.49</v>
      </c>
      <c r="AF83" s="17" t="s">
        <v>424</v>
      </c>
      <c r="AG83" s="1" t="s">
        <v>424</v>
      </c>
      <c r="AH83" s="20" t="s">
        <v>424</v>
      </c>
      <c r="AI83" s="17">
        <v>5.62</v>
      </c>
      <c r="AJ83" s="1">
        <v>3.83</v>
      </c>
      <c r="AK83" s="19">
        <v>1.47</v>
      </c>
      <c r="AL83" s="17">
        <v>4.68</v>
      </c>
      <c r="AM83" s="1">
        <v>3.98</v>
      </c>
      <c r="AN83" s="20">
        <v>1.18</v>
      </c>
      <c r="AO83" s="1" t="s">
        <v>424</v>
      </c>
      <c r="AP83" s="1">
        <v>0</v>
      </c>
      <c r="AQ83" s="1">
        <v>-1</v>
      </c>
      <c r="AR83" s="1">
        <v>-1</v>
      </c>
      <c r="AS83" s="1" t="s">
        <v>424</v>
      </c>
      <c r="AT83" s="1">
        <v>1</v>
      </c>
      <c r="AU83" s="1">
        <v>0</v>
      </c>
      <c r="AV83" s="1">
        <v>1</v>
      </c>
      <c r="AW83" s="1" t="s">
        <v>424</v>
      </c>
      <c r="AX83" s="1">
        <v>-1</v>
      </c>
      <c r="AY83" s="1">
        <v>0</v>
      </c>
      <c r="AZ83" s="17">
        <v>2</v>
      </c>
      <c r="BA83" s="1">
        <v>3</v>
      </c>
      <c r="BB83" s="1">
        <v>3</v>
      </c>
      <c r="BC83" s="46">
        <v>8</v>
      </c>
      <c r="BD83" s="44"/>
    </row>
    <row r="84" spans="1:56" x14ac:dyDescent="0.25">
      <c r="A84" s="17">
        <v>74</v>
      </c>
      <c r="B84" s="1" t="s">
        <v>203</v>
      </c>
      <c r="C84" s="1" t="s">
        <v>67</v>
      </c>
      <c r="D84" s="1" t="s">
        <v>199</v>
      </c>
      <c r="E84" s="1" t="s">
        <v>200</v>
      </c>
      <c r="F84" s="1">
        <v>3</v>
      </c>
      <c r="G84" s="20" t="s">
        <v>71</v>
      </c>
      <c r="H84" s="1">
        <v>0</v>
      </c>
      <c r="I84" s="1">
        <v>0</v>
      </c>
      <c r="J84" s="20" t="s">
        <v>424</v>
      </c>
      <c r="K84" s="17">
        <v>0.63</v>
      </c>
      <c r="L84" s="1">
        <v>0.63</v>
      </c>
      <c r="M84" s="20">
        <v>1</v>
      </c>
      <c r="N84" s="17">
        <v>0.86</v>
      </c>
      <c r="O84" s="1">
        <v>0.83</v>
      </c>
      <c r="P84" s="20">
        <v>1.04</v>
      </c>
      <c r="Q84" s="17">
        <v>0.64</v>
      </c>
      <c r="R84" s="1">
        <v>0.49</v>
      </c>
      <c r="S84" s="18">
        <v>1.31</v>
      </c>
      <c r="T84" s="17" t="s">
        <v>424</v>
      </c>
      <c r="U84" s="1" t="s">
        <v>424</v>
      </c>
      <c r="V84" s="20" t="s">
        <v>424</v>
      </c>
      <c r="W84" s="17">
        <v>0.69</v>
      </c>
      <c r="X84" s="1">
        <v>0.49</v>
      </c>
      <c r="Y84" s="18">
        <v>1.41</v>
      </c>
      <c r="Z84" s="17">
        <v>0.53</v>
      </c>
      <c r="AA84" s="1">
        <v>0.6</v>
      </c>
      <c r="AB84" s="20">
        <v>0.88</v>
      </c>
      <c r="AC84" s="17">
        <v>0.64</v>
      </c>
      <c r="AD84" s="1">
        <v>0.67</v>
      </c>
      <c r="AE84" s="20">
        <v>0.96</v>
      </c>
      <c r="AF84" s="17" t="s">
        <v>424</v>
      </c>
      <c r="AG84" s="1" t="s">
        <v>424</v>
      </c>
      <c r="AH84" s="20" t="s">
        <v>424</v>
      </c>
      <c r="AI84" s="17">
        <v>12.38</v>
      </c>
      <c r="AJ84" s="1">
        <v>3.83</v>
      </c>
      <c r="AK84" s="19">
        <v>3.23</v>
      </c>
      <c r="AL84" s="17">
        <v>14.32</v>
      </c>
      <c r="AM84" s="1">
        <v>3.98</v>
      </c>
      <c r="AN84" s="19">
        <v>3.6</v>
      </c>
      <c r="AO84" s="1" t="s">
        <v>424</v>
      </c>
      <c r="AP84" s="1">
        <v>0</v>
      </c>
      <c r="AQ84" s="1">
        <v>0</v>
      </c>
      <c r="AR84" s="1">
        <v>1</v>
      </c>
      <c r="AS84" s="1" t="s">
        <v>424</v>
      </c>
      <c r="AT84" s="1">
        <v>1</v>
      </c>
      <c r="AU84" s="1">
        <v>0</v>
      </c>
      <c r="AV84" s="1">
        <v>0</v>
      </c>
      <c r="AW84" s="1" t="s">
        <v>424</v>
      </c>
      <c r="AX84" s="1">
        <v>-1</v>
      </c>
      <c r="AY84" s="1">
        <v>-1</v>
      </c>
      <c r="AZ84" s="17">
        <v>2</v>
      </c>
      <c r="BA84" s="1">
        <v>2</v>
      </c>
      <c r="BB84" s="1">
        <v>4</v>
      </c>
      <c r="BC84" s="46">
        <v>8</v>
      </c>
      <c r="BD84" s="44"/>
    </row>
    <row r="85" spans="1:56" x14ac:dyDescent="0.25">
      <c r="A85" s="17">
        <v>75</v>
      </c>
      <c r="B85" s="1" t="s">
        <v>204</v>
      </c>
      <c r="C85" s="1" t="s">
        <v>67</v>
      </c>
      <c r="D85" s="1" t="s">
        <v>199</v>
      </c>
      <c r="E85" s="1" t="s">
        <v>200</v>
      </c>
      <c r="F85" s="1">
        <v>3</v>
      </c>
      <c r="G85" s="20" t="s">
        <v>71</v>
      </c>
      <c r="H85" s="1">
        <v>0</v>
      </c>
      <c r="I85" s="1">
        <v>0</v>
      </c>
      <c r="J85" s="20" t="s">
        <v>424</v>
      </c>
      <c r="K85" s="17">
        <v>0.76</v>
      </c>
      <c r="L85" s="1">
        <v>0.63</v>
      </c>
      <c r="M85" s="18">
        <v>1.21</v>
      </c>
      <c r="N85" s="17">
        <v>1</v>
      </c>
      <c r="O85" s="1">
        <v>0.83</v>
      </c>
      <c r="P85" s="20">
        <v>1.2</v>
      </c>
      <c r="Q85" s="17">
        <v>0.89</v>
      </c>
      <c r="R85" s="1">
        <v>0.49</v>
      </c>
      <c r="S85" s="18">
        <v>1.82</v>
      </c>
      <c r="T85" s="17" t="s">
        <v>424</v>
      </c>
      <c r="U85" s="1" t="s">
        <v>424</v>
      </c>
      <c r="V85" s="20" t="s">
        <v>424</v>
      </c>
      <c r="W85" s="17">
        <v>0.56999999999999995</v>
      </c>
      <c r="X85" s="1">
        <v>0.49</v>
      </c>
      <c r="Y85" s="20">
        <v>1.1599999999999999</v>
      </c>
      <c r="Z85" s="17" t="s">
        <v>424</v>
      </c>
      <c r="AA85" s="1" t="s">
        <v>424</v>
      </c>
      <c r="AB85" s="20" t="s">
        <v>424</v>
      </c>
      <c r="AC85" s="17" t="s">
        <v>424</v>
      </c>
      <c r="AD85" s="1" t="s">
        <v>424</v>
      </c>
      <c r="AE85" s="20" t="s">
        <v>424</v>
      </c>
      <c r="AF85" s="17" t="s">
        <v>424</v>
      </c>
      <c r="AG85" s="1" t="s">
        <v>424</v>
      </c>
      <c r="AH85" s="20" t="s">
        <v>424</v>
      </c>
      <c r="AI85" s="17">
        <v>5.12</v>
      </c>
      <c r="AJ85" s="1">
        <v>3.83</v>
      </c>
      <c r="AK85" s="19">
        <v>1.34</v>
      </c>
      <c r="AL85" s="17">
        <v>5.14</v>
      </c>
      <c r="AM85" s="1">
        <v>3.98</v>
      </c>
      <c r="AN85" s="19">
        <v>1.29</v>
      </c>
      <c r="AO85" s="1" t="s">
        <v>424</v>
      </c>
      <c r="AP85" s="1">
        <v>1</v>
      </c>
      <c r="AQ85" s="1">
        <v>0</v>
      </c>
      <c r="AR85" s="1">
        <v>1</v>
      </c>
      <c r="AS85" s="1" t="s">
        <v>424</v>
      </c>
      <c r="AT85" s="1">
        <v>0</v>
      </c>
      <c r="AU85" s="1" t="s">
        <v>424</v>
      </c>
      <c r="AV85" s="1" t="s">
        <v>424</v>
      </c>
      <c r="AW85" s="1" t="s">
        <v>424</v>
      </c>
      <c r="AX85" s="1">
        <v>-1</v>
      </c>
      <c r="AY85" s="1">
        <v>-1</v>
      </c>
      <c r="AZ85" s="17">
        <v>2</v>
      </c>
      <c r="BA85" s="1">
        <v>2</v>
      </c>
      <c r="BB85" s="1">
        <v>2</v>
      </c>
      <c r="BC85" s="46">
        <v>6</v>
      </c>
      <c r="BD85" s="44" t="s">
        <v>423</v>
      </c>
    </row>
    <row r="86" spans="1:56" x14ac:dyDescent="0.25">
      <c r="A86" s="17">
        <v>76</v>
      </c>
      <c r="B86" s="1" t="s">
        <v>205</v>
      </c>
      <c r="C86" s="1" t="s">
        <v>67</v>
      </c>
      <c r="D86" s="1" t="s">
        <v>206</v>
      </c>
      <c r="E86" s="1" t="s">
        <v>207</v>
      </c>
      <c r="F86" s="1">
        <v>3</v>
      </c>
      <c r="G86" s="20" t="s">
        <v>71</v>
      </c>
      <c r="H86" s="1">
        <v>0</v>
      </c>
      <c r="I86" s="1">
        <v>0</v>
      </c>
      <c r="J86" s="20" t="s">
        <v>424</v>
      </c>
      <c r="K86" s="17">
        <v>0.32</v>
      </c>
      <c r="L86" s="1">
        <v>0.51</v>
      </c>
      <c r="M86" s="19">
        <v>0.63</v>
      </c>
      <c r="N86" s="17">
        <v>0.71</v>
      </c>
      <c r="O86" s="1">
        <v>0.77</v>
      </c>
      <c r="P86" s="20">
        <v>0.92</v>
      </c>
      <c r="Q86" s="17">
        <v>0</v>
      </c>
      <c r="R86" s="1">
        <v>0.38</v>
      </c>
      <c r="S86" s="19">
        <v>0</v>
      </c>
      <c r="T86" s="17">
        <v>0.92</v>
      </c>
      <c r="U86" s="1">
        <v>0.65</v>
      </c>
      <c r="V86" s="18">
        <v>1.42</v>
      </c>
      <c r="W86" s="17">
        <v>0.61</v>
      </c>
      <c r="X86" s="1">
        <v>0.44</v>
      </c>
      <c r="Y86" s="18">
        <v>1.39</v>
      </c>
      <c r="Z86" s="17">
        <v>0.67</v>
      </c>
      <c r="AA86" s="1">
        <v>0.55000000000000004</v>
      </c>
      <c r="AB86" s="18">
        <v>1.22</v>
      </c>
      <c r="AC86" s="17">
        <v>0.6</v>
      </c>
      <c r="AD86" s="1">
        <v>0.57999999999999996</v>
      </c>
      <c r="AE86" s="20">
        <v>1.03</v>
      </c>
      <c r="AF86" s="17">
        <v>0.28999999999999998</v>
      </c>
      <c r="AG86" s="1">
        <v>0.48</v>
      </c>
      <c r="AH86" s="19">
        <v>0.6</v>
      </c>
      <c r="AI86" s="17">
        <v>8</v>
      </c>
      <c r="AJ86" s="1">
        <v>5.61</v>
      </c>
      <c r="AK86" s="19">
        <v>1.43</v>
      </c>
      <c r="AL86" s="17">
        <v>8.4</v>
      </c>
      <c r="AM86" s="1">
        <v>5.74</v>
      </c>
      <c r="AN86" s="19">
        <v>1.46</v>
      </c>
      <c r="AO86" s="1" t="s">
        <v>424</v>
      </c>
      <c r="AP86" s="1">
        <v>-1</v>
      </c>
      <c r="AQ86" s="1">
        <v>0</v>
      </c>
      <c r="AR86" s="1">
        <v>-1</v>
      </c>
      <c r="AS86" s="1">
        <v>1</v>
      </c>
      <c r="AT86" s="1">
        <v>1</v>
      </c>
      <c r="AU86" s="1">
        <v>1</v>
      </c>
      <c r="AV86" s="1">
        <v>0</v>
      </c>
      <c r="AW86" s="1">
        <v>-1</v>
      </c>
      <c r="AX86" s="1">
        <v>-1</v>
      </c>
      <c r="AY86" s="1">
        <v>-1</v>
      </c>
      <c r="AZ86" s="17">
        <v>3</v>
      </c>
      <c r="BA86" s="1">
        <v>5</v>
      </c>
      <c r="BB86" s="1">
        <v>2</v>
      </c>
      <c r="BC86" s="46">
        <v>10</v>
      </c>
      <c r="BD86" s="44"/>
    </row>
    <row r="87" spans="1:56" x14ac:dyDescent="0.25">
      <c r="A87" s="17">
        <v>77</v>
      </c>
      <c r="B87" s="1" t="s">
        <v>208</v>
      </c>
      <c r="C87" s="1" t="s">
        <v>67</v>
      </c>
      <c r="D87" s="1" t="s">
        <v>206</v>
      </c>
      <c r="E87" s="1" t="s">
        <v>207</v>
      </c>
      <c r="F87" s="1">
        <v>3</v>
      </c>
      <c r="G87" s="20" t="s">
        <v>71</v>
      </c>
      <c r="H87" s="1">
        <v>0</v>
      </c>
      <c r="I87" s="1">
        <v>0</v>
      </c>
      <c r="J87" s="20" t="s">
        <v>424</v>
      </c>
      <c r="K87" s="17">
        <v>0.37</v>
      </c>
      <c r="L87" s="1">
        <v>0.51</v>
      </c>
      <c r="M87" s="19">
        <v>0.73</v>
      </c>
      <c r="N87" s="17">
        <v>0.9</v>
      </c>
      <c r="O87" s="1">
        <v>0.77</v>
      </c>
      <c r="P87" s="20">
        <v>1.17</v>
      </c>
      <c r="Q87" s="17">
        <v>0.1</v>
      </c>
      <c r="R87" s="1">
        <v>0.38</v>
      </c>
      <c r="S87" s="19">
        <v>0.26</v>
      </c>
      <c r="T87" s="17">
        <v>0.85</v>
      </c>
      <c r="U87" s="1">
        <v>0.65</v>
      </c>
      <c r="V87" s="18">
        <v>1.31</v>
      </c>
      <c r="W87" s="17">
        <v>0.55000000000000004</v>
      </c>
      <c r="X87" s="1">
        <v>0.44</v>
      </c>
      <c r="Y87" s="18">
        <v>1.25</v>
      </c>
      <c r="Z87" s="17">
        <v>0.42</v>
      </c>
      <c r="AA87" s="1">
        <v>0.55000000000000004</v>
      </c>
      <c r="AB87" s="19">
        <v>0.76</v>
      </c>
      <c r="AC87" s="17">
        <v>0.56999999999999995</v>
      </c>
      <c r="AD87" s="1">
        <v>0.57999999999999996</v>
      </c>
      <c r="AE87" s="20">
        <v>0.98</v>
      </c>
      <c r="AF87" s="17">
        <v>0.6</v>
      </c>
      <c r="AG87" s="1">
        <v>0.48</v>
      </c>
      <c r="AH87" s="18">
        <v>1.25</v>
      </c>
      <c r="AI87" s="17">
        <v>8.48</v>
      </c>
      <c r="AJ87" s="1">
        <v>5.61</v>
      </c>
      <c r="AK87" s="19">
        <v>1.51</v>
      </c>
      <c r="AL87" s="17">
        <v>7</v>
      </c>
      <c r="AM87" s="1">
        <v>5.74</v>
      </c>
      <c r="AN87" s="19">
        <v>1.22</v>
      </c>
      <c r="AO87" s="1" t="s">
        <v>424</v>
      </c>
      <c r="AP87" s="1">
        <v>-1</v>
      </c>
      <c r="AQ87" s="1">
        <v>0</v>
      </c>
      <c r="AR87" s="1">
        <v>-1</v>
      </c>
      <c r="AS87" s="1">
        <v>1</v>
      </c>
      <c r="AT87" s="1">
        <v>1</v>
      </c>
      <c r="AU87" s="1">
        <v>-1</v>
      </c>
      <c r="AV87" s="1">
        <v>0</v>
      </c>
      <c r="AW87" s="1">
        <v>1</v>
      </c>
      <c r="AX87" s="1">
        <v>-1</v>
      </c>
      <c r="AY87" s="1">
        <v>-1</v>
      </c>
      <c r="AZ87" s="17">
        <v>3</v>
      </c>
      <c r="BA87" s="1">
        <v>5</v>
      </c>
      <c r="BB87" s="1">
        <v>2</v>
      </c>
      <c r="BC87" s="46">
        <v>10</v>
      </c>
      <c r="BD87" s="44"/>
    </row>
    <row r="88" spans="1:56" x14ac:dyDescent="0.25">
      <c r="A88" s="17">
        <v>78</v>
      </c>
      <c r="B88" s="1" t="s">
        <v>209</v>
      </c>
      <c r="C88" s="1" t="s">
        <v>212</v>
      </c>
      <c r="D88" s="1" t="s">
        <v>210</v>
      </c>
      <c r="E88" s="1" t="s">
        <v>211</v>
      </c>
      <c r="F88" s="1">
        <v>5</v>
      </c>
      <c r="G88" s="20" t="s">
        <v>71</v>
      </c>
      <c r="H88" s="1">
        <v>0.02</v>
      </c>
      <c r="I88" s="1">
        <v>0.01</v>
      </c>
      <c r="J88" s="18">
        <v>2</v>
      </c>
      <c r="K88" s="17">
        <v>0.59</v>
      </c>
      <c r="L88" s="1">
        <v>0.5</v>
      </c>
      <c r="M88" s="20">
        <v>1.18</v>
      </c>
      <c r="N88" s="17">
        <v>0.79</v>
      </c>
      <c r="O88" s="1">
        <v>0.61</v>
      </c>
      <c r="P88" s="18">
        <v>1.3</v>
      </c>
      <c r="Q88" s="17">
        <v>0.42</v>
      </c>
      <c r="R88" s="1">
        <v>0.28000000000000003</v>
      </c>
      <c r="S88" s="18">
        <v>1.5</v>
      </c>
      <c r="T88" s="17">
        <v>0.28999999999999998</v>
      </c>
      <c r="U88" s="1">
        <v>0.28000000000000003</v>
      </c>
      <c r="V88" s="20">
        <v>1.04</v>
      </c>
      <c r="W88" s="17">
        <v>0.88</v>
      </c>
      <c r="X88" s="1">
        <v>0.86</v>
      </c>
      <c r="Y88" s="20">
        <v>1.02</v>
      </c>
      <c r="Z88" s="17">
        <v>0.13</v>
      </c>
      <c r="AA88" s="1">
        <v>0.16</v>
      </c>
      <c r="AB88" s="20">
        <v>0.81</v>
      </c>
      <c r="AC88" s="17">
        <v>0.45</v>
      </c>
      <c r="AD88" s="1">
        <v>0.3</v>
      </c>
      <c r="AE88" s="18">
        <v>1.5</v>
      </c>
      <c r="AF88" s="17">
        <v>0.68</v>
      </c>
      <c r="AG88" s="1">
        <v>0.57999999999999996</v>
      </c>
      <c r="AH88" s="20">
        <v>1.17</v>
      </c>
      <c r="AI88" s="17">
        <v>23.33</v>
      </c>
      <c r="AJ88" s="1">
        <v>26.01</v>
      </c>
      <c r="AK88" s="20">
        <v>0.9</v>
      </c>
      <c r="AL88" s="17">
        <v>19.510000000000002</v>
      </c>
      <c r="AM88" s="1">
        <v>23.29</v>
      </c>
      <c r="AN88" s="20">
        <v>0.84</v>
      </c>
      <c r="AO88" s="1">
        <v>1</v>
      </c>
      <c r="AP88" s="1">
        <v>0</v>
      </c>
      <c r="AQ88" s="1">
        <v>1</v>
      </c>
      <c r="AR88" s="1">
        <v>1</v>
      </c>
      <c r="AS88" s="1">
        <v>0</v>
      </c>
      <c r="AT88" s="1">
        <v>0</v>
      </c>
      <c r="AU88" s="1">
        <v>0</v>
      </c>
      <c r="AV88" s="1">
        <v>1</v>
      </c>
      <c r="AW88" s="1">
        <v>0</v>
      </c>
      <c r="AX88" s="1">
        <v>0</v>
      </c>
      <c r="AY88" s="1">
        <v>0</v>
      </c>
      <c r="AZ88" s="17">
        <v>4</v>
      </c>
      <c r="BA88" s="1">
        <v>0</v>
      </c>
      <c r="BB88" s="1">
        <v>7</v>
      </c>
      <c r="BC88" s="46">
        <v>11</v>
      </c>
      <c r="BD88" s="44"/>
    </row>
    <row r="89" spans="1:56" x14ac:dyDescent="0.25">
      <c r="A89" s="17">
        <v>79</v>
      </c>
      <c r="B89" s="1" t="s">
        <v>213</v>
      </c>
      <c r="C89" s="1" t="s">
        <v>212</v>
      </c>
      <c r="D89" s="1" t="s">
        <v>210</v>
      </c>
      <c r="E89" s="1" t="s">
        <v>211</v>
      </c>
      <c r="F89" s="1">
        <v>5</v>
      </c>
      <c r="G89" s="20" t="s">
        <v>71</v>
      </c>
      <c r="H89" s="1">
        <v>0.02</v>
      </c>
      <c r="I89" s="1">
        <v>0.01</v>
      </c>
      <c r="J89" s="18">
        <v>2</v>
      </c>
      <c r="K89" s="17">
        <v>0.73</v>
      </c>
      <c r="L89" s="1">
        <v>0.5</v>
      </c>
      <c r="M89" s="18">
        <v>1.46</v>
      </c>
      <c r="N89" s="17">
        <v>0.72</v>
      </c>
      <c r="O89" s="1">
        <v>0.61</v>
      </c>
      <c r="P89" s="20">
        <v>1.18</v>
      </c>
      <c r="Q89" s="17">
        <v>0.59</v>
      </c>
      <c r="R89" s="1">
        <v>0.28000000000000003</v>
      </c>
      <c r="S89" s="18">
        <v>2.11</v>
      </c>
      <c r="T89" s="17">
        <v>0.25</v>
      </c>
      <c r="U89" s="1">
        <v>0.28000000000000003</v>
      </c>
      <c r="V89" s="20">
        <v>0.89</v>
      </c>
      <c r="W89" s="17">
        <v>0.95</v>
      </c>
      <c r="X89" s="1">
        <v>0.86</v>
      </c>
      <c r="Y89" s="20">
        <v>1.1000000000000001</v>
      </c>
      <c r="Z89" s="17">
        <v>0.15</v>
      </c>
      <c r="AA89" s="1">
        <v>0.16</v>
      </c>
      <c r="AB89" s="20">
        <v>0.94</v>
      </c>
      <c r="AC89" s="17">
        <v>0.34</v>
      </c>
      <c r="AD89" s="1">
        <v>0.3</v>
      </c>
      <c r="AE89" s="20">
        <v>1.1299999999999999</v>
      </c>
      <c r="AF89" s="17">
        <v>0.61</v>
      </c>
      <c r="AG89" s="1">
        <v>0.57999999999999996</v>
      </c>
      <c r="AH89" s="20">
        <v>1.05</v>
      </c>
      <c r="AI89" s="17">
        <v>35.979999999999997</v>
      </c>
      <c r="AJ89" s="1">
        <v>26.01</v>
      </c>
      <c r="AK89" s="19">
        <v>1.38</v>
      </c>
      <c r="AL89" s="17">
        <v>30.72</v>
      </c>
      <c r="AM89" s="1">
        <v>23.29</v>
      </c>
      <c r="AN89" s="19">
        <v>1.32</v>
      </c>
      <c r="AO89" s="1">
        <v>1</v>
      </c>
      <c r="AP89" s="1">
        <v>1</v>
      </c>
      <c r="AQ89" s="1">
        <v>0</v>
      </c>
      <c r="AR89" s="1">
        <v>1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-1</v>
      </c>
      <c r="AY89" s="1">
        <v>-1</v>
      </c>
      <c r="AZ89" s="17">
        <v>3</v>
      </c>
      <c r="BA89" s="1">
        <v>2</v>
      </c>
      <c r="BB89" s="1">
        <v>6</v>
      </c>
      <c r="BC89" s="46">
        <v>11</v>
      </c>
      <c r="BD89" s="44"/>
    </row>
    <row r="90" spans="1:56" x14ac:dyDescent="0.25">
      <c r="A90" s="17">
        <v>80</v>
      </c>
      <c r="B90" s="1" t="s">
        <v>214</v>
      </c>
      <c r="C90" s="1" t="s">
        <v>212</v>
      </c>
      <c r="D90" s="1" t="s">
        <v>215</v>
      </c>
      <c r="E90" s="1" t="s">
        <v>216</v>
      </c>
      <c r="F90" s="1">
        <v>5</v>
      </c>
      <c r="G90" s="20" t="s">
        <v>68</v>
      </c>
      <c r="H90" s="1">
        <v>0.01</v>
      </c>
      <c r="I90" s="1">
        <v>0.03</v>
      </c>
      <c r="J90" s="19">
        <v>0.33</v>
      </c>
      <c r="K90" s="17" t="s">
        <v>424</v>
      </c>
      <c r="L90" s="1" t="s">
        <v>424</v>
      </c>
      <c r="M90" s="20" t="s">
        <v>424</v>
      </c>
      <c r="N90" s="17" t="s">
        <v>424</v>
      </c>
      <c r="O90" s="1" t="s">
        <v>424</v>
      </c>
      <c r="P90" s="20" t="s">
        <v>424</v>
      </c>
      <c r="Q90" s="17" t="s">
        <v>424</v>
      </c>
      <c r="R90" s="1" t="s">
        <v>424</v>
      </c>
      <c r="S90" s="20" t="s">
        <v>424</v>
      </c>
      <c r="T90" s="17">
        <v>0.4</v>
      </c>
      <c r="U90" s="1">
        <v>0.37</v>
      </c>
      <c r="V90" s="20">
        <v>1.08</v>
      </c>
      <c r="W90" s="17">
        <v>0.76</v>
      </c>
      <c r="X90" s="1">
        <v>0.77</v>
      </c>
      <c r="Y90" s="20">
        <v>0.99</v>
      </c>
      <c r="Z90" s="17">
        <v>0.52</v>
      </c>
      <c r="AA90" s="1">
        <v>0.18</v>
      </c>
      <c r="AB90" s="18">
        <v>2.89</v>
      </c>
      <c r="AC90" s="17">
        <v>0.39</v>
      </c>
      <c r="AD90" s="1">
        <v>0.26</v>
      </c>
      <c r="AE90" s="18">
        <v>1.5</v>
      </c>
      <c r="AF90" s="17">
        <v>0.39</v>
      </c>
      <c r="AG90" s="1">
        <v>0.46</v>
      </c>
      <c r="AH90" s="20">
        <v>0.85</v>
      </c>
      <c r="AI90" s="17">
        <v>0.32</v>
      </c>
      <c r="AJ90" s="1">
        <v>12.88</v>
      </c>
      <c r="AK90" s="18">
        <v>0.02</v>
      </c>
      <c r="AL90" s="17">
        <v>0</v>
      </c>
      <c r="AM90" s="1">
        <v>8.9700000000000006</v>
      </c>
      <c r="AN90" s="18">
        <v>0</v>
      </c>
      <c r="AO90" s="1">
        <v>-1</v>
      </c>
      <c r="AP90" s="1" t="s">
        <v>424</v>
      </c>
      <c r="AQ90" s="1" t="s">
        <v>424</v>
      </c>
      <c r="AR90" s="1" t="s">
        <v>424</v>
      </c>
      <c r="AS90" s="1">
        <v>0</v>
      </c>
      <c r="AT90" s="1">
        <v>0</v>
      </c>
      <c r="AU90" s="1">
        <v>1</v>
      </c>
      <c r="AV90" s="1">
        <v>1</v>
      </c>
      <c r="AW90" s="1">
        <v>0</v>
      </c>
      <c r="AX90" s="1">
        <v>1</v>
      </c>
      <c r="AY90" s="1">
        <v>1</v>
      </c>
      <c r="AZ90" s="17">
        <v>4</v>
      </c>
      <c r="BA90" s="1">
        <v>1</v>
      </c>
      <c r="BB90" s="1">
        <v>3</v>
      </c>
      <c r="BC90" s="46">
        <v>8</v>
      </c>
      <c r="BD90" s="44" t="s">
        <v>426</v>
      </c>
    </row>
    <row r="91" spans="1:56" x14ac:dyDescent="0.25">
      <c r="A91" s="17">
        <v>81</v>
      </c>
      <c r="B91" s="1" t="s">
        <v>214</v>
      </c>
      <c r="C91" s="1" t="s">
        <v>212</v>
      </c>
      <c r="D91" s="1" t="s">
        <v>215</v>
      </c>
      <c r="E91" s="1" t="s">
        <v>216</v>
      </c>
      <c r="F91" s="1">
        <v>5</v>
      </c>
      <c r="G91" s="20" t="s">
        <v>71</v>
      </c>
      <c r="H91" s="1">
        <v>7.0000000000000007E-2</v>
      </c>
      <c r="I91" s="1">
        <v>0.03</v>
      </c>
      <c r="J91" s="18">
        <v>2.33</v>
      </c>
      <c r="K91" s="17">
        <v>0.36</v>
      </c>
      <c r="L91" s="1">
        <v>0.61</v>
      </c>
      <c r="M91" s="19">
        <v>0.59</v>
      </c>
      <c r="N91" s="17">
        <v>0.65</v>
      </c>
      <c r="O91" s="1">
        <v>0.8</v>
      </c>
      <c r="P91" s="20">
        <v>0.81</v>
      </c>
      <c r="Q91" s="17">
        <v>0.2</v>
      </c>
      <c r="R91" s="1">
        <v>0.52</v>
      </c>
      <c r="S91" s="19">
        <v>0.38</v>
      </c>
      <c r="T91" s="17">
        <v>0.39</v>
      </c>
      <c r="U91" s="1">
        <v>0.37</v>
      </c>
      <c r="V91" s="20">
        <v>1.05</v>
      </c>
      <c r="W91" s="17">
        <v>0.76</v>
      </c>
      <c r="X91" s="1">
        <v>0.77</v>
      </c>
      <c r="Y91" s="20">
        <v>0.99</v>
      </c>
      <c r="Z91" s="17">
        <v>0.15</v>
      </c>
      <c r="AA91" s="1">
        <v>0.18</v>
      </c>
      <c r="AB91" s="20">
        <v>0.83</v>
      </c>
      <c r="AC91" s="17">
        <v>0.7</v>
      </c>
      <c r="AD91" s="1">
        <v>0.26</v>
      </c>
      <c r="AE91" s="18">
        <v>2.69</v>
      </c>
      <c r="AF91" s="17" t="s">
        <v>424</v>
      </c>
      <c r="AG91" s="1">
        <v>0.46</v>
      </c>
      <c r="AH91" s="20" t="s">
        <v>424</v>
      </c>
      <c r="AI91" s="17">
        <v>8.7200000000000006</v>
      </c>
      <c r="AJ91" s="1">
        <v>12.88</v>
      </c>
      <c r="AK91" s="18">
        <v>0.68</v>
      </c>
      <c r="AL91" s="17">
        <v>8.42</v>
      </c>
      <c r="AM91" s="1">
        <v>8.9700000000000006</v>
      </c>
      <c r="AN91" s="20">
        <v>0.94</v>
      </c>
      <c r="AO91" s="1">
        <v>1</v>
      </c>
      <c r="AP91" s="1">
        <v>-1</v>
      </c>
      <c r="AQ91" s="1">
        <v>0</v>
      </c>
      <c r="AR91" s="1">
        <v>-1</v>
      </c>
      <c r="AS91" s="1">
        <v>0</v>
      </c>
      <c r="AT91" s="1">
        <v>0</v>
      </c>
      <c r="AU91" s="1">
        <v>0</v>
      </c>
      <c r="AV91" s="1">
        <v>1</v>
      </c>
      <c r="AW91" s="1" t="s">
        <v>424</v>
      </c>
      <c r="AX91" s="1">
        <v>1</v>
      </c>
      <c r="AY91" s="1">
        <v>0</v>
      </c>
      <c r="AZ91" s="17">
        <v>3</v>
      </c>
      <c r="BA91" s="1">
        <v>2</v>
      </c>
      <c r="BB91" s="1">
        <v>5</v>
      </c>
      <c r="BC91" s="46">
        <v>10</v>
      </c>
      <c r="BD91" s="44"/>
    </row>
    <row r="92" spans="1:56" x14ac:dyDescent="0.25">
      <c r="A92" s="17">
        <v>82</v>
      </c>
      <c r="B92" s="1" t="s">
        <v>217</v>
      </c>
      <c r="C92" s="1" t="s">
        <v>212</v>
      </c>
      <c r="D92" s="1" t="s">
        <v>218</v>
      </c>
      <c r="E92" s="1" t="s">
        <v>217</v>
      </c>
      <c r="F92" s="1">
        <v>6</v>
      </c>
      <c r="G92" s="20" t="s">
        <v>119</v>
      </c>
      <c r="H92" s="1">
        <v>0.01</v>
      </c>
      <c r="I92" s="1">
        <v>0.02</v>
      </c>
      <c r="J92" s="19">
        <v>0.5</v>
      </c>
      <c r="K92" s="17">
        <v>0.65</v>
      </c>
      <c r="L92" s="1">
        <v>0.73</v>
      </c>
      <c r="M92" s="20">
        <v>0.89</v>
      </c>
      <c r="N92" s="17">
        <v>0.96</v>
      </c>
      <c r="O92" s="1">
        <v>0.95</v>
      </c>
      <c r="P92" s="20">
        <v>1.01</v>
      </c>
      <c r="Q92" s="17">
        <v>0.53</v>
      </c>
      <c r="R92" s="1">
        <v>0.67</v>
      </c>
      <c r="S92" s="19">
        <v>0.79</v>
      </c>
      <c r="T92" s="17">
        <v>0.26</v>
      </c>
      <c r="U92" s="1">
        <v>0.6</v>
      </c>
      <c r="V92" s="19">
        <v>0.43</v>
      </c>
      <c r="W92" s="17">
        <v>0.84</v>
      </c>
      <c r="X92" s="1">
        <v>0.85</v>
      </c>
      <c r="Y92" s="20">
        <v>0.99</v>
      </c>
      <c r="Z92" s="17">
        <v>0.54</v>
      </c>
      <c r="AA92" s="1">
        <v>0.35</v>
      </c>
      <c r="AB92" s="18">
        <v>1.54</v>
      </c>
      <c r="AC92" s="17">
        <v>0.73</v>
      </c>
      <c r="AD92" s="1">
        <v>0.48</v>
      </c>
      <c r="AE92" s="18">
        <v>1.52</v>
      </c>
      <c r="AF92" s="17">
        <v>0.71</v>
      </c>
      <c r="AG92" s="1">
        <v>0.61</v>
      </c>
      <c r="AH92" s="20">
        <v>1.1599999999999999</v>
      </c>
      <c r="AI92" s="17">
        <v>8.7200000000000006</v>
      </c>
      <c r="AJ92" s="1">
        <v>32.08</v>
      </c>
      <c r="AK92" s="18">
        <v>0.27</v>
      </c>
      <c r="AL92" s="17">
        <v>3.76</v>
      </c>
      <c r="AM92" s="1">
        <v>26.69</v>
      </c>
      <c r="AN92" s="18">
        <v>0.14000000000000001</v>
      </c>
      <c r="AO92" s="1">
        <v>-1</v>
      </c>
      <c r="AP92" s="1">
        <v>0</v>
      </c>
      <c r="AQ92" s="1">
        <v>0</v>
      </c>
      <c r="AR92" s="1">
        <v>-1</v>
      </c>
      <c r="AS92" s="1">
        <v>-1</v>
      </c>
      <c r="AT92" s="1">
        <v>0</v>
      </c>
      <c r="AU92" s="1">
        <v>1</v>
      </c>
      <c r="AV92" s="1">
        <v>1</v>
      </c>
      <c r="AW92" s="1">
        <v>0</v>
      </c>
      <c r="AX92" s="1">
        <v>1</v>
      </c>
      <c r="AY92" s="1">
        <v>1</v>
      </c>
      <c r="AZ92" s="17">
        <v>4</v>
      </c>
      <c r="BA92" s="1">
        <v>3</v>
      </c>
      <c r="BB92" s="1">
        <v>4</v>
      </c>
      <c r="BC92" s="46">
        <v>11</v>
      </c>
      <c r="BD92" s="44"/>
    </row>
    <row r="93" spans="1:56" x14ac:dyDescent="0.25">
      <c r="A93" s="17">
        <v>83</v>
      </c>
      <c r="B93" s="1" t="s">
        <v>217</v>
      </c>
      <c r="C93" s="1" t="s">
        <v>212</v>
      </c>
      <c r="D93" s="1" t="s">
        <v>218</v>
      </c>
      <c r="E93" s="1" t="s">
        <v>217</v>
      </c>
      <c r="F93" s="1">
        <v>6</v>
      </c>
      <c r="G93" s="20" t="s">
        <v>71</v>
      </c>
      <c r="H93" s="1">
        <v>0.01</v>
      </c>
      <c r="I93" s="1">
        <v>0.02</v>
      </c>
      <c r="J93" s="19">
        <v>0.5</v>
      </c>
      <c r="K93" s="17">
        <v>0.66</v>
      </c>
      <c r="L93" s="1">
        <v>0.73</v>
      </c>
      <c r="M93" s="20">
        <v>0.9</v>
      </c>
      <c r="N93" s="17">
        <v>0.96</v>
      </c>
      <c r="O93" s="1">
        <v>0.95</v>
      </c>
      <c r="P93" s="20">
        <v>1.01</v>
      </c>
      <c r="Q93" s="17">
        <v>0.56999999999999995</v>
      </c>
      <c r="R93" s="1">
        <v>0.67</v>
      </c>
      <c r="S93" s="20">
        <v>0.85</v>
      </c>
      <c r="T93" s="17" t="s">
        <v>424</v>
      </c>
      <c r="U93" s="1" t="s">
        <v>424</v>
      </c>
      <c r="V93" s="20" t="s">
        <v>424</v>
      </c>
      <c r="W93" s="17">
        <v>0.84</v>
      </c>
      <c r="X93" s="1">
        <v>0.85</v>
      </c>
      <c r="Y93" s="20">
        <v>0.99</v>
      </c>
      <c r="Z93" s="17">
        <v>0.35</v>
      </c>
      <c r="AA93" s="1">
        <v>0.35</v>
      </c>
      <c r="AB93" s="20">
        <v>1</v>
      </c>
      <c r="AC93" s="17">
        <v>0.64</v>
      </c>
      <c r="AD93" s="1">
        <v>0.48</v>
      </c>
      <c r="AE93" s="18">
        <v>1.33</v>
      </c>
      <c r="AF93" s="17" t="s">
        <v>424</v>
      </c>
      <c r="AG93" s="1" t="s">
        <v>424</v>
      </c>
      <c r="AH93" s="20" t="s">
        <v>424</v>
      </c>
      <c r="AI93" s="17">
        <v>31.34</v>
      </c>
      <c r="AJ93" s="1">
        <v>32.08</v>
      </c>
      <c r="AK93" s="20">
        <v>0.98</v>
      </c>
      <c r="AL93" s="17">
        <v>29.71</v>
      </c>
      <c r="AM93" s="1">
        <v>26.69</v>
      </c>
      <c r="AN93" s="20">
        <v>1.1100000000000001</v>
      </c>
      <c r="AO93" s="1">
        <v>-1</v>
      </c>
      <c r="AP93" s="1">
        <v>0</v>
      </c>
      <c r="AQ93" s="1">
        <v>0</v>
      </c>
      <c r="AR93" s="1">
        <v>0</v>
      </c>
      <c r="AS93" s="1" t="s">
        <v>424</v>
      </c>
      <c r="AT93" s="1">
        <v>0</v>
      </c>
      <c r="AU93" s="1">
        <v>0</v>
      </c>
      <c r="AV93" s="1">
        <v>1</v>
      </c>
      <c r="AW93" s="1" t="s">
        <v>424</v>
      </c>
      <c r="AX93" s="1">
        <v>0</v>
      </c>
      <c r="AY93" s="1">
        <v>0</v>
      </c>
      <c r="AZ93" s="17">
        <v>1</v>
      </c>
      <c r="BA93" s="1">
        <v>1</v>
      </c>
      <c r="BB93" s="1">
        <v>7</v>
      </c>
      <c r="BC93" s="46">
        <v>9</v>
      </c>
      <c r="BD93" s="44"/>
    </row>
    <row r="94" spans="1:56" x14ac:dyDescent="0.25">
      <c r="A94" s="17">
        <v>84</v>
      </c>
      <c r="B94" s="1" t="s">
        <v>219</v>
      </c>
      <c r="C94" s="1" t="s">
        <v>212</v>
      </c>
      <c r="D94" s="1" t="s">
        <v>220</v>
      </c>
      <c r="E94" s="1" t="s">
        <v>219</v>
      </c>
      <c r="F94" s="1">
        <v>6</v>
      </c>
      <c r="G94" s="20" t="s">
        <v>71</v>
      </c>
      <c r="H94" s="1">
        <v>0.01</v>
      </c>
      <c r="I94" s="1">
        <v>0.01</v>
      </c>
      <c r="J94" s="20">
        <v>1</v>
      </c>
      <c r="K94" s="17">
        <v>0.57999999999999996</v>
      </c>
      <c r="L94" s="1">
        <v>0.71</v>
      </c>
      <c r="M94" s="20">
        <v>0.82</v>
      </c>
      <c r="N94" s="17">
        <v>0.89</v>
      </c>
      <c r="O94" s="1">
        <v>0.76</v>
      </c>
      <c r="P94" s="20">
        <v>1.17</v>
      </c>
      <c r="Q94" s="17">
        <v>0.56000000000000005</v>
      </c>
      <c r="R94" s="1">
        <v>0.59</v>
      </c>
      <c r="S94" s="20">
        <v>0.95</v>
      </c>
      <c r="T94" s="17">
        <v>0.72</v>
      </c>
      <c r="U94" s="1">
        <v>0.63</v>
      </c>
      <c r="V94" s="20">
        <v>1.1399999999999999</v>
      </c>
      <c r="W94" s="17">
        <v>0.87</v>
      </c>
      <c r="X94" s="1">
        <v>0.75</v>
      </c>
      <c r="Y94" s="20">
        <v>1.1599999999999999</v>
      </c>
      <c r="Z94" s="17">
        <v>0.52</v>
      </c>
      <c r="AA94" s="1">
        <v>0.55000000000000004</v>
      </c>
      <c r="AB94" s="20">
        <v>0.95</v>
      </c>
      <c r="AC94" s="17">
        <v>0.68</v>
      </c>
      <c r="AD94" s="1">
        <v>0.68</v>
      </c>
      <c r="AE94" s="20">
        <v>1</v>
      </c>
      <c r="AF94" s="17">
        <v>0.56000000000000005</v>
      </c>
      <c r="AG94" s="1">
        <v>0.62</v>
      </c>
      <c r="AH94" s="20">
        <v>0.9</v>
      </c>
      <c r="AI94" s="17">
        <v>7.92</v>
      </c>
      <c r="AJ94" s="1">
        <v>7.25</v>
      </c>
      <c r="AK94" s="20">
        <v>1.0900000000000001</v>
      </c>
      <c r="AL94" s="17">
        <v>4.43</v>
      </c>
      <c r="AM94" s="1">
        <v>6.46</v>
      </c>
      <c r="AN94" s="18">
        <v>0.69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1</v>
      </c>
      <c r="AZ94" s="17">
        <v>1</v>
      </c>
      <c r="BA94" s="1">
        <v>0</v>
      </c>
      <c r="BB94" s="1">
        <v>10</v>
      </c>
      <c r="BC94" s="46">
        <v>11</v>
      </c>
      <c r="BD94" s="44"/>
    </row>
    <row r="95" spans="1:56" x14ac:dyDescent="0.25">
      <c r="A95" s="17">
        <v>85</v>
      </c>
      <c r="B95" s="1" t="s">
        <v>221</v>
      </c>
      <c r="C95" s="1" t="s">
        <v>212</v>
      </c>
      <c r="D95" s="1" t="s">
        <v>222</v>
      </c>
      <c r="E95" s="1" t="s">
        <v>221</v>
      </c>
      <c r="F95" s="1">
        <v>5</v>
      </c>
      <c r="G95" s="20" t="s">
        <v>71</v>
      </c>
      <c r="H95" s="1">
        <v>0</v>
      </c>
      <c r="I95" s="1">
        <v>0</v>
      </c>
      <c r="J95" s="20" t="s">
        <v>424</v>
      </c>
      <c r="K95" s="17">
        <v>0.71</v>
      </c>
      <c r="L95" s="1">
        <v>0.8</v>
      </c>
      <c r="M95" s="20">
        <v>0.89</v>
      </c>
      <c r="N95" s="17">
        <v>0.93</v>
      </c>
      <c r="O95" s="1">
        <v>0.95</v>
      </c>
      <c r="P95" s="20">
        <v>0.98</v>
      </c>
      <c r="Q95" s="17">
        <v>0.67</v>
      </c>
      <c r="R95" s="1">
        <v>0.78</v>
      </c>
      <c r="S95" s="20">
        <v>0.86</v>
      </c>
      <c r="T95" s="17">
        <v>0.82</v>
      </c>
      <c r="U95" s="1">
        <v>0.77</v>
      </c>
      <c r="V95" s="20">
        <v>1.06</v>
      </c>
      <c r="W95" s="17">
        <v>0.59</v>
      </c>
      <c r="X95" s="1">
        <v>0.56000000000000005</v>
      </c>
      <c r="Y95" s="20">
        <v>1.05</v>
      </c>
      <c r="Z95" s="17">
        <v>0.77</v>
      </c>
      <c r="AA95" s="1">
        <v>0.72</v>
      </c>
      <c r="AB95" s="20">
        <v>1.07</v>
      </c>
      <c r="AC95" s="17">
        <v>0.74</v>
      </c>
      <c r="AD95" s="1">
        <v>0.7</v>
      </c>
      <c r="AE95" s="20">
        <v>1.06</v>
      </c>
      <c r="AF95" s="17">
        <v>0.84</v>
      </c>
      <c r="AG95" s="1">
        <v>0.77</v>
      </c>
      <c r="AH95" s="20">
        <v>1.0900000000000001</v>
      </c>
      <c r="AI95" s="17">
        <v>52.96</v>
      </c>
      <c r="AJ95" s="1">
        <v>59</v>
      </c>
      <c r="AK95" s="20">
        <v>0.9</v>
      </c>
      <c r="AL95" s="17">
        <v>44.16</v>
      </c>
      <c r="AM95" s="1">
        <v>54.51</v>
      </c>
      <c r="AN95" s="20">
        <v>0.81</v>
      </c>
      <c r="AO95" s="1" t="s">
        <v>424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7">
        <v>0</v>
      </c>
      <c r="BA95" s="1">
        <v>0</v>
      </c>
      <c r="BB95" s="1">
        <v>10</v>
      </c>
      <c r="BC95" s="46">
        <v>10</v>
      </c>
      <c r="BD95" s="44"/>
    </row>
    <row r="96" spans="1:56" x14ac:dyDescent="0.25">
      <c r="A96" s="17">
        <v>86</v>
      </c>
      <c r="B96" s="1" t="s">
        <v>223</v>
      </c>
      <c r="C96" s="1" t="s">
        <v>212</v>
      </c>
      <c r="D96" s="1" t="s">
        <v>224</v>
      </c>
      <c r="E96" s="1" t="s">
        <v>225</v>
      </c>
      <c r="F96" s="1">
        <v>5</v>
      </c>
      <c r="G96" s="20" t="s">
        <v>68</v>
      </c>
      <c r="H96" s="1">
        <v>0.01</v>
      </c>
      <c r="I96" s="1">
        <v>0.02</v>
      </c>
      <c r="J96" s="19">
        <v>0.5</v>
      </c>
      <c r="K96" s="17" t="s">
        <v>424</v>
      </c>
      <c r="L96" s="1" t="s">
        <v>424</v>
      </c>
      <c r="M96" s="20" t="s">
        <v>424</v>
      </c>
      <c r="N96" s="17" t="s">
        <v>424</v>
      </c>
      <c r="O96" s="1" t="s">
        <v>424</v>
      </c>
      <c r="P96" s="20" t="s">
        <v>424</v>
      </c>
      <c r="Q96" s="17" t="s">
        <v>424</v>
      </c>
      <c r="R96" s="1" t="s">
        <v>424</v>
      </c>
      <c r="S96" s="20" t="s">
        <v>424</v>
      </c>
      <c r="T96" s="17">
        <v>0.24</v>
      </c>
      <c r="U96" s="1">
        <v>0.25</v>
      </c>
      <c r="V96" s="20">
        <v>0.96</v>
      </c>
      <c r="W96" s="17">
        <v>0.89</v>
      </c>
      <c r="X96" s="1">
        <v>0.87</v>
      </c>
      <c r="Y96" s="20">
        <v>1.02</v>
      </c>
      <c r="Z96" s="17">
        <v>0.18</v>
      </c>
      <c r="AA96" s="1">
        <v>0.18</v>
      </c>
      <c r="AB96" s="20">
        <v>1</v>
      </c>
      <c r="AC96" s="17">
        <v>0.33</v>
      </c>
      <c r="AD96" s="1">
        <v>0.31</v>
      </c>
      <c r="AE96" s="20">
        <v>1.06</v>
      </c>
      <c r="AF96" s="17">
        <v>0.19</v>
      </c>
      <c r="AG96" s="1">
        <v>0.17</v>
      </c>
      <c r="AH96" s="20">
        <v>1.1200000000000001</v>
      </c>
      <c r="AI96" s="17">
        <v>0.94</v>
      </c>
      <c r="AJ96" s="1">
        <v>28.57</v>
      </c>
      <c r="AK96" s="18">
        <v>0.03</v>
      </c>
      <c r="AL96" s="17">
        <v>0</v>
      </c>
      <c r="AM96" s="1">
        <v>25.07</v>
      </c>
      <c r="AN96" s="18">
        <v>0</v>
      </c>
      <c r="AO96" s="1">
        <v>-1</v>
      </c>
      <c r="AP96" s="1" t="s">
        <v>424</v>
      </c>
      <c r="AQ96" s="1" t="s">
        <v>424</v>
      </c>
      <c r="AR96" s="1" t="s">
        <v>424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1</v>
      </c>
      <c r="AY96" s="1">
        <v>1</v>
      </c>
      <c r="AZ96" s="17">
        <v>2</v>
      </c>
      <c r="BA96" s="1">
        <v>1</v>
      </c>
      <c r="BB96" s="1">
        <v>5</v>
      </c>
      <c r="BC96" s="46">
        <v>8</v>
      </c>
      <c r="BD96" s="44" t="s">
        <v>426</v>
      </c>
    </row>
    <row r="97" spans="1:56" x14ac:dyDescent="0.25">
      <c r="A97" s="17">
        <v>87</v>
      </c>
      <c r="B97" s="1" t="s">
        <v>223</v>
      </c>
      <c r="C97" s="1" t="s">
        <v>212</v>
      </c>
      <c r="D97" s="1" t="s">
        <v>224</v>
      </c>
      <c r="E97" s="1" t="s">
        <v>225</v>
      </c>
      <c r="F97" s="1">
        <v>5</v>
      </c>
      <c r="G97" s="20" t="s">
        <v>71</v>
      </c>
      <c r="H97" s="1">
        <v>0.05</v>
      </c>
      <c r="I97" s="1">
        <v>0.02</v>
      </c>
      <c r="J97" s="18">
        <v>2.5</v>
      </c>
      <c r="K97" s="17">
        <v>0.35</v>
      </c>
      <c r="L97" s="1">
        <v>0.46</v>
      </c>
      <c r="M97" s="19">
        <v>0.76</v>
      </c>
      <c r="N97" s="17">
        <v>0.71</v>
      </c>
      <c r="O97" s="1">
        <v>0.72</v>
      </c>
      <c r="P97" s="20">
        <v>0.99</v>
      </c>
      <c r="Q97" s="17">
        <v>0.19</v>
      </c>
      <c r="R97" s="1">
        <v>0.33</v>
      </c>
      <c r="S97" s="19">
        <v>0.57999999999999996</v>
      </c>
      <c r="T97" s="17">
        <v>0.27</v>
      </c>
      <c r="U97" s="1">
        <v>0.25</v>
      </c>
      <c r="V97" s="20">
        <v>1.08</v>
      </c>
      <c r="W97" s="17">
        <v>0.89</v>
      </c>
      <c r="X97" s="1">
        <v>0.87</v>
      </c>
      <c r="Y97" s="20">
        <v>1.02</v>
      </c>
      <c r="Z97" s="17">
        <v>0.16</v>
      </c>
      <c r="AA97" s="1">
        <v>0.18</v>
      </c>
      <c r="AB97" s="20">
        <v>0.89</v>
      </c>
      <c r="AC97" s="17">
        <v>0.4</v>
      </c>
      <c r="AD97" s="1">
        <v>0.31</v>
      </c>
      <c r="AE97" s="18">
        <v>1.29</v>
      </c>
      <c r="AF97" s="17">
        <v>0.14000000000000001</v>
      </c>
      <c r="AG97" s="1">
        <v>0.17</v>
      </c>
      <c r="AH97" s="20">
        <v>0.82</v>
      </c>
      <c r="AI97" s="17">
        <v>28.5</v>
      </c>
      <c r="AJ97" s="1">
        <v>28.57</v>
      </c>
      <c r="AK97" s="20">
        <v>1</v>
      </c>
      <c r="AL97" s="17">
        <v>56.96</v>
      </c>
      <c r="AM97" s="1">
        <v>25.07</v>
      </c>
      <c r="AN97" s="19">
        <v>2.27</v>
      </c>
      <c r="AO97" s="1">
        <v>1</v>
      </c>
      <c r="AP97" s="1">
        <v>-1</v>
      </c>
      <c r="AQ97" s="1">
        <v>0</v>
      </c>
      <c r="AR97" s="1">
        <v>-1</v>
      </c>
      <c r="AS97" s="1">
        <v>0</v>
      </c>
      <c r="AT97" s="1">
        <v>0</v>
      </c>
      <c r="AU97" s="1">
        <v>0</v>
      </c>
      <c r="AV97" s="1">
        <v>1</v>
      </c>
      <c r="AW97" s="1">
        <v>0</v>
      </c>
      <c r="AX97" s="1">
        <v>0</v>
      </c>
      <c r="AY97" s="1">
        <v>-1</v>
      </c>
      <c r="AZ97" s="17">
        <v>2</v>
      </c>
      <c r="BA97" s="1">
        <v>3</v>
      </c>
      <c r="BB97" s="1">
        <v>6</v>
      </c>
      <c r="BC97" s="46">
        <v>11</v>
      </c>
      <c r="BD97" s="44"/>
    </row>
    <row r="98" spans="1:56" x14ac:dyDescent="0.25">
      <c r="A98" s="17">
        <v>88</v>
      </c>
      <c r="B98" s="1" t="s">
        <v>223</v>
      </c>
      <c r="C98" s="1" t="s">
        <v>212</v>
      </c>
      <c r="D98" s="1" t="s">
        <v>224</v>
      </c>
      <c r="E98" s="1" t="s">
        <v>225</v>
      </c>
      <c r="F98" s="1">
        <v>5</v>
      </c>
      <c r="G98" s="20" t="s">
        <v>83</v>
      </c>
      <c r="H98" s="1">
        <v>0.01</v>
      </c>
      <c r="I98" s="1">
        <v>0.02</v>
      </c>
      <c r="J98" s="19">
        <v>0.5</v>
      </c>
      <c r="K98" s="17">
        <v>0.39</v>
      </c>
      <c r="L98" s="1">
        <v>0.46</v>
      </c>
      <c r="M98" s="20">
        <v>0.85</v>
      </c>
      <c r="N98" s="17">
        <v>0.71</v>
      </c>
      <c r="O98" s="1">
        <v>0.72</v>
      </c>
      <c r="P98" s="20">
        <v>0.99</v>
      </c>
      <c r="Q98" s="17">
        <v>0.15</v>
      </c>
      <c r="R98" s="1">
        <v>0.33</v>
      </c>
      <c r="S98" s="19">
        <v>0.45</v>
      </c>
      <c r="T98" s="17">
        <v>0.16</v>
      </c>
      <c r="U98" s="1">
        <v>0.25</v>
      </c>
      <c r="V98" s="19">
        <v>0.64</v>
      </c>
      <c r="W98" s="17">
        <v>0.89</v>
      </c>
      <c r="X98" s="1">
        <v>0.87</v>
      </c>
      <c r="Y98" s="20">
        <v>1.02</v>
      </c>
      <c r="Z98" s="17">
        <v>0.09</v>
      </c>
      <c r="AA98" s="1">
        <v>0.18</v>
      </c>
      <c r="AB98" s="19">
        <v>0.5</v>
      </c>
      <c r="AC98" s="17">
        <v>0.19</v>
      </c>
      <c r="AD98" s="1">
        <v>0.31</v>
      </c>
      <c r="AE98" s="19">
        <v>0.61</v>
      </c>
      <c r="AF98" s="17">
        <v>0.16</v>
      </c>
      <c r="AG98" s="1">
        <v>0.17</v>
      </c>
      <c r="AH98" s="20">
        <v>0.94</v>
      </c>
      <c r="AI98" s="17">
        <v>3.18</v>
      </c>
      <c r="AJ98" s="1">
        <v>28.57</v>
      </c>
      <c r="AK98" s="18">
        <v>0.11</v>
      </c>
      <c r="AL98" s="17">
        <v>3.24</v>
      </c>
      <c r="AM98" s="1">
        <v>25.07</v>
      </c>
      <c r="AN98" s="18">
        <v>0.13</v>
      </c>
      <c r="AO98" s="1">
        <v>-1</v>
      </c>
      <c r="AP98" s="1">
        <v>0</v>
      </c>
      <c r="AQ98" s="1">
        <v>0</v>
      </c>
      <c r="AR98" s="1">
        <v>-1</v>
      </c>
      <c r="AS98" s="1">
        <v>-1</v>
      </c>
      <c r="AT98" s="1">
        <v>0</v>
      </c>
      <c r="AU98" s="1">
        <v>-1</v>
      </c>
      <c r="AV98" s="1">
        <v>-1</v>
      </c>
      <c r="AW98" s="1">
        <v>0</v>
      </c>
      <c r="AX98" s="1">
        <v>1</v>
      </c>
      <c r="AY98" s="1">
        <v>1</v>
      </c>
      <c r="AZ98" s="17">
        <v>2</v>
      </c>
      <c r="BA98" s="1">
        <v>5</v>
      </c>
      <c r="BB98" s="1">
        <v>4</v>
      </c>
      <c r="BC98" s="46">
        <v>11</v>
      </c>
      <c r="BD98" s="44"/>
    </row>
    <row r="99" spans="1:56" x14ac:dyDescent="0.25">
      <c r="A99" s="17">
        <v>89</v>
      </c>
      <c r="B99" s="1" t="s">
        <v>226</v>
      </c>
      <c r="C99" s="1" t="s">
        <v>212</v>
      </c>
      <c r="D99" s="1" t="s">
        <v>227</v>
      </c>
      <c r="E99" s="1" t="s">
        <v>228</v>
      </c>
      <c r="F99" s="1">
        <v>5</v>
      </c>
      <c r="G99" s="20" t="s">
        <v>71</v>
      </c>
      <c r="H99" s="1">
        <v>0</v>
      </c>
      <c r="I99" s="1">
        <v>0.01</v>
      </c>
      <c r="J99" s="19">
        <v>0</v>
      </c>
      <c r="K99" s="17">
        <v>0.64</v>
      </c>
      <c r="L99" s="1">
        <v>0.79</v>
      </c>
      <c r="M99" s="20">
        <v>0.81</v>
      </c>
      <c r="N99" s="17">
        <v>0.92</v>
      </c>
      <c r="O99" s="1">
        <v>0.96</v>
      </c>
      <c r="P99" s="20">
        <v>0.96</v>
      </c>
      <c r="Q99" s="17">
        <v>0.5</v>
      </c>
      <c r="R99" s="1">
        <v>0.72</v>
      </c>
      <c r="S99" s="19">
        <v>0.69</v>
      </c>
      <c r="T99" s="17">
        <v>0.62</v>
      </c>
      <c r="U99" s="1">
        <v>0.36</v>
      </c>
      <c r="V99" s="18">
        <v>1.72</v>
      </c>
      <c r="W99" s="17">
        <v>0.66</v>
      </c>
      <c r="X99" s="1">
        <v>0.36</v>
      </c>
      <c r="Y99" s="18">
        <v>1.83</v>
      </c>
      <c r="Z99" s="17">
        <v>0.17</v>
      </c>
      <c r="AA99" s="1">
        <v>0.04</v>
      </c>
      <c r="AB99" s="18">
        <v>4.25</v>
      </c>
      <c r="AC99" s="17">
        <v>0.5</v>
      </c>
      <c r="AD99" s="1">
        <v>0.52</v>
      </c>
      <c r="AE99" s="20">
        <v>0.96</v>
      </c>
      <c r="AF99" s="17">
        <v>0.5</v>
      </c>
      <c r="AG99" s="1">
        <v>0.35</v>
      </c>
      <c r="AH99" s="18">
        <v>1.43</v>
      </c>
      <c r="AI99" s="17">
        <v>6.1</v>
      </c>
      <c r="AJ99" s="1">
        <v>2.2400000000000002</v>
      </c>
      <c r="AK99" s="19">
        <v>2.72</v>
      </c>
      <c r="AL99" s="17">
        <v>5.36</v>
      </c>
      <c r="AM99" s="1">
        <v>1.73</v>
      </c>
      <c r="AN99" s="19">
        <v>3.1</v>
      </c>
      <c r="AO99" s="1">
        <v>-1</v>
      </c>
      <c r="AP99" s="1">
        <v>0</v>
      </c>
      <c r="AQ99" s="1">
        <v>0</v>
      </c>
      <c r="AR99" s="1">
        <v>-1</v>
      </c>
      <c r="AS99" s="1">
        <v>1</v>
      </c>
      <c r="AT99" s="1">
        <v>1</v>
      </c>
      <c r="AU99" s="1">
        <v>1</v>
      </c>
      <c r="AV99" s="1">
        <v>0</v>
      </c>
      <c r="AW99" s="1">
        <v>1</v>
      </c>
      <c r="AX99" s="1">
        <v>-1</v>
      </c>
      <c r="AY99" s="1">
        <v>-1</v>
      </c>
      <c r="AZ99" s="17">
        <v>4</v>
      </c>
      <c r="BA99" s="1">
        <v>4</v>
      </c>
      <c r="BB99" s="1">
        <v>3</v>
      </c>
      <c r="BC99" s="46">
        <v>11</v>
      </c>
      <c r="BD99" s="44"/>
    </row>
    <row r="100" spans="1:56" x14ac:dyDescent="0.25">
      <c r="A100" s="17">
        <v>90</v>
      </c>
      <c r="B100" s="1" t="s">
        <v>229</v>
      </c>
      <c r="C100" s="1" t="s">
        <v>232</v>
      </c>
      <c r="D100" s="1" t="s">
        <v>230</v>
      </c>
      <c r="E100" s="1" t="s">
        <v>231</v>
      </c>
      <c r="F100" s="1">
        <v>2</v>
      </c>
      <c r="G100" s="20" t="s">
        <v>71</v>
      </c>
      <c r="H100" s="1">
        <v>0</v>
      </c>
      <c r="I100" s="1">
        <v>0.01</v>
      </c>
      <c r="J100" s="19">
        <v>0</v>
      </c>
      <c r="K100" s="17">
        <v>0.89</v>
      </c>
      <c r="L100" s="1">
        <v>0.79</v>
      </c>
      <c r="M100" s="20">
        <v>1.1299999999999999</v>
      </c>
      <c r="N100" s="17">
        <v>0.94</v>
      </c>
      <c r="O100" s="1">
        <v>0.96</v>
      </c>
      <c r="P100" s="20">
        <v>0.98</v>
      </c>
      <c r="Q100" s="17">
        <v>0.89</v>
      </c>
      <c r="R100" s="1">
        <v>0.69</v>
      </c>
      <c r="S100" s="18">
        <v>1.29</v>
      </c>
      <c r="T100" s="17" t="s">
        <v>424</v>
      </c>
      <c r="U100" s="1" t="s">
        <v>424</v>
      </c>
      <c r="V100" s="20" t="s">
        <v>424</v>
      </c>
      <c r="W100" s="17">
        <v>0.56999999999999995</v>
      </c>
      <c r="X100" s="1">
        <v>0.77</v>
      </c>
      <c r="Y100" s="19">
        <v>0.74</v>
      </c>
      <c r="Z100" s="17">
        <v>0.3</v>
      </c>
      <c r="AA100" s="1">
        <v>0.56000000000000005</v>
      </c>
      <c r="AB100" s="19">
        <v>0.54</v>
      </c>
      <c r="AC100" s="17" t="s">
        <v>424</v>
      </c>
      <c r="AD100" s="1" t="s">
        <v>424</v>
      </c>
      <c r="AE100" s="20" t="s">
        <v>424</v>
      </c>
      <c r="AF100" s="17" t="s">
        <v>424</v>
      </c>
      <c r="AG100" s="1" t="s">
        <v>424</v>
      </c>
      <c r="AH100" s="20" t="s">
        <v>424</v>
      </c>
      <c r="AI100" s="17">
        <v>6.91</v>
      </c>
      <c r="AJ100" s="1">
        <v>8.91</v>
      </c>
      <c r="AK100" s="18">
        <v>0.78</v>
      </c>
      <c r="AL100" s="17">
        <v>3.5</v>
      </c>
      <c r="AM100" s="1">
        <v>9.2200000000000006</v>
      </c>
      <c r="AN100" s="18">
        <v>0.38</v>
      </c>
      <c r="AO100" s="1">
        <v>-1</v>
      </c>
      <c r="AP100" s="1">
        <v>0</v>
      </c>
      <c r="AQ100" s="1">
        <v>0</v>
      </c>
      <c r="AR100" s="1">
        <v>1</v>
      </c>
      <c r="AS100" s="1" t="s">
        <v>424</v>
      </c>
      <c r="AT100" s="1">
        <v>-1</v>
      </c>
      <c r="AU100" s="1">
        <v>-1</v>
      </c>
      <c r="AV100" s="1" t="s">
        <v>424</v>
      </c>
      <c r="AW100" s="1" t="s">
        <v>424</v>
      </c>
      <c r="AX100" s="1">
        <v>1</v>
      </c>
      <c r="AY100" s="1">
        <v>1</v>
      </c>
      <c r="AZ100" s="17">
        <v>3</v>
      </c>
      <c r="BA100" s="1">
        <v>3</v>
      </c>
      <c r="BB100" s="1">
        <v>2</v>
      </c>
      <c r="BC100" s="46">
        <v>8</v>
      </c>
      <c r="BD100" s="44"/>
    </row>
    <row r="101" spans="1:56" x14ac:dyDescent="0.25">
      <c r="A101" s="17">
        <v>91</v>
      </c>
      <c r="B101" s="1" t="s">
        <v>233</v>
      </c>
      <c r="C101" s="1" t="s">
        <v>232</v>
      </c>
      <c r="D101" s="1" t="s">
        <v>234</v>
      </c>
      <c r="E101" s="1" t="s">
        <v>235</v>
      </c>
      <c r="F101" s="1">
        <v>2</v>
      </c>
      <c r="G101" s="20" t="s">
        <v>71</v>
      </c>
      <c r="H101" s="1">
        <v>0.01</v>
      </c>
      <c r="I101" s="1">
        <v>0.01</v>
      </c>
      <c r="J101" s="20">
        <v>1</v>
      </c>
      <c r="K101" s="17">
        <v>0.68</v>
      </c>
      <c r="L101" s="1">
        <v>0.63</v>
      </c>
      <c r="M101" s="20">
        <v>1.08</v>
      </c>
      <c r="N101" s="17">
        <v>0.97</v>
      </c>
      <c r="O101" s="1">
        <v>0.97</v>
      </c>
      <c r="P101" s="20">
        <v>1</v>
      </c>
      <c r="Q101" s="17">
        <v>0.71</v>
      </c>
      <c r="R101" s="1">
        <v>0.51</v>
      </c>
      <c r="S101" s="18">
        <v>1.39</v>
      </c>
      <c r="T101" s="17">
        <v>0.84</v>
      </c>
      <c r="U101" s="1">
        <v>0.77</v>
      </c>
      <c r="V101" s="20">
        <v>1.0900000000000001</v>
      </c>
      <c r="W101" s="17">
        <v>0.93</v>
      </c>
      <c r="X101" s="1">
        <v>0.79</v>
      </c>
      <c r="Y101" s="20">
        <v>1.18</v>
      </c>
      <c r="Z101" s="17">
        <v>0.7</v>
      </c>
      <c r="AA101" s="1">
        <v>0.45</v>
      </c>
      <c r="AB101" s="18">
        <v>1.56</v>
      </c>
      <c r="AC101" s="17">
        <v>0.67</v>
      </c>
      <c r="AD101" s="1">
        <v>0.61</v>
      </c>
      <c r="AE101" s="20">
        <v>1.1000000000000001</v>
      </c>
      <c r="AF101" s="17">
        <v>0.51</v>
      </c>
      <c r="AG101" s="1">
        <v>0.48</v>
      </c>
      <c r="AH101" s="20">
        <v>1.06</v>
      </c>
      <c r="AI101" s="17">
        <v>33.6</v>
      </c>
      <c r="AJ101" s="1">
        <v>26.83</v>
      </c>
      <c r="AK101" s="19">
        <v>1.25</v>
      </c>
      <c r="AL101" s="17">
        <v>21.07</v>
      </c>
      <c r="AM101" s="1">
        <v>16.579999999999998</v>
      </c>
      <c r="AN101" s="19">
        <v>1.27</v>
      </c>
      <c r="AO101" s="1">
        <v>0</v>
      </c>
      <c r="AP101" s="1">
        <v>0</v>
      </c>
      <c r="AQ101" s="1">
        <v>0</v>
      </c>
      <c r="AR101" s="1">
        <v>1</v>
      </c>
      <c r="AS101" s="1">
        <v>0</v>
      </c>
      <c r="AT101" s="1">
        <v>0</v>
      </c>
      <c r="AU101" s="1">
        <v>1</v>
      </c>
      <c r="AV101" s="1">
        <v>0</v>
      </c>
      <c r="AW101" s="1">
        <v>0</v>
      </c>
      <c r="AX101" s="1">
        <v>-1</v>
      </c>
      <c r="AY101" s="1">
        <v>-1</v>
      </c>
      <c r="AZ101" s="17">
        <v>2</v>
      </c>
      <c r="BA101" s="1">
        <v>2</v>
      </c>
      <c r="BB101" s="1">
        <v>7</v>
      </c>
      <c r="BC101" s="46">
        <v>11</v>
      </c>
      <c r="BD101" s="44"/>
    </row>
    <row r="102" spans="1:56" x14ac:dyDescent="0.25">
      <c r="A102" s="17">
        <v>92</v>
      </c>
      <c r="B102" s="1" t="s">
        <v>236</v>
      </c>
      <c r="C102" s="1" t="s">
        <v>232</v>
      </c>
      <c r="D102" s="1" t="s">
        <v>237</v>
      </c>
      <c r="E102" s="1" t="s">
        <v>238</v>
      </c>
      <c r="F102" s="1">
        <v>2</v>
      </c>
      <c r="G102" s="20" t="s">
        <v>71</v>
      </c>
      <c r="H102" s="1">
        <v>0.09</v>
      </c>
      <c r="I102" s="1">
        <v>0.03</v>
      </c>
      <c r="J102" s="18">
        <v>3</v>
      </c>
      <c r="K102" s="17">
        <v>0.64</v>
      </c>
      <c r="L102" s="1">
        <v>0.66</v>
      </c>
      <c r="M102" s="20">
        <v>0.97</v>
      </c>
      <c r="N102" s="17">
        <v>0.97</v>
      </c>
      <c r="O102" s="1">
        <v>0.99</v>
      </c>
      <c r="P102" s="20">
        <v>0.98</v>
      </c>
      <c r="Q102" s="17">
        <v>0.48</v>
      </c>
      <c r="R102" s="1">
        <v>0.56000000000000005</v>
      </c>
      <c r="S102" s="20">
        <v>0.86</v>
      </c>
      <c r="T102" s="17">
        <v>0.74</v>
      </c>
      <c r="U102" s="1">
        <v>0.76</v>
      </c>
      <c r="V102" s="20">
        <v>0.97</v>
      </c>
      <c r="W102" s="17">
        <v>0.92</v>
      </c>
      <c r="X102" s="1">
        <v>0.92</v>
      </c>
      <c r="Y102" s="20">
        <v>1</v>
      </c>
      <c r="Z102" s="17">
        <v>0.7</v>
      </c>
      <c r="AA102" s="1">
        <v>0.53</v>
      </c>
      <c r="AB102" s="18">
        <v>1.32</v>
      </c>
      <c r="AC102" s="17">
        <v>0.66</v>
      </c>
      <c r="AD102" s="1">
        <v>0.56000000000000005</v>
      </c>
      <c r="AE102" s="20">
        <v>1.18</v>
      </c>
      <c r="AF102" s="17">
        <v>0.78</v>
      </c>
      <c r="AG102" s="1">
        <v>0.51</v>
      </c>
      <c r="AH102" s="18">
        <v>1.53</v>
      </c>
      <c r="AI102" s="17">
        <v>8.69</v>
      </c>
      <c r="AJ102" s="1">
        <v>9.93</v>
      </c>
      <c r="AK102" s="20">
        <v>0.88</v>
      </c>
      <c r="AL102" s="17">
        <v>5.33</v>
      </c>
      <c r="AM102" s="1">
        <v>6.6</v>
      </c>
      <c r="AN102" s="20">
        <v>0.81</v>
      </c>
      <c r="AO102" s="1">
        <v>1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1</v>
      </c>
      <c r="AV102" s="1">
        <v>0</v>
      </c>
      <c r="AW102" s="1">
        <v>1</v>
      </c>
      <c r="AX102" s="1">
        <v>0</v>
      </c>
      <c r="AY102" s="1">
        <v>0</v>
      </c>
      <c r="AZ102" s="17">
        <v>3</v>
      </c>
      <c r="BA102" s="1">
        <v>0</v>
      </c>
      <c r="BB102" s="1">
        <v>8</v>
      </c>
      <c r="BC102" s="46">
        <v>11</v>
      </c>
      <c r="BD102" s="44"/>
    </row>
    <row r="103" spans="1:56" x14ac:dyDescent="0.25">
      <c r="A103" s="17">
        <v>93</v>
      </c>
      <c r="B103" s="1" t="s">
        <v>239</v>
      </c>
      <c r="C103" s="1" t="s">
        <v>232</v>
      </c>
      <c r="D103" s="1" t="s">
        <v>240</v>
      </c>
      <c r="E103" s="1" t="s">
        <v>239</v>
      </c>
      <c r="F103" s="1">
        <v>2</v>
      </c>
      <c r="G103" s="20" t="s">
        <v>71</v>
      </c>
      <c r="H103" s="1">
        <v>0</v>
      </c>
      <c r="I103" s="1">
        <v>0.02</v>
      </c>
      <c r="J103" s="19">
        <v>0</v>
      </c>
      <c r="K103" s="17">
        <v>0.5</v>
      </c>
      <c r="L103" s="1">
        <v>0.53</v>
      </c>
      <c r="M103" s="20">
        <v>0.94</v>
      </c>
      <c r="N103" s="17">
        <v>1</v>
      </c>
      <c r="O103" s="1">
        <v>0.98</v>
      </c>
      <c r="P103" s="20">
        <v>1.02</v>
      </c>
      <c r="Q103" s="17">
        <v>0.18</v>
      </c>
      <c r="R103" s="1">
        <v>0.38</v>
      </c>
      <c r="S103" s="19">
        <v>0.47</v>
      </c>
      <c r="T103" s="17">
        <v>0.86</v>
      </c>
      <c r="U103" s="1">
        <v>0.74</v>
      </c>
      <c r="V103" s="20">
        <v>1.1599999999999999</v>
      </c>
      <c r="W103" s="17">
        <v>1</v>
      </c>
      <c r="X103" s="1">
        <v>0.81</v>
      </c>
      <c r="Y103" s="18">
        <v>1.23</v>
      </c>
      <c r="Z103" s="17">
        <v>0.79</v>
      </c>
      <c r="AA103" s="1">
        <v>0.5</v>
      </c>
      <c r="AB103" s="18">
        <v>1.58</v>
      </c>
      <c r="AC103" s="17">
        <v>0.8</v>
      </c>
      <c r="AD103" s="1">
        <v>0.54</v>
      </c>
      <c r="AE103" s="18">
        <v>1.48</v>
      </c>
      <c r="AF103" s="17">
        <v>0.88</v>
      </c>
      <c r="AG103" s="1">
        <v>0.78</v>
      </c>
      <c r="AH103" s="20">
        <v>1.1299999999999999</v>
      </c>
      <c r="AI103" s="17">
        <v>4.12</v>
      </c>
      <c r="AJ103" s="1">
        <v>3.62</v>
      </c>
      <c r="AK103" s="20">
        <v>1.1399999999999999</v>
      </c>
      <c r="AL103" s="17">
        <v>3.47</v>
      </c>
      <c r="AM103" s="1">
        <v>2.17</v>
      </c>
      <c r="AN103" s="19">
        <v>1.6</v>
      </c>
      <c r="AO103" s="1">
        <v>-1</v>
      </c>
      <c r="AP103" s="1">
        <v>0</v>
      </c>
      <c r="AQ103" s="1">
        <v>0</v>
      </c>
      <c r="AR103" s="1">
        <v>-1</v>
      </c>
      <c r="AS103" s="1">
        <v>0</v>
      </c>
      <c r="AT103" s="1">
        <v>1</v>
      </c>
      <c r="AU103" s="1">
        <v>1</v>
      </c>
      <c r="AV103" s="1">
        <v>1</v>
      </c>
      <c r="AW103" s="1">
        <v>0</v>
      </c>
      <c r="AX103" s="1">
        <v>0</v>
      </c>
      <c r="AY103" s="1">
        <v>-1</v>
      </c>
      <c r="AZ103" s="17">
        <v>3</v>
      </c>
      <c r="BA103" s="1">
        <v>3</v>
      </c>
      <c r="BB103" s="1">
        <v>5</v>
      </c>
      <c r="BC103" s="46">
        <v>11</v>
      </c>
      <c r="BD103" s="44"/>
    </row>
    <row r="104" spans="1:56" x14ac:dyDescent="0.25">
      <c r="A104" s="17">
        <v>94</v>
      </c>
      <c r="B104" s="1" t="s">
        <v>137</v>
      </c>
      <c r="C104" s="1" t="s">
        <v>232</v>
      </c>
      <c r="D104" s="1" t="s">
        <v>241</v>
      </c>
      <c r="E104" s="1" t="s">
        <v>137</v>
      </c>
      <c r="F104" s="1">
        <v>2</v>
      </c>
      <c r="G104" s="20" t="s">
        <v>71</v>
      </c>
      <c r="H104" s="1">
        <v>0.12</v>
      </c>
      <c r="I104" s="1">
        <v>0.03</v>
      </c>
      <c r="J104" s="18">
        <v>4</v>
      </c>
      <c r="K104" s="17">
        <v>0.65</v>
      </c>
      <c r="L104" s="1">
        <v>0.54</v>
      </c>
      <c r="M104" s="20">
        <v>1.2</v>
      </c>
      <c r="N104" s="17">
        <v>1</v>
      </c>
      <c r="O104" s="1">
        <v>0.92</v>
      </c>
      <c r="P104" s="20">
        <v>1.0900000000000001</v>
      </c>
      <c r="Q104" s="17">
        <v>0.65</v>
      </c>
      <c r="R104" s="1">
        <v>0.35</v>
      </c>
      <c r="S104" s="18">
        <v>1.86</v>
      </c>
      <c r="T104" s="17">
        <v>0.82</v>
      </c>
      <c r="U104" s="1">
        <v>0.72</v>
      </c>
      <c r="V104" s="20">
        <v>1.1399999999999999</v>
      </c>
      <c r="W104" s="17">
        <v>0.77</v>
      </c>
      <c r="X104" s="1">
        <v>0.83</v>
      </c>
      <c r="Y104" s="20">
        <v>0.93</v>
      </c>
      <c r="Z104" s="17">
        <v>0.33</v>
      </c>
      <c r="AA104" s="1">
        <v>0.53</v>
      </c>
      <c r="AB104" s="19">
        <v>0.62</v>
      </c>
      <c r="AC104" s="17">
        <v>0.67</v>
      </c>
      <c r="AD104" s="1">
        <v>0.68</v>
      </c>
      <c r="AE104" s="20">
        <v>0.99</v>
      </c>
      <c r="AF104" s="17">
        <v>0.71</v>
      </c>
      <c r="AG104" s="1">
        <v>0.89</v>
      </c>
      <c r="AH104" s="20">
        <v>0.8</v>
      </c>
      <c r="AI104" s="17">
        <v>7.59</v>
      </c>
      <c r="AJ104" s="1">
        <v>11.26</v>
      </c>
      <c r="AK104" s="18">
        <v>0.67</v>
      </c>
      <c r="AL104" s="17">
        <v>4.29</v>
      </c>
      <c r="AM104" s="1">
        <v>8.99</v>
      </c>
      <c r="AN104" s="18">
        <v>0.48</v>
      </c>
      <c r="AO104" s="1">
        <v>1</v>
      </c>
      <c r="AP104" s="1">
        <v>0</v>
      </c>
      <c r="AQ104" s="1">
        <v>0</v>
      </c>
      <c r="AR104" s="1">
        <v>1</v>
      </c>
      <c r="AS104" s="1">
        <v>0</v>
      </c>
      <c r="AT104" s="1">
        <v>0</v>
      </c>
      <c r="AU104" s="1">
        <v>-1</v>
      </c>
      <c r="AV104" s="1">
        <v>0</v>
      </c>
      <c r="AW104" s="1">
        <v>0</v>
      </c>
      <c r="AX104" s="1">
        <v>1</v>
      </c>
      <c r="AY104" s="1">
        <v>1</v>
      </c>
      <c r="AZ104" s="17">
        <v>4</v>
      </c>
      <c r="BA104" s="1">
        <v>1</v>
      </c>
      <c r="BB104" s="1">
        <v>6</v>
      </c>
      <c r="BC104" s="46">
        <v>11</v>
      </c>
      <c r="BD104" s="44"/>
    </row>
    <row r="105" spans="1:56" x14ac:dyDescent="0.25">
      <c r="A105" s="17">
        <v>95</v>
      </c>
      <c r="B105" s="1" t="s">
        <v>242</v>
      </c>
      <c r="C105" s="1" t="s">
        <v>232</v>
      </c>
      <c r="D105" s="1" t="s">
        <v>243</v>
      </c>
      <c r="E105" s="1" t="s">
        <v>242</v>
      </c>
      <c r="F105" s="1">
        <v>2</v>
      </c>
      <c r="G105" s="20" t="s">
        <v>68</v>
      </c>
      <c r="H105" s="1" t="s">
        <v>424</v>
      </c>
      <c r="I105" s="1" t="s">
        <v>424</v>
      </c>
      <c r="J105" s="20" t="s">
        <v>424</v>
      </c>
      <c r="K105" s="17" t="s">
        <v>424</v>
      </c>
      <c r="L105" s="1" t="s">
        <v>424</v>
      </c>
      <c r="M105" s="20" t="s">
        <v>424</v>
      </c>
      <c r="N105" s="17" t="s">
        <v>424</v>
      </c>
      <c r="O105" s="1" t="s">
        <v>424</v>
      </c>
      <c r="P105" s="20" t="s">
        <v>424</v>
      </c>
      <c r="Q105" s="17" t="s">
        <v>424</v>
      </c>
      <c r="R105" s="1" t="s">
        <v>424</v>
      </c>
      <c r="S105" s="20" t="s">
        <v>424</v>
      </c>
      <c r="T105" s="17">
        <v>0.56000000000000005</v>
      </c>
      <c r="U105" s="1">
        <v>0.67</v>
      </c>
      <c r="V105" s="20">
        <v>0.84</v>
      </c>
      <c r="W105" s="17">
        <v>0.68</v>
      </c>
      <c r="X105" s="1">
        <v>0.77</v>
      </c>
      <c r="Y105" s="20">
        <v>0.88</v>
      </c>
      <c r="Z105" s="17" t="s">
        <v>424</v>
      </c>
      <c r="AA105" s="1" t="s">
        <v>424</v>
      </c>
      <c r="AB105" s="20" t="s">
        <v>424</v>
      </c>
      <c r="AC105" s="17">
        <v>7.0000000000000007E-2</v>
      </c>
      <c r="AD105" s="1">
        <v>0.4</v>
      </c>
      <c r="AE105" s="19">
        <v>0.18</v>
      </c>
      <c r="AF105" s="17">
        <v>0.23</v>
      </c>
      <c r="AG105" s="1">
        <v>0.38</v>
      </c>
      <c r="AH105" s="19">
        <v>0.61</v>
      </c>
      <c r="AI105" s="17">
        <v>1.57</v>
      </c>
      <c r="AJ105" s="1">
        <v>9.73</v>
      </c>
      <c r="AK105" s="18">
        <v>0.16</v>
      </c>
      <c r="AL105" s="17">
        <v>0</v>
      </c>
      <c r="AM105" s="1">
        <v>5.99</v>
      </c>
      <c r="AN105" s="18">
        <v>0</v>
      </c>
      <c r="AO105" s="1" t="s">
        <v>424</v>
      </c>
      <c r="AP105" s="1" t="s">
        <v>424</v>
      </c>
      <c r="AQ105" s="1" t="s">
        <v>424</v>
      </c>
      <c r="AR105" s="1" t="s">
        <v>424</v>
      </c>
      <c r="AS105" s="1">
        <v>0</v>
      </c>
      <c r="AT105" s="1">
        <v>0</v>
      </c>
      <c r="AU105" s="1" t="s">
        <v>424</v>
      </c>
      <c r="AV105" s="1">
        <v>-1</v>
      </c>
      <c r="AW105" s="1">
        <v>-1</v>
      </c>
      <c r="AX105" s="1">
        <v>1</v>
      </c>
      <c r="AY105" s="1">
        <v>1</v>
      </c>
      <c r="AZ105" s="17">
        <v>2</v>
      </c>
      <c r="BA105" s="1">
        <v>2</v>
      </c>
      <c r="BB105" s="1">
        <v>2</v>
      </c>
      <c r="BC105" s="46">
        <v>6</v>
      </c>
      <c r="BD105" s="44" t="s">
        <v>426</v>
      </c>
    </row>
    <row r="106" spans="1:56" x14ac:dyDescent="0.25">
      <c r="A106" s="17">
        <v>96</v>
      </c>
      <c r="B106" s="1" t="s">
        <v>242</v>
      </c>
      <c r="C106" s="1" t="s">
        <v>232</v>
      </c>
      <c r="D106" s="1" t="s">
        <v>243</v>
      </c>
      <c r="E106" s="1" t="s">
        <v>242</v>
      </c>
      <c r="F106" s="1">
        <v>2</v>
      </c>
      <c r="G106" s="20" t="s">
        <v>71</v>
      </c>
      <c r="H106" s="1">
        <v>0.22</v>
      </c>
      <c r="I106" s="1">
        <v>0.02</v>
      </c>
      <c r="J106" s="18">
        <v>11</v>
      </c>
      <c r="K106" s="17">
        <v>0.55000000000000004</v>
      </c>
      <c r="L106" s="1">
        <v>0.56000000000000005</v>
      </c>
      <c r="M106" s="20">
        <v>0.98</v>
      </c>
      <c r="N106" s="17">
        <v>0.92</v>
      </c>
      <c r="O106" s="1">
        <v>0.96</v>
      </c>
      <c r="P106" s="20">
        <v>0.96</v>
      </c>
      <c r="Q106" s="17">
        <v>0.31</v>
      </c>
      <c r="R106" s="1">
        <v>0.42</v>
      </c>
      <c r="S106" s="19">
        <v>0.74</v>
      </c>
      <c r="T106" s="17" t="s">
        <v>424</v>
      </c>
      <c r="U106" s="1" t="s">
        <v>424</v>
      </c>
      <c r="V106" s="20" t="s">
        <v>424</v>
      </c>
      <c r="W106" s="17">
        <v>0.68</v>
      </c>
      <c r="X106" s="1">
        <v>0.77</v>
      </c>
      <c r="Y106" s="20">
        <v>0.88</v>
      </c>
      <c r="Z106" s="17">
        <v>0.36</v>
      </c>
      <c r="AA106" s="1">
        <v>0.33</v>
      </c>
      <c r="AB106" s="20">
        <v>1.0900000000000001</v>
      </c>
      <c r="AC106" s="17">
        <v>1</v>
      </c>
      <c r="AD106" s="1">
        <v>0.4</v>
      </c>
      <c r="AE106" s="18">
        <v>2.5</v>
      </c>
      <c r="AF106" s="17" t="s">
        <v>424</v>
      </c>
      <c r="AG106" s="1" t="s">
        <v>424</v>
      </c>
      <c r="AH106" s="20" t="s">
        <v>424</v>
      </c>
      <c r="AI106" s="17">
        <v>7.28</v>
      </c>
      <c r="AJ106" s="1">
        <v>9.73</v>
      </c>
      <c r="AK106" s="18">
        <v>0.75</v>
      </c>
      <c r="AL106" s="17">
        <v>6.86</v>
      </c>
      <c r="AM106" s="1">
        <v>5.99</v>
      </c>
      <c r="AN106" s="20">
        <v>1.1499999999999999</v>
      </c>
      <c r="AO106" s="1">
        <v>1</v>
      </c>
      <c r="AP106" s="1">
        <v>0</v>
      </c>
      <c r="AQ106" s="1">
        <v>0</v>
      </c>
      <c r="AR106" s="1">
        <v>-1</v>
      </c>
      <c r="AS106" s="1" t="s">
        <v>424</v>
      </c>
      <c r="AT106" s="1">
        <v>0</v>
      </c>
      <c r="AU106" s="1">
        <v>0</v>
      </c>
      <c r="AV106" s="1">
        <v>1</v>
      </c>
      <c r="AW106" s="1" t="s">
        <v>424</v>
      </c>
      <c r="AX106" s="1">
        <v>1</v>
      </c>
      <c r="AY106" s="1">
        <v>0</v>
      </c>
      <c r="AZ106" s="17">
        <v>3</v>
      </c>
      <c r="BA106" s="1">
        <v>1</v>
      </c>
      <c r="BB106" s="1">
        <v>5</v>
      </c>
      <c r="BC106" s="46">
        <v>9</v>
      </c>
      <c r="BD106" s="44"/>
    </row>
    <row r="107" spans="1:56" x14ac:dyDescent="0.25">
      <c r="A107" s="17">
        <v>97</v>
      </c>
      <c r="B107" s="1" t="s">
        <v>244</v>
      </c>
      <c r="C107" s="1" t="s">
        <v>232</v>
      </c>
      <c r="D107" s="1" t="s">
        <v>245</v>
      </c>
      <c r="E107" s="1" t="s">
        <v>246</v>
      </c>
      <c r="F107" s="1">
        <v>2</v>
      </c>
      <c r="G107" s="20" t="s">
        <v>71</v>
      </c>
      <c r="H107" s="1">
        <v>0.02</v>
      </c>
      <c r="I107" s="1">
        <v>0.01</v>
      </c>
      <c r="J107" s="18">
        <v>2</v>
      </c>
      <c r="K107" s="17">
        <v>0.52</v>
      </c>
      <c r="L107" s="1">
        <v>0.53</v>
      </c>
      <c r="M107" s="20">
        <v>0.98</v>
      </c>
      <c r="N107" s="17">
        <v>0.95</v>
      </c>
      <c r="O107" s="1">
        <v>0.98</v>
      </c>
      <c r="P107" s="20">
        <v>0.97</v>
      </c>
      <c r="Q107" s="17">
        <v>0.42</v>
      </c>
      <c r="R107" s="1">
        <v>0.38</v>
      </c>
      <c r="S107" s="20">
        <v>1.1100000000000001</v>
      </c>
      <c r="T107" s="17">
        <v>0.71</v>
      </c>
      <c r="U107" s="1">
        <v>0.59</v>
      </c>
      <c r="V107" s="20">
        <v>1.2</v>
      </c>
      <c r="W107" s="17">
        <v>0.77</v>
      </c>
      <c r="X107" s="1">
        <v>0.74</v>
      </c>
      <c r="Y107" s="20">
        <v>1.04</v>
      </c>
      <c r="Z107" s="17">
        <v>0.33</v>
      </c>
      <c r="AA107" s="1">
        <v>0.33</v>
      </c>
      <c r="AB107" s="20">
        <v>1</v>
      </c>
      <c r="AC107" s="17">
        <v>0.36</v>
      </c>
      <c r="AD107" s="1">
        <v>0.31</v>
      </c>
      <c r="AE107" s="20">
        <v>1.1599999999999999</v>
      </c>
      <c r="AF107" s="17">
        <v>0.9</v>
      </c>
      <c r="AG107" s="1">
        <v>0.77</v>
      </c>
      <c r="AH107" s="20">
        <v>1.17</v>
      </c>
      <c r="AI107" s="17">
        <v>7.19</v>
      </c>
      <c r="AJ107" s="1">
        <v>14.96</v>
      </c>
      <c r="AK107" s="18">
        <v>0.48</v>
      </c>
      <c r="AL107" s="17">
        <v>4.4400000000000004</v>
      </c>
      <c r="AM107" s="1">
        <v>12.94</v>
      </c>
      <c r="AN107" s="18">
        <v>0.34</v>
      </c>
      <c r="AO107" s="1">
        <v>1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1</v>
      </c>
      <c r="AY107" s="1">
        <v>1</v>
      </c>
      <c r="AZ107" s="17">
        <v>3</v>
      </c>
      <c r="BA107" s="1">
        <v>0</v>
      </c>
      <c r="BB107" s="1">
        <v>8</v>
      </c>
      <c r="BC107" s="46">
        <v>11</v>
      </c>
      <c r="BD107" s="44"/>
    </row>
    <row r="108" spans="1:56" x14ac:dyDescent="0.25">
      <c r="A108" s="17">
        <v>98</v>
      </c>
      <c r="B108" s="1" t="s">
        <v>182</v>
      </c>
      <c r="C108" s="1" t="s">
        <v>232</v>
      </c>
      <c r="D108" s="1" t="s">
        <v>247</v>
      </c>
      <c r="E108" s="1" t="s">
        <v>248</v>
      </c>
      <c r="F108" s="1">
        <v>2</v>
      </c>
      <c r="G108" s="20" t="s">
        <v>71</v>
      </c>
      <c r="H108" s="1">
        <v>0</v>
      </c>
      <c r="I108" s="1">
        <v>0</v>
      </c>
      <c r="J108" s="20" t="s">
        <v>424</v>
      </c>
      <c r="K108" s="17">
        <v>0.71</v>
      </c>
      <c r="L108" s="1">
        <v>0.63</v>
      </c>
      <c r="M108" s="20">
        <v>1.1299999999999999</v>
      </c>
      <c r="N108" s="17">
        <v>1</v>
      </c>
      <c r="O108" s="1">
        <v>0.98</v>
      </c>
      <c r="P108" s="20">
        <v>1.02</v>
      </c>
      <c r="Q108" s="17">
        <v>0.69</v>
      </c>
      <c r="R108" s="1">
        <v>0.57999999999999996</v>
      </c>
      <c r="S108" s="20">
        <v>1.19</v>
      </c>
      <c r="T108" s="17" t="s">
        <v>424</v>
      </c>
      <c r="U108" s="1" t="s">
        <v>424</v>
      </c>
      <c r="V108" s="20" t="s">
        <v>424</v>
      </c>
      <c r="W108" s="17">
        <v>0.56000000000000005</v>
      </c>
      <c r="X108" s="1">
        <v>0.73</v>
      </c>
      <c r="Y108" s="19">
        <v>0.77</v>
      </c>
      <c r="Z108" s="17" t="s">
        <v>424</v>
      </c>
      <c r="AA108" s="1" t="s">
        <v>424</v>
      </c>
      <c r="AB108" s="20" t="s">
        <v>424</v>
      </c>
      <c r="AC108" s="17" t="s">
        <v>424</v>
      </c>
      <c r="AD108" s="1" t="s">
        <v>424</v>
      </c>
      <c r="AE108" s="20" t="s">
        <v>424</v>
      </c>
      <c r="AF108" s="17" t="s">
        <v>424</v>
      </c>
      <c r="AG108" s="1" t="s">
        <v>424</v>
      </c>
      <c r="AH108" s="20" t="s">
        <v>424</v>
      </c>
      <c r="AI108" s="17">
        <v>6.76</v>
      </c>
      <c r="AJ108" s="1">
        <v>12.52</v>
      </c>
      <c r="AK108" s="18">
        <v>0.54</v>
      </c>
      <c r="AL108" s="17">
        <v>13.58</v>
      </c>
      <c r="AM108" s="1">
        <v>11.89</v>
      </c>
      <c r="AN108" s="20">
        <v>1.1399999999999999</v>
      </c>
      <c r="AO108" s="1" t="s">
        <v>424</v>
      </c>
      <c r="AP108" s="1">
        <v>0</v>
      </c>
      <c r="AQ108" s="1">
        <v>0</v>
      </c>
      <c r="AR108" s="1">
        <v>0</v>
      </c>
      <c r="AS108" s="1" t="s">
        <v>424</v>
      </c>
      <c r="AT108" s="1">
        <v>-1</v>
      </c>
      <c r="AU108" s="1" t="s">
        <v>424</v>
      </c>
      <c r="AV108" s="1" t="s">
        <v>424</v>
      </c>
      <c r="AW108" s="1" t="s">
        <v>424</v>
      </c>
      <c r="AX108" s="1">
        <v>1</v>
      </c>
      <c r="AY108" s="1">
        <v>0</v>
      </c>
      <c r="AZ108" s="17">
        <v>1</v>
      </c>
      <c r="BA108" s="1">
        <v>1</v>
      </c>
      <c r="BB108" s="1">
        <v>4</v>
      </c>
      <c r="BC108" s="46">
        <v>6</v>
      </c>
      <c r="BD108" s="44" t="s">
        <v>423</v>
      </c>
    </row>
    <row r="109" spans="1:56" x14ac:dyDescent="0.25">
      <c r="A109" s="17">
        <v>99</v>
      </c>
      <c r="B109" s="1" t="s">
        <v>249</v>
      </c>
      <c r="C109" s="1" t="s">
        <v>232</v>
      </c>
      <c r="D109" s="1" t="s">
        <v>250</v>
      </c>
      <c r="E109" s="1" t="s">
        <v>251</v>
      </c>
      <c r="F109" s="1">
        <v>2</v>
      </c>
      <c r="G109" s="20" t="s">
        <v>71</v>
      </c>
      <c r="H109" s="1">
        <v>0.04</v>
      </c>
      <c r="I109" s="1">
        <v>0.03</v>
      </c>
      <c r="J109" s="18">
        <v>1.33</v>
      </c>
      <c r="K109" s="17">
        <v>0.57999999999999996</v>
      </c>
      <c r="L109" s="1">
        <v>0.56999999999999995</v>
      </c>
      <c r="M109" s="20">
        <v>1.02</v>
      </c>
      <c r="N109" s="17">
        <v>1</v>
      </c>
      <c r="O109" s="1">
        <v>0.99</v>
      </c>
      <c r="P109" s="20">
        <v>1.01</v>
      </c>
      <c r="Q109" s="17">
        <v>0.36</v>
      </c>
      <c r="R109" s="1">
        <v>0.39</v>
      </c>
      <c r="S109" s="20">
        <v>0.92</v>
      </c>
      <c r="T109" s="17">
        <v>0.9</v>
      </c>
      <c r="U109" s="1">
        <v>0.74</v>
      </c>
      <c r="V109" s="18">
        <v>1.22</v>
      </c>
      <c r="W109" s="17">
        <v>0.76</v>
      </c>
      <c r="X109" s="1">
        <v>0.8</v>
      </c>
      <c r="Y109" s="20">
        <v>0.95</v>
      </c>
      <c r="Z109" s="17">
        <v>0.7</v>
      </c>
      <c r="AA109" s="1">
        <v>0.44</v>
      </c>
      <c r="AB109" s="18">
        <v>1.59</v>
      </c>
      <c r="AC109" s="17">
        <v>0.81</v>
      </c>
      <c r="AD109" s="1">
        <v>0.51</v>
      </c>
      <c r="AE109" s="18">
        <v>1.59</v>
      </c>
      <c r="AF109" s="17">
        <v>0.73</v>
      </c>
      <c r="AG109" s="1">
        <v>0.68</v>
      </c>
      <c r="AH109" s="20">
        <v>1.07</v>
      </c>
      <c r="AI109" s="17">
        <v>11.01</v>
      </c>
      <c r="AJ109" s="1">
        <v>12.3</v>
      </c>
      <c r="AK109" s="20">
        <v>0.9</v>
      </c>
      <c r="AL109" s="17">
        <v>5.73</v>
      </c>
      <c r="AM109" s="1">
        <v>7.61</v>
      </c>
      <c r="AN109" s="18">
        <v>0.75</v>
      </c>
      <c r="AO109" s="1">
        <v>1</v>
      </c>
      <c r="AP109" s="1">
        <v>0</v>
      </c>
      <c r="AQ109" s="1">
        <v>0</v>
      </c>
      <c r="AR109" s="1">
        <v>0</v>
      </c>
      <c r="AS109" s="1">
        <v>1</v>
      </c>
      <c r="AT109" s="1">
        <v>0</v>
      </c>
      <c r="AU109" s="1">
        <v>1</v>
      </c>
      <c r="AV109" s="1">
        <v>1</v>
      </c>
      <c r="AW109" s="1">
        <v>0</v>
      </c>
      <c r="AX109" s="1">
        <v>0</v>
      </c>
      <c r="AY109" s="1">
        <v>1</v>
      </c>
      <c r="AZ109" s="17">
        <v>5</v>
      </c>
      <c r="BA109" s="1">
        <v>0</v>
      </c>
      <c r="BB109" s="1">
        <v>6</v>
      </c>
      <c r="BC109" s="46">
        <v>11</v>
      </c>
      <c r="BD109" s="44"/>
    </row>
    <row r="110" spans="1:56" x14ac:dyDescent="0.25">
      <c r="A110" s="17">
        <v>100</v>
      </c>
      <c r="B110" s="1" t="s">
        <v>172</v>
      </c>
      <c r="C110" s="1" t="s">
        <v>232</v>
      </c>
      <c r="D110" s="1" t="s">
        <v>252</v>
      </c>
      <c r="E110" s="1" t="s">
        <v>253</v>
      </c>
      <c r="F110" s="1">
        <v>2</v>
      </c>
      <c r="G110" s="20" t="s">
        <v>71</v>
      </c>
      <c r="H110" s="1">
        <v>0</v>
      </c>
      <c r="I110" s="1">
        <v>0.03</v>
      </c>
      <c r="J110" s="19">
        <v>0</v>
      </c>
      <c r="K110" s="17">
        <v>0.4</v>
      </c>
      <c r="L110" s="1">
        <v>0.55000000000000004</v>
      </c>
      <c r="M110" s="19">
        <v>0.73</v>
      </c>
      <c r="N110" s="17">
        <v>0.96</v>
      </c>
      <c r="O110" s="1">
        <v>0.97</v>
      </c>
      <c r="P110" s="20">
        <v>0.99</v>
      </c>
      <c r="Q110" s="17">
        <v>0.09</v>
      </c>
      <c r="R110" s="1">
        <v>0.32</v>
      </c>
      <c r="S110" s="19">
        <v>0.28000000000000003</v>
      </c>
      <c r="T110" s="17">
        <v>0.64</v>
      </c>
      <c r="U110" s="1">
        <v>0.6</v>
      </c>
      <c r="V110" s="20">
        <v>1.07</v>
      </c>
      <c r="W110" s="17">
        <v>0.89</v>
      </c>
      <c r="X110" s="1">
        <v>0.85</v>
      </c>
      <c r="Y110" s="20">
        <v>1.05</v>
      </c>
      <c r="Z110" s="17">
        <v>0.73</v>
      </c>
      <c r="AA110" s="1">
        <v>0.21</v>
      </c>
      <c r="AB110" s="18">
        <v>3.48</v>
      </c>
      <c r="AC110" s="17">
        <v>0.63</v>
      </c>
      <c r="AD110" s="1">
        <v>0.33</v>
      </c>
      <c r="AE110" s="18">
        <v>1.91</v>
      </c>
      <c r="AF110" s="17">
        <v>0.53</v>
      </c>
      <c r="AG110" s="1">
        <v>0.64</v>
      </c>
      <c r="AH110" s="20">
        <v>0.83</v>
      </c>
      <c r="AI110" s="17">
        <v>9.1</v>
      </c>
      <c r="AJ110" s="1">
        <v>8.93</v>
      </c>
      <c r="AK110" s="20">
        <v>1.02</v>
      </c>
      <c r="AL110" s="17">
        <v>15.04</v>
      </c>
      <c r="AM110" s="1">
        <v>4.68</v>
      </c>
      <c r="AN110" s="19">
        <v>3.21</v>
      </c>
      <c r="AO110" s="1">
        <v>-1</v>
      </c>
      <c r="AP110" s="1">
        <v>-1</v>
      </c>
      <c r="AQ110" s="1">
        <v>0</v>
      </c>
      <c r="AR110" s="1">
        <v>-1</v>
      </c>
      <c r="AS110" s="1">
        <v>0</v>
      </c>
      <c r="AT110" s="1">
        <v>0</v>
      </c>
      <c r="AU110" s="1">
        <v>1</v>
      </c>
      <c r="AV110" s="1">
        <v>1</v>
      </c>
      <c r="AW110" s="1">
        <v>0</v>
      </c>
      <c r="AX110" s="1">
        <v>0</v>
      </c>
      <c r="AY110" s="1">
        <v>-1</v>
      </c>
      <c r="AZ110" s="17">
        <v>2</v>
      </c>
      <c r="BA110" s="1">
        <v>4</v>
      </c>
      <c r="BB110" s="1">
        <v>5</v>
      </c>
      <c r="BC110" s="46">
        <v>11</v>
      </c>
      <c r="BD110" s="44"/>
    </row>
    <row r="111" spans="1:56" x14ac:dyDescent="0.25">
      <c r="A111" s="17">
        <v>101</v>
      </c>
      <c r="B111" s="1" t="s">
        <v>254</v>
      </c>
      <c r="C111" s="1" t="s">
        <v>232</v>
      </c>
      <c r="D111" s="1" t="s">
        <v>255</v>
      </c>
      <c r="E111" s="1" t="s">
        <v>256</v>
      </c>
      <c r="F111" s="1">
        <v>2</v>
      </c>
      <c r="G111" s="20" t="s">
        <v>71</v>
      </c>
      <c r="H111" s="1">
        <v>0.05</v>
      </c>
      <c r="I111" s="1">
        <v>0.04</v>
      </c>
      <c r="J111" s="18">
        <v>1.25</v>
      </c>
      <c r="K111" s="17">
        <v>0.48</v>
      </c>
      <c r="L111" s="1">
        <v>0.55000000000000004</v>
      </c>
      <c r="M111" s="20">
        <v>0.87</v>
      </c>
      <c r="N111" s="17">
        <v>1</v>
      </c>
      <c r="O111" s="1">
        <v>0.96</v>
      </c>
      <c r="P111" s="20">
        <v>1.04</v>
      </c>
      <c r="Q111" s="17">
        <v>0</v>
      </c>
      <c r="R111" s="1">
        <v>0.35</v>
      </c>
      <c r="S111" s="19">
        <v>0</v>
      </c>
      <c r="T111" s="17">
        <v>0.56000000000000005</v>
      </c>
      <c r="U111" s="1">
        <v>0.57999999999999996</v>
      </c>
      <c r="V111" s="20">
        <v>0.97</v>
      </c>
      <c r="W111" s="17">
        <v>0.85</v>
      </c>
      <c r="X111" s="1">
        <v>0.81</v>
      </c>
      <c r="Y111" s="20">
        <v>1.05</v>
      </c>
      <c r="Z111" s="17">
        <v>0.56000000000000005</v>
      </c>
      <c r="AA111" s="1">
        <v>0.31</v>
      </c>
      <c r="AB111" s="18">
        <v>1.81</v>
      </c>
      <c r="AC111" s="17">
        <v>0.56000000000000005</v>
      </c>
      <c r="AD111" s="1">
        <v>0.49</v>
      </c>
      <c r="AE111" s="20">
        <v>1.1399999999999999</v>
      </c>
      <c r="AF111" s="17">
        <v>0.67</v>
      </c>
      <c r="AG111" s="1">
        <v>0.57999999999999996</v>
      </c>
      <c r="AH111" s="20">
        <v>1.1599999999999999</v>
      </c>
      <c r="AI111" s="17">
        <v>4.07</v>
      </c>
      <c r="AJ111" s="1">
        <v>13.21</v>
      </c>
      <c r="AK111" s="18">
        <v>0.31</v>
      </c>
      <c r="AL111" s="17">
        <v>3.27</v>
      </c>
      <c r="AM111" s="1">
        <v>5.9</v>
      </c>
      <c r="AN111" s="18">
        <v>0.55000000000000004</v>
      </c>
      <c r="AO111" s="1">
        <v>1</v>
      </c>
      <c r="AP111" s="1">
        <v>0</v>
      </c>
      <c r="AQ111" s="1">
        <v>0</v>
      </c>
      <c r="AR111" s="1">
        <v>-1</v>
      </c>
      <c r="AS111" s="1">
        <v>0</v>
      </c>
      <c r="AT111" s="1">
        <v>0</v>
      </c>
      <c r="AU111" s="1">
        <v>1</v>
      </c>
      <c r="AV111" s="1">
        <v>0</v>
      </c>
      <c r="AW111" s="1">
        <v>0</v>
      </c>
      <c r="AX111" s="1">
        <v>1</v>
      </c>
      <c r="AY111" s="1">
        <v>1</v>
      </c>
      <c r="AZ111" s="17">
        <v>4</v>
      </c>
      <c r="BA111" s="1">
        <v>1</v>
      </c>
      <c r="BB111" s="1">
        <v>6</v>
      </c>
      <c r="BC111" s="46">
        <v>11</v>
      </c>
      <c r="BD111" s="44"/>
    </row>
    <row r="112" spans="1:56" x14ac:dyDescent="0.25">
      <c r="A112" s="17">
        <v>102</v>
      </c>
      <c r="B112" s="1" t="s">
        <v>257</v>
      </c>
      <c r="C112" s="1" t="s">
        <v>232</v>
      </c>
      <c r="D112" s="1" t="s">
        <v>258</v>
      </c>
      <c r="E112" s="1" t="s">
        <v>259</v>
      </c>
      <c r="F112" s="1">
        <v>2</v>
      </c>
      <c r="G112" s="20" t="s">
        <v>71</v>
      </c>
      <c r="H112" s="1">
        <v>0.09</v>
      </c>
      <c r="I112" s="1">
        <v>0.06</v>
      </c>
      <c r="J112" s="18">
        <v>1.5</v>
      </c>
      <c r="K112" s="17">
        <v>0.52</v>
      </c>
      <c r="L112" s="1">
        <v>0.47</v>
      </c>
      <c r="M112" s="20">
        <v>1.1100000000000001</v>
      </c>
      <c r="N112" s="17">
        <v>0.98</v>
      </c>
      <c r="O112" s="1">
        <v>0.98</v>
      </c>
      <c r="P112" s="20">
        <v>1</v>
      </c>
      <c r="Q112" s="17">
        <v>0.28000000000000003</v>
      </c>
      <c r="R112" s="1">
        <v>0.23</v>
      </c>
      <c r="S112" s="18">
        <v>1.22</v>
      </c>
      <c r="T112" s="17">
        <v>0.75</v>
      </c>
      <c r="U112" s="1">
        <v>0.57999999999999996</v>
      </c>
      <c r="V112" s="18">
        <v>1.29</v>
      </c>
      <c r="W112" s="17">
        <v>0.8</v>
      </c>
      <c r="X112" s="1">
        <v>0.84</v>
      </c>
      <c r="Y112" s="20">
        <v>0.95</v>
      </c>
      <c r="Z112" s="17">
        <v>0.33</v>
      </c>
      <c r="AA112" s="1">
        <v>0.2</v>
      </c>
      <c r="AB112" s="18">
        <v>1.65</v>
      </c>
      <c r="AC112" s="17">
        <v>0.68</v>
      </c>
      <c r="AD112" s="1">
        <v>0.38</v>
      </c>
      <c r="AE112" s="18">
        <v>1.79</v>
      </c>
      <c r="AF112" s="17">
        <v>0.87</v>
      </c>
      <c r="AG112" s="1">
        <v>0.9</v>
      </c>
      <c r="AH112" s="20">
        <v>0.97</v>
      </c>
      <c r="AI112" s="17">
        <v>12.7</v>
      </c>
      <c r="AJ112" s="1">
        <v>8.64</v>
      </c>
      <c r="AK112" s="19">
        <v>1.47</v>
      </c>
      <c r="AL112" s="17">
        <v>9.82</v>
      </c>
      <c r="AM112" s="1">
        <v>5.58</v>
      </c>
      <c r="AN112" s="19">
        <v>1.76</v>
      </c>
      <c r="AO112" s="1">
        <v>1</v>
      </c>
      <c r="AP112" s="1">
        <v>0</v>
      </c>
      <c r="AQ112" s="1">
        <v>0</v>
      </c>
      <c r="AR112" s="1">
        <v>1</v>
      </c>
      <c r="AS112" s="1">
        <v>1</v>
      </c>
      <c r="AT112" s="1">
        <v>0</v>
      </c>
      <c r="AU112" s="1">
        <v>1</v>
      </c>
      <c r="AV112" s="1">
        <v>1</v>
      </c>
      <c r="AW112" s="1">
        <v>0</v>
      </c>
      <c r="AX112" s="1">
        <v>-1</v>
      </c>
      <c r="AY112" s="1">
        <v>-1</v>
      </c>
      <c r="AZ112" s="17">
        <v>5</v>
      </c>
      <c r="BA112" s="1">
        <v>2</v>
      </c>
      <c r="BB112" s="1">
        <v>4</v>
      </c>
      <c r="BC112" s="46">
        <v>11</v>
      </c>
      <c r="BD112" s="44"/>
    </row>
    <row r="113" spans="1:56" x14ac:dyDescent="0.25">
      <c r="A113" s="17">
        <v>103</v>
      </c>
      <c r="B113" s="1" t="s">
        <v>176</v>
      </c>
      <c r="C113" s="1" t="s">
        <v>232</v>
      </c>
      <c r="D113" s="1" t="s">
        <v>260</v>
      </c>
      <c r="E113" s="1" t="s">
        <v>261</v>
      </c>
      <c r="F113" s="1">
        <v>2</v>
      </c>
      <c r="G113" s="20" t="s">
        <v>71</v>
      </c>
      <c r="H113" s="1">
        <v>0.01</v>
      </c>
      <c r="I113" s="1">
        <v>0.05</v>
      </c>
      <c r="J113" s="19">
        <v>0.2</v>
      </c>
      <c r="K113" s="17">
        <v>0.55000000000000004</v>
      </c>
      <c r="L113" s="1">
        <v>0.55000000000000004</v>
      </c>
      <c r="M113" s="20">
        <v>1</v>
      </c>
      <c r="N113" s="17">
        <v>1</v>
      </c>
      <c r="O113" s="1">
        <v>0.96</v>
      </c>
      <c r="P113" s="20">
        <v>1.04</v>
      </c>
      <c r="Q113" s="17">
        <v>0.31</v>
      </c>
      <c r="R113" s="1">
        <v>0.35</v>
      </c>
      <c r="S113" s="20">
        <v>0.89</v>
      </c>
      <c r="T113" s="17">
        <v>0.85</v>
      </c>
      <c r="U113" s="1">
        <v>0.7</v>
      </c>
      <c r="V113" s="18">
        <v>1.21</v>
      </c>
      <c r="W113" s="17">
        <v>0.83</v>
      </c>
      <c r="X113" s="1">
        <v>0.81</v>
      </c>
      <c r="Y113" s="20">
        <v>1.02</v>
      </c>
      <c r="Z113" s="17">
        <v>0.63</v>
      </c>
      <c r="AA113" s="1">
        <v>0.37</v>
      </c>
      <c r="AB113" s="18">
        <v>1.7</v>
      </c>
      <c r="AC113" s="17">
        <v>0.63</v>
      </c>
      <c r="AD113" s="1">
        <v>0.47</v>
      </c>
      <c r="AE113" s="18">
        <v>1.34</v>
      </c>
      <c r="AF113" s="17">
        <v>0.92</v>
      </c>
      <c r="AG113" s="1">
        <v>0.84</v>
      </c>
      <c r="AH113" s="20">
        <v>1.1000000000000001</v>
      </c>
      <c r="AI113" s="17">
        <v>15</v>
      </c>
      <c r="AJ113" s="1">
        <v>7.58</v>
      </c>
      <c r="AK113" s="19">
        <v>1.98</v>
      </c>
      <c r="AL113" s="17">
        <v>11.13</v>
      </c>
      <c r="AM113" s="1">
        <v>5.69</v>
      </c>
      <c r="AN113" s="19">
        <v>1.96</v>
      </c>
      <c r="AO113" s="1">
        <v>-1</v>
      </c>
      <c r="AP113" s="1">
        <v>0</v>
      </c>
      <c r="AQ113" s="1">
        <v>0</v>
      </c>
      <c r="AR113" s="1">
        <v>0</v>
      </c>
      <c r="AS113" s="1">
        <v>1</v>
      </c>
      <c r="AT113" s="1">
        <v>0</v>
      </c>
      <c r="AU113" s="1">
        <v>1</v>
      </c>
      <c r="AV113" s="1">
        <v>1</v>
      </c>
      <c r="AW113" s="1">
        <v>0</v>
      </c>
      <c r="AX113" s="1">
        <v>-1</v>
      </c>
      <c r="AY113" s="1">
        <v>-1</v>
      </c>
      <c r="AZ113" s="17">
        <v>3</v>
      </c>
      <c r="BA113" s="1">
        <v>3</v>
      </c>
      <c r="BB113" s="1">
        <v>5</v>
      </c>
      <c r="BC113" s="46">
        <v>11</v>
      </c>
      <c r="BD113" s="44"/>
    </row>
    <row r="114" spans="1:56" x14ac:dyDescent="0.25">
      <c r="A114" s="17">
        <v>104</v>
      </c>
      <c r="B114" s="1" t="s">
        <v>262</v>
      </c>
      <c r="C114" s="1" t="s">
        <v>232</v>
      </c>
      <c r="D114" s="1" t="s">
        <v>263</v>
      </c>
      <c r="E114" s="1" t="s">
        <v>262</v>
      </c>
      <c r="F114" s="1">
        <v>2</v>
      </c>
      <c r="G114" s="20" t="s">
        <v>71</v>
      </c>
      <c r="H114" s="1" t="s">
        <v>424</v>
      </c>
      <c r="I114" s="1" t="s">
        <v>424</v>
      </c>
      <c r="J114" s="20" t="s">
        <v>424</v>
      </c>
      <c r="K114" s="17" t="s">
        <v>424</v>
      </c>
      <c r="L114" s="1" t="s">
        <v>424</v>
      </c>
      <c r="M114" s="20" t="s">
        <v>424</v>
      </c>
      <c r="N114" s="17" t="s">
        <v>424</v>
      </c>
      <c r="O114" s="1" t="s">
        <v>424</v>
      </c>
      <c r="P114" s="20" t="s">
        <v>424</v>
      </c>
      <c r="Q114" s="17" t="s">
        <v>424</v>
      </c>
      <c r="R114" s="1" t="s">
        <v>424</v>
      </c>
      <c r="S114" s="20" t="s">
        <v>424</v>
      </c>
      <c r="T114" s="17" t="s">
        <v>424</v>
      </c>
      <c r="U114" s="1" t="s">
        <v>424</v>
      </c>
      <c r="V114" s="20" t="s">
        <v>424</v>
      </c>
      <c r="W114" s="17">
        <v>0</v>
      </c>
      <c r="X114" s="1">
        <v>0</v>
      </c>
      <c r="Y114" s="20" t="s">
        <v>424</v>
      </c>
      <c r="Z114" s="17" t="s">
        <v>424</v>
      </c>
      <c r="AA114" s="1" t="s">
        <v>424</v>
      </c>
      <c r="AB114" s="20" t="s">
        <v>424</v>
      </c>
      <c r="AC114" s="17" t="s">
        <v>424</v>
      </c>
      <c r="AD114" s="1" t="s">
        <v>424</v>
      </c>
      <c r="AE114" s="20" t="s">
        <v>424</v>
      </c>
      <c r="AF114" s="17" t="s">
        <v>424</v>
      </c>
      <c r="AG114" s="1" t="s">
        <v>424</v>
      </c>
      <c r="AH114" s="20" t="s">
        <v>424</v>
      </c>
      <c r="AI114" s="17">
        <v>2.23</v>
      </c>
      <c r="AJ114" s="1">
        <v>2.23</v>
      </c>
      <c r="AK114" s="20">
        <v>1</v>
      </c>
      <c r="AL114" s="17">
        <v>2.23</v>
      </c>
      <c r="AM114" s="1">
        <v>2.23</v>
      </c>
      <c r="AN114" s="20">
        <v>1</v>
      </c>
      <c r="AO114" s="1" t="s">
        <v>424</v>
      </c>
      <c r="AP114" s="1" t="s">
        <v>424</v>
      </c>
      <c r="AQ114" s="1" t="s">
        <v>424</v>
      </c>
      <c r="AR114" s="1" t="s">
        <v>424</v>
      </c>
      <c r="AS114" s="1" t="s">
        <v>424</v>
      </c>
      <c r="AT114" s="1" t="s">
        <v>424</v>
      </c>
      <c r="AU114" s="1" t="s">
        <v>424</v>
      </c>
      <c r="AV114" s="1" t="s">
        <v>424</v>
      </c>
      <c r="AW114" s="1" t="s">
        <v>424</v>
      </c>
      <c r="AX114" s="1">
        <v>0</v>
      </c>
      <c r="AY114" s="1">
        <v>0</v>
      </c>
      <c r="AZ114" s="17">
        <v>0</v>
      </c>
      <c r="BA114" s="1">
        <v>0</v>
      </c>
      <c r="BB114" s="1">
        <v>2</v>
      </c>
      <c r="BC114" s="46">
        <v>2</v>
      </c>
      <c r="BD114" s="43" t="s">
        <v>423</v>
      </c>
    </row>
    <row r="115" spans="1:56" x14ac:dyDescent="0.25">
      <c r="A115" s="17">
        <v>105</v>
      </c>
      <c r="B115" s="1" t="s">
        <v>264</v>
      </c>
      <c r="C115" s="1" t="s">
        <v>232</v>
      </c>
      <c r="D115" s="1" t="s">
        <v>265</v>
      </c>
      <c r="E115" s="1" t="s">
        <v>266</v>
      </c>
      <c r="F115" s="1">
        <v>2</v>
      </c>
      <c r="G115" s="20" t="s">
        <v>71</v>
      </c>
      <c r="H115" s="1">
        <v>0.02</v>
      </c>
      <c r="I115" s="1">
        <v>0.01</v>
      </c>
      <c r="J115" s="18">
        <v>2</v>
      </c>
      <c r="K115" s="17">
        <v>0.66</v>
      </c>
      <c r="L115" s="1">
        <v>0.56000000000000005</v>
      </c>
      <c r="M115" s="20">
        <v>1.18</v>
      </c>
      <c r="N115" s="17">
        <v>0.98</v>
      </c>
      <c r="O115" s="1">
        <v>0.97</v>
      </c>
      <c r="P115" s="20">
        <v>1.01</v>
      </c>
      <c r="Q115" s="17">
        <v>0.42</v>
      </c>
      <c r="R115" s="1">
        <v>0.36</v>
      </c>
      <c r="S115" s="20">
        <v>1.17</v>
      </c>
      <c r="T115" s="17">
        <v>0.62</v>
      </c>
      <c r="U115" s="1">
        <v>0.62</v>
      </c>
      <c r="V115" s="20">
        <v>1</v>
      </c>
      <c r="W115" s="17">
        <v>0.85</v>
      </c>
      <c r="X115" s="1">
        <v>0.73</v>
      </c>
      <c r="Y115" s="20">
        <v>1.1599999999999999</v>
      </c>
      <c r="Z115" s="17">
        <v>0.65</v>
      </c>
      <c r="AA115" s="1">
        <v>0.41</v>
      </c>
      <c r="AB115" s="18">
        <v>1.59</v>
      </c>
      <c r="AC115" s="17">
        <v>0.51</v>
      </c>
      <c r="AD115" s="1">
        <v>0.42</v>
      </c>
      <c r="AE115" s="18">
        <v>1.21</v>
      </c>
      <c r="AF115" s="17">
        <v>0.56999999999999995</v>
      </c>
      <c r="AG115" s="1">
        <v>0.67</v>
      </c>
      <c r="AH115" s="20">
        <v>0.85</v>
      </c>
      <c r="AI115" s="17">
        <v>13.46</v>
      </c>
      <c r="AJ115" s="1">
        <v>6.41</v>
      </c>
      <c r="AK115" s="19">
        <v>2.1</v>
      </c>
      <c r="AL115" s="17">
        <v>6.85</v>
      </c>
      <c r="AM115" s="1">
        <v>4.18</v>
      </c>
      <c r="AN115" s="19">
        <v>1.64</v>
      </c>
      <c r="AO115" s="1">
        <v>1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1</v>
      </c>
      <c r="AV115" s="1">
        <v>1</v>
      </c>
      <c r="AW115" s="1">
        <v>0</v>
      </c>
      <c r="AX115" s="1">
        <v>-1</v>
      </c>
      <c r="AY115" s="1">
        <v>-1</v>
      </c>
      <c r="AZ115" s="17">
        <v>3</v>
      </c>
      <c r="BA115" s="1">
        <v>2</v>
      </c>
      <c r="BB115" s="1">
        <v>6</v>
      </c>
      <c r="BC115" s="46">
        <v>11</v>
      </c>
      <c r="BD115" s="44"/>
    </row>
    <row r="116" spans="1:56" x14ac:dyDescent="0.25">
      <c r="A116" s="17">
        <v>106</v>
      </c>
      <c r="B116" s="1" t="s">
        <v>184</v>
      </c>
      <c r="C116" s="1" t="s">
        <v>232</v>
      </c>
      <c r="D116" s="1" t="s">
        <v>267</v>
      </c>
      <c r="E116" s="1" t="s">
        <v>268</v>
      </c>
      <c r="F116" s="1">
        <v>2</v>
      </c>
      <c r="G116" s="20" t="s">
        <v>71</v>
      </c>
      <c r="H116" s="1">
        <v>0.06</v>
      </c>
      <c r="I116" s="1">
        <v>0.03</v>
      </c>
      <c r="J116" s="18">
        <v>2</v>
      </c>
      <c r="K116" s="17">
        <v>0.65</v>
      </c>
      <c r="L116" s="1">
        <v>0.69</v>
      </c>
      <c r="M116" s="20">
        <v>0.94</v>
      </c>
      <c r="N116" s="17">
        <v>0.98</v>
      </c>
      <c r="O116" s="1">
        <v>0.98</v>
      </c>
      <c r="P116" s="20">
        <v>1</v>
      </c>
      <c r="Q116" s="17">
        <v>0.43</v>
      </c>
      <c r="R116" s="1">
        <v>0.64</v>
      </c>
      <c r="S116" s="19">
        <v>0.67</v>
      </c>
      <c r="T116" s="17">
        <v>0.94</v>
      </c>
      <c r="U116" s="1">
        <v>0.79</v>
      </c>
      <c r="V116" s="20">
        <v>1.19</v>
      </c>
      <c r="W116" s="17">
        <v>0.82</v>
      </c>
      <c r="X116" s="1">
        <v>0.82</v>
      </c>
      <c r="Y116" s="20">
        <v>1</v>
      </c>
      <c r="Z116" s="17">
        <v>0.66</v>
      </c>
      <c r="AA116" s="1">
        <v>0.48</v>
      </c>
      <c r="AB116" s="18">
        <v>1.38</v>
      </c>
      <c r="AC116" s="17">
        <v>0.8</v>
      </c>
      <c r="AD116" s="1">
        <v>0.56999999999999995</v>
      </c>
      <c r="AE116" s="18">
        <v>1.4</v>
      </c>
      <c r="AF116" s="17">
        <v>0.95</v>
      </c>
      <c r="AG116" s="1">
        <v>0.79</v>
      </c>
      <c r="AH116" s="20">
        <v>1.2</v>
      </c>
      <c r="AI116" s="17">
        <v>30.2</v>
      </c>
      <c r="AJ116" s="1">
        <v>25.66</v>
      </c>
      <c r="AK116" s="20">
        <v>1.18</v>
      </c>
      <c r="AL116" s="17">
        <v>32.729999999999997</v>
      </c>
      <c r="AM116" s="1">
        <v>18.23</v>
      </c>
      <c r="AN116" s="19">
        <v>1.8</v>
      </c>
      <c r="AO116" s="1">
        <v>1</v>
      </c>
      <c r="AP116" s="1">
        <v>0</v>
      </c>
      <c r="AQ116" s="1">
        <v>0</v>
      </c>
      <c r="AR116" s="1">
        <v>-1</v>
      </c>
      <c r="AS116" s="1">
        <v>0</v>
      </c>
      <c r="AT116" s="1">
        <v>0</v>
      </c>
      <c r="AU116" s="1">
        <v>1</v>
      </c>
      <c r="AV116" s="1">
        <v>1</v>
      </c>
      <c r="AW116" s="1">
        <v>0</v>
      </c>
      <c r="AX116" s="1">
        <v>0</v>
      </c>
      <c r="AY116" s="1">
        <v>-1</v>
      </c>
      <c r="AZ116" s="17">
        <v>3</v>
      </c>
      <c r="BA116" s="1">
        <v>2</v>
      </c>
      <c r="BB116" s="1">
        <v>6</v>
      </c>
      <c r="BC116" s="46">
        <v>11</v>
      </c>
      <c r="BD116" s="44"/>
    </row>
    <row r="117" spans="1:56" x14ac:dyDescent="0.25">
      <c r="A117" s="17">
        <v>107</v>
      </c>
      <c r="B117" s="1" t="s">
        <v>177</v>
      </c>
      <c r="C117" s="1" t="s">
        <v>232</v>
      </c>
      <c r="D117" s="1" t="s">
        <v>269</v>
      </c>
      <c r="E117" s="1" t="s">
        <v>270</v>
      </c>
      <c r="F117" s="1">
        <v>2</v>
      </c>
      <c r="G117" s="20" t="s">
        <v>71</v>
      </c>
      <c r="H117" s="1">
        <v>0.04</v>
      </c>
      <c r="I117" s="1">
        <v>0.01</v>
      </c>
      <c r="J117" s="18">
        <v>4</v>
      </c>
      <c r="K117" s="17">
        <v>0.57999999999999996</v>
      </c>
      <c r="L117" s="1">
        <v>0.6</v>
      </c>
      <c r="M117" s="20">
        <v>0.97</v>
      </c>
      <c r="N117" s="17">
        <v>0.98</v>
      </c>
      <c r="O117" s="1">
        <v>0.97</v>
      </c>
      <c r="P117" s="20">
        <v>1.01</v>
      </c>
      <c r="Q117" s="17">
        <v>0.33</v>
      </c>
      <c r="R117" s="1">
        <v>0.48</v>
      </c>
      <c r="S117" s="19">
        <v>0.69</v>
      </c>
      <c r="T117" s="17">
        <v>0.69</v>
      </c>
      <c r="U117" s="1">
        <v>0.74</v>
      </c>
      <c r="V117" s="20">
        <v>0.93</v>
      </c>
      <c r="W117" s="17">
        <v>0.87</v>
      </c>
      <c r="X117" s="1">
        <v>0.79</v>
      </c>
      <c r="Y117" s="20">
        <v>1.1000000000000001</v>
      </c>
      <c r="Z117" s="17">
        <v>0.41</v>
      </c>
      <c r="AA117" s="1">
        <v>0.4</v>
      </c>
      <c r="AB117" s="20">
        <v>1.02</v>
      </c>
      <c r="AC117" s="17">
        <v>0.48</v>
      </c>
      <c r="AD117" s="1">
        <v>0.51</v>
      </c>
      <c r="AE117" s="20">
        <v>0.94</v>
      </c>
      <c r="AF117" s="17">
        <v>0.92</v>
      </c>
      <c r="AG117" s="1">
        <v>0.92</v>
      </c>
      <c r="AH117" s="20">
        <v>1</v>
      </c>
      <c r="AI117" s="17">
        <v>30.86</v>
      </c>
      <c r="AJ117" s="1">
        <v>15.04</v>
      </c>
      <c r="AK117" s="19">
        <v>2.0499999999999998</v>
      </c>
      <c r="AL117" s="17">
        <v>24.89</v>
      </c>
      <c r="AM117" s="1">
        <v>10.61</v>
      </c>
      <c r="AN117" s="19">
        <v>2.35</v>
      </c>
      <c r="AO117" s="1">
        <v>1</v>
      </c>
      <c r="AP117" s="1">
        <v>0</v>
      </c>
      <c r="AQ117" s="1">
        <v>0</v>
      </c>
      <c r="AR117" s="1">
        <v>-1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-1</v>
      </c>
      <c r="AY117" s="1">
        <v>-1</v>
      </c>
      <c r="AZ117" s="17">
        <v>1</v>
      </c>
      <c r="BA117" s="1">
        <v>3</v>
      </c>
      <c r="BB117" s="1">
        <v>7</v>
      </c>
      <c r="BC117" s="46">
        <v>11</v>
      </c>
      <c r="BD117" s="44"/>
    </row>
    <row r="118" spans="1:56" x14ac:dyDescent="0.25">
      <c r="A118" s="17">
        <v>108</v>
      </c>
      <c r="B118" s="1" t="s">
        <v>183</v>
      </c>
      <c r="C118" s="1" t="s">
        <v>232</v>
      </c>
      <c r="D118" s="1" t="s">
        <v>271</v>
      </c>
      <c r="E118" s="1" t="s">
        <v>272</v>
      </c>
      <c r="F118" s="1">
        <v>2</v>
      </c>
      <c r="G118" s="20" t="s">
        <v>71</v>
      </c>
      <c r="H118" s="1">
        <v>0.05</v>
      </c>
      <c r="I118" s="1">
        <v>0.03</v>
      </c>
      <c r="J118" s="18">
        <v>1.67</v>
      </c>
      <c r="K118" s="17">
        <v>0.65</v>
      </c>
      <c r="L118" s="1">
        <v>0.52</v>
      </c>
      <c r="M118" s="18">
        <v>1.25</v>
      </c>
      <c r="N118" s="17">
        <v>1</v>
      </c>
      <c r="O118" s="1">
        <v>0.98</v>
      </c>
      <c r="P118" s="20">
        <v>1.02</v>
      </c>
      <c r="Q118" s="17">
        <v>0.49</v>
      </c>
      <c r="R118" s="1">
        <v>0.33</v>
      </c>
      <c r="S118" s="18">
        <v>1.48</v>
      </c>
      <c r="T118" s="17">
        <v>0.85</v>
      </c>
      <c r="U118" s="1">
        <v>0.67</v>
      </c>
      <c r="V118" s="18">
        <v>1.27</v>
      </c>
      <c r="W118" s="17">
        <v>0.68</v>
      </c>
      <c r="X118" s="1">
        <v>0.84</v>
      </c>
      <c r="Y118" s="20">
        <v>0.81</v>
      </c>
      <c r="Z118" s="17">
        <v>0.81</v>
      </c>
      <c r="AA118" s="1">
        <v>0.37</v>
      </c>
      <c r="AB118" s="18">
        <v>2.19</v>
      </c>
      <c r="AC118" s="17">
        <v>0.81</v>
      </c>
      <c r="AD118" s="1">
        <v>0.39</v>
      </c>
      <c r="AE118" s="18">
        <v>2.08</v>
      </c>
      <c r="AF118" s="17">
        <v>0.77</v>
      </c>
      <c r="AG118" s="1">
        <v>0.73</v>
      </c>
      <c r="AH118" s="20">
        <v>1.05</v>
      </c>
      <c r="AI118" s="17">
        <v>15.79</v>
      </c>
      <c r="AJ118" s="1">
        <v>12.24</v>
      </c>
      <c r="AK118" s="19">
        <v>1.29</v>
      </c>
      <c r="AL118" s="17">
        <v>10.48</v>
      </c>
      <c r="AM118" s="1">
        <v>7.62</v>
      </c>
      <c r="AN118" s="19">
        <v>1.38</v>
      </c>
      <c r="AO118" s="1">
        <v>1</v>
      </c>
      <c r="AP118" s="1">
        <v>1</v>
      </c>
      <c r="AQ118" s="1">
        <v>0</v>
      </c>
      <c r="AR118" s="1">
        <v>1</v>
      </c>
      <c r="AS118" s="1">
        <v>1</v>
      </c>
      <c r="AT118" s="1">
        <v>0</v>
      </c>
      <c r="AU118" s="1">
        <v>1</v>
      </c>
      <c r="AV118" s="1">
        <v>1</v>
      </c>
      <c r="AW118" s="1">
        <v>0</v>
      </c>
      <c r="AX118" s="1">
        <v>-1</v>
      </c>
      <c r="AY118" s="1">
        <v>-1</v>
      </c>
      <c r="AZ118" s="17">
        <v>6</v>
      </c>
      <c r="BA118" s="1">
        <v>2</v>
      </c>
      <c r="BB118" s="1">
        <v>3</v>
      </c>
      <c r="BC118" s="46">
        <v>11</v>
      </c>
      <c r="BD118" s="44"/>
    </row>
    <row r="119" spans="1:56" x14ac:dyDescent="0.25">
      <c r="A119" s="17">
        <v>109</v>
      </c>
      <c r="B119" s="1" t="s">
        <v>273</v>
      </c>
      <c r="C119" s="1" t="s">
        <v>232</v>
      </c>
      <c r="D119" s="1" t="s">
        <v>274</v>
      </c>
      <c r="E119" s="1" t="s">
        <v>275</v>
      </c>
      <c r="F119" s="1">
        <v>2</v>
      </c>
      <c r="G119" s="20" t="s">
        <v>71</v>
      </c>
      <c r="H119" s="1">
        <v>0.01</v>
      </c>
      <c r="I119" s="1">
        <v>0.03</v>
      </c>
      <c r="J119" s="19">
        <v>0.33</v>
      </c>
      <c r="K119" s="17">
        <v>0.59</v>
      </c>
      <c r="L119" s="1">
        <v>0.56000000000000005</v>
      </c>
      <c r="M119" s="20">
        <v>1.05</v>
      </c>
      <c r="N119" s="17">
        <v>1</v>
      </c>
      <c r="O119" s="1">
        <v>0.97</v>
      </c>
      <c r="P119" s="20">
        <v>1.03</v>
      </c>
      <c r="Q119" s="17">
        <v>0.31</v>
      </c>
      <c r="R119" s="1">
        <v>0.39</v>
      </c>
      <c r="S119" s="19">
        <v>0.79</v>
      </c>
      <c r="T119" s="17">
        <v>0.78</v>
      </c>
      <c r="U119" s="1">
        <v>0.67</v>
      </c>
      <c r="V119" s="20">
        <v>1.1599999999999999</v>
      </c>
      <c r="W119" s="17">
        <v>0.81</v>
      </c>
      <c r="X119" s="1">
        <v>0.79</v>
      </c>
      <c r="Y119" s="20">
        <v>1.03</v>
      </c>
      <c r="Z119" s="17">
        <v>0.5</v>
      </c>
      <c r="AA119" s="1">
        <v>0.31</v>
      </c>
      <c r="AB119" s="18">
        <v>1.61</v>
      </c>
      <c r="AC119" s="17">
        <v>0.69</v>
      </c>
      <c r="AD119" s="1">
        <v>0.32</v>
      </c>
      <c r="AE119" s="18">
        <v>2.16</v>
      </c>
      <c r="AF119" s="17">
        <v>0.55000000000000004</v>
      </c>
      <c r="AG119" s="1">
        <v>0.63</v>
      </c>
      <c r="AH119" s="20">
        <v>0.87</v>
      </c>
      <c r="AI119" s="17">
        <v>7.71</v>
      </c>
      <c r="AJ119" s="1">
        <v>6.4</v>
      </c>
      <c r="AK119" s="20">
        <v>1.2</v>
      </c>
      <c r="AL119" s="17">
        <v>4.4400000000000004</v>
      </c>
      <c r="AM119" s="1">
        <v>3.36</v>
      </c>
      <c r="AN119" s="19">
        <v>1.32</v>
      </c>
      <c r="AO119" s="1">
        <v>-1</v>
      </c>
      <c r="AP119" s="1">
        <v>0</v>
      </c>
      <c r="AQ119" s="1">
        <v>0</v>
      </c>
      <c r="AR119" s="1">
        <v>-1</v>
      </c>
      <c r="AS119" s="1">
        <v>0</v>
      </c>
      <c r="AT119" s="1">
        <v>0</v>
      </c>
      <c r="AU119" s="1">
        <v>1</v>
      </c>
      <c r="AV119" s="1">
        <v>1</v>
      </c>
      <c r="AW119" s="1">
        <v>0</v>
      </c>
      <c r="AX119" s="1">
        <v>0</v>
      </c>
      <c r="AY119" s="1">
        <v>-1</v>
      </c>
      <c r="AZ119" s="17">
        <v>2</v>
      </c>
      <c r="BA119" s="1">
        <v>3</v>
      </c>
      <c r="BB119" s="1">
        <v>6</v>
      </c>
      <c r="BC119" s="46">
        <v>11</v>
      </c>
      <c r="BD119" s="44"/>
    </row>
    <row r="120" spans="1:56" x14ac:dyDescent="0.25">
      <c r="A120" s="17">
        <v>110</v>
      </c>
      <c r="B120" s="1" t="s">
        <v>276</v>
      </c>
      <c r="C120" s="1" t="s">
        <v>232</v>
      </c>
      <c r="D120" s="1" t="s">
        <v>277</v>
      </c>
      <c r="E120" s="1" t="s">
        <v>278</v>
      </c>
      <c r="F120" s="1">
        <v>2</v>
      </c>
      <c r="G120" s="20" t="s">
        <v>71</v>
      </c>
      <c r="H120" s="1">
        <v>0.04</v>
      </c>
      <c r="I120" s="1">
        <v>0.05</v>
      </c>
      <c r="J120" s="20">
        <v>0.8</v>
      </c>
      <c r="K120" s="17">
        <v>0.72</v>
      </c>
      <c r="L120" s="1">
        <v>0.67</v>
      </c>
      <c r="M120" s="20">
        <v>1.07</v>
      </c>
      <c r="N120" s="17">
        <v>0.91</v>
      </c>
      <c r="O120" s="1">
        <v>0.95</v>
      </c>
      <c r="P120" s="20">
        <v>0.96</v>
      </c>
      <c r="Q120" s="17">
        <v>0.67</v>
      </c>
      <c r="R120" s="1">
        <v>0.59</v>
      </c>
      <c r="S120" s="20">
        <v>1.1399999999999999</v>
      </c>
      <c r="T120" s="17" t="s">
        <v>424</v>
      </c>
      <c r="U120" s="1" t="s">
        <v>424</v>
      </c>
      <c r="V120" s="20" t="s">
        <v>424</v>
      </c>
      <c r="W120" s="17">
        <v>0.97</v>
      </c>
      <c r="X120" s="1">
        <v>0.76</v>
      </c>
      <c r="Y120" s="18">
        <v>1.28</v>
      </c>
      <c r="Z120" s="17">
        <v>0.56999999999999995</v>
      </c>
      <c r="AA120" s="1">
        <v>0.41</v>
      </c>
      <c r="AB120" s="18">
        <v>1.39</v>
      </c>
      <c r="AC120" s="17">
        <v>1</v>
      </c>
      <c r="AD120" s="1">
        <v>0.59</v>
      </c>
      <c r="AE120" s="18">
        <v>1.69</v>
      </c>
      <c r="AF120" s="17" t="s">
        <v>424</v>
      </c>
      <c r="AG120" s="1" t="s">
        <v>424</v>
      </c>
      <c r="AH120" s="20" t="s">
        <v>424</v>
      </c>
      <c r="AI120" s="17">
        <v>24.77</v>
      </c>
      <c r="AJ120" s="1">
        <v>19.46</v>
      </c>
      <c r="AK120" s="19">
        <v>1.27</v>
      </c>
      <c r="AL120" s="17">
        <v>20.41</v>
      </c>
      <c r="AM120" s="1">
        <v>11.96</v>
      </c>
      <c r="AN120" s="19">
        <v>1.71</v>
      </c>
      <c r="AO120" s="1">
        <v>0</v>
      </c>
      <c r="AP120" s="1">
        <v>0</v>
      </c>
      <c r="AQ120" s="1">
        <v>0</v>
      </c>
      <c r="AR120" s="1">
        <v>0</v>
      </c>
      <c r="AS120" s="1" t="s">
        <v>424</v>
      </c>
      <c r="AT120" s="1">
        <v>1</v>
      </c>
      <c r="AU120" s="1">
        <v>1</v>
      </c>
      <c r="AV120" s="1">
        <v>1</v>
      </c>
      <c r="AW120" s="1" t="s">
        <v>424</v>
      </c>
      <c r="AX120" s="1">
        <v>-1</v>
      </c>
      <c r="AY120" s="1">
        <v>-1</v>
      </c>
      <c r="AZ120" s="17">
        <v>3</v>
      </c>
      <c r="BA120" s="1">
        <v>2</v>
      </c>
      <c r="BB120" s="1">
        <v>4</v>
      </c>
      <c r="BC120" s="46">
        <v>9</v>
      </c>
      <c r="BD120" s="44"/>
    </row>
    <row r="121" spans="1:56" x14ac:dyDescent="0.25">
      <c r="A121" s="17">
        <v>111</v>
      </c>
      <c r="B121" s="1" t="s">
        <v>279</v>
      </c>
      <c r="C121" s="1" t="s">
        <v>232</v>
      </c>
      <c r="D121" s="1" t="s">
        <v>277</v>
      </c>
      <c r="E121" s="1" t="s">
        <v>278</v>
      </c>
      <c r="F121" s="1">
        <v>2</v>
      </c>
      <c r="G121" s="20" t="s">
        <v>71</v>
      </c>
      <c r="H121" s="1" t="s">
        <v>424</v>
      </c>
      <c r="I121" s="1" t="s">
        <v>424</v>
      </c>
      <c r="J121" s="20" t="s">
        <v>424</v>
      </c>
      <c r="K121" s="17" t="s">
        <v>424</v>
      </c>
      <c r="L121" s="1" t="s">
        <v>424</v>
      </c>
      <c r="M121" s="20" t="s">
        <v>424</v>
      </c>
      <c r="N121" s="17" t="s">
        <v>424</v>
      </c>
      <c r="O121" s="1" t="s">
        <v>424</v>
      </c>
      <c r="P121" s="20" t="s">
        <v>424</v>
      </c>
      <c r="Q121" s="17" t="s">
        <v>424</v>
      </c>
      <c r="R121" s="1" t="s">
        <v>424</v>
      </c>
      <c r="S121" s="20" t="s">
        <v>424</v>
      </c>
      <c r="T121" s="17" t="s">
        <v>424</v>
      </c>
      <c r="U121" s="1" t="s">
        <v>424</v>
      </c>
      <c r="V121" s="20" t="s">
        <v>424</v>
      </c>
      <c r="W121" s="17">
        <v>0.6</v>
      </c>
      <c r="X121" s="1">
        <v>0.76</v>
      </c>
      <c r="Y121" s="19">
        <v>0.79</v>
      </c>
      <c r="Z121" s="17" t="s">
        <v>424</v>
      </c>
      <c r="AA121" s="1" t="s">
        <v>424</v>
      </c>
      <c r="AB121" s="20" t="s">
        <v>424</v>
      </c>
      <c r="AC121" s="17" t="s">
        <v>424</v>
      </c>
      <c r="AD121" s="1" t="s">
        <v>424</v>
      </c>
      <c r="AE121" s="20" t="s">
        <v>424</v>
      </c>
      <c r="AF121" s="17" t="s">
        <v>424</v>
      </c>
      <c r="AG121" s="1" t="s">
        <v>424</v>
      </c>
      <c r="AH121" s="20" t="s">
        <v>424</v>
      </c>
      <c r="AI121" s="17">
        <v>0</v>
      </c>
      <c r="AJ121" s="1">
        <v>19.46</v>
      </c>
      <c r="AK121" s="18">
        <v>0</v>
      </c>
      <c r="AL121" s="17">
        <v>0</v>
      </c>
      <c r="AM121" s="1">
        <v>11.96</v>
      </c>
      <c r="AN121" s="18">
        <v>0</v>
      </c>
      <c r="AO121" s="1" t="s">
        <v>424</v>
      </c>
      <c r="AP121" s="1" t="s">
        <v>424</v>
      </c>
      <c r="AQ121" s="1" t="s">
        <v>424</v>
      </c>
      <c r="AR121" s="1" t="s">
        <v>424</v>
      </c>
      <c r="AS121" s="1" t="s">
        <v>424</v>
      </c>
      <c r="AT121" s="1">
        <v>-1</v>
      </c>
      <c r="AU121" s="1" t="s">
        <v>424</v>
      </c>
      <c r="AV121" s="1" t="s">
        <v>424</v>
      </c>
      <c r="AW121" s="1" t="s">
        <v>424</v>
      </c>
      <c r="AX121" s="1">
        <v>1</v>
      </c>
      <c r="AY121" s="1">
        <v>1</v>
      </c>
      <c r="AZ121" s="17">
        <v>2</v>
      </c>
      <c r="BA121" s="1">
        <v>1</v>
      </c>
      <c r="BB121" s="1">
        <v>0</v>
      </c>
      <c r="BC121" s="46">
        <v>3</v>
      </c>
      <c r="BD121" s="43" t="s">
        <v>423</v>
      </c>
    </row>
    <row r="122" spans="1:56" x14ac:dyDescent="0.25">
      <c r="A122" s="17">
        <v>112</v>
      </c>
      <c r="B122" s="1" t="s">
        <v>280</v>
      </c>
      <c r="C122" s="1" t="s">
        <v>232</v>
      </c>
      <c r="D122" s="1" t="s">
        <v>281</v>
      </c>
      <c r="E122" s="1" t="s">
        <v>282</v>
      </c>
      <c r="F122" s="1">
        <v>2</v>
      </c>
      <c r="G122" s="20" t="s">
        <v>71</v>
      </c>
      <c r="H122" s="1">
        <v>7.0000000000000007E-2</v>
      </c>
      <c r="I122" s="1">
        <v>0.05</v>
      </c>
      <c r="J122" s="18">
        <v>1.4</v>
      </c>
      <c r="K122" s="17">
        <v>0.81</v>
      </c>
      <c r="L122" s="1">
        <v>0.67</v>
      </c>
      <c r="M122" s="18">
        <v>1.21</v>
      </c>
      <c r="N122" s="17">
        <v>0.93</v>
      </c>
      <c r="O122" s="1">
        <v>0.95</v>
      </c>
      <c r="P122" s="20">
        <v>0.98</v>
      </c>
      <c r="Q122" s="17">
        <v>0.76</v>
      </c>
      <c r="R122" s="1">
        <v>0.56999999999999995</v>
      </c>
      <c r="S122" s="18">
        <v>1.33</v>
      </c>
      <c r="T122" s="17">
        <v>0.85</v>
      </c>
      <c r="U122" s="1">
        <v>0.74</v>
      </c>
      <c r="V122" s="20">
        <v>1.1499999999999999</v>
      </c>
      <c r="W122" s="17">
        <v>0.76</v>
      </c>
      <c r="X122" s="1">
        <v>0.55000000000000004</v>
      </c>
      <c r="Y122" s="18">
        <v>1.38</v>
      </c>
      <c r="Z122" s="17">
        <v>0.56999999999999995</v>
      </c>
      <c r="AA122" s="1">
        <v>0.56000000000000005</v>
      </c>
      <c r="AB122" s="20">
        <v>1.02</v>
      </c>
      <c r="AC122" s="17">
        <v>0.66</v>
      </c>
      <c r="AD122" s="1">
        <v>0.66</v>
      </c>
      <c r="AE122" s="20">
        <v>1</v>
      </c>
      <c r="AF122" s="17">
        <v>0.62</v>
      </c>
      <c r="AG122" s="1">
        <v>0.47</v>
      </c>
      <c r="AH122" s="18">
        <v>1.32</v>
      </c>
      <c r="AI122" s="17">
        <v>19.690000000000001</v>
      </c>
      <c r="AJ122" s="1">
        <v>23.56</v>
      </c>
      <c r="AK122" s="20">
        <v>0.84</v>
      </c>
      <c r="AL122" s="17">
        <v>19.05</v>
      </c>
      <c r="AM122" s="1">
        <v>17.420000000000002</v>
      </c>
      <c r="AN122" s="20">
        <v>1.0900000000000001</v>
      </c>
      <c r="AO122" s="1">
        <v>1</v>
      </c>
      <c r="AP122" s="1">
        <v>1</v>
      </c>
      <c r="AQ122" s="1">
        <v>0</v>
      </c>
      <c r="AR122" s="1">
        <v>1</v>
      </c>
      <c r="AS122" s="1">
        <v>0</v>
      </c>
      <c r="AT122" s="1">
        <v>1</v>
      </c>
      <c r="AU122" s="1">
        <v>0</v>
      </c>
      <c r="AV122" s="1">
        <v>0</v>
      </c>
      <c r="AW122" s="1">
        <v>1</v>
      </c>
      <c r="AX122" s="1">
        <v>0</v>
      </c>
      <c r="AY122" s="1">
        <v>0</v>
      </c>
      <c r="AZ122" s="17">
        <v>5</v>
      </c>
      <c r="BA122" s="1">
        <v>0</v>
      </c>
      <c r="BB122" s="1">
        <v>6</v>
      </c>
      <c r="BC122" s="46">
        <v>11</v>
      </c>
      <c r="BD122" s="44"/>
    </row>
    <row r="123" spans="1:56" x14ac:dyDescent="0.25">
      <c r="A123" s="17">
        <v>113</v>
      </c>
      <c r="B123" s="3" t="s">
        <v>276</v>
      </c>
      <c r="C123" s="1" t="s">
        <v>232</v>
      </c>
      <c r="D123" s="1" t="s">
        <v>283</v>
      </c>
      <c r="E123" s="1" t="s">
        <v>284</v>
      </c>
      <c r="F123" s="1">
        <v>2</v>
      </c>
      <c r="G123" s="20" t="s">
        <v>71</v>
      </c>
      <c r="H123" s="1">
        <v>0.01</v>
      </c>
      <c r="I123" s="1">
        <v>0</v>
      </c>
      <c r="J123" s="25" t="s">
        <v>425</v>
      </c>
      <c r="K123" s="17">
        <v>0.82</v>
      </c>
      <c r="L123" s="1">
        <v>0.74</v>
      </c>
      <c r="M123" s="20">
        <v>1.1100000000000001</v>
      </c>
      <c r="N123" s="17">
        <v>1</v>
      </c>
      <c r="O123" s="1">
        <v>0.97</v>
      </c>
      <c r="P123" s="20">
        <v>1.03</v>
      </c>
      <c r="Q123" s="17">
        <v>0.72</v>
      </c>
      <c r="R123" s="1">
        <v>0.61</v>
      </c>
      <c r="S123" s="20">
        <v>1.18</v>
      </c>
      <c r="T123" s="17" t="s">
        <v>424</v>
      </c>
      <c r="U123" s="1" t="s">
        <v>424</v>
      </c>
      <c r="V123" s="20" t="s">
        <v>424</v>
      </c>
      <c r="W123" s="17">
        <v>0</v>
      </c>
      <c r="X123" s="1">
        <v>0</v>
      </c>
      <c r="Y123" s="20" t="s">
        <v>424</v>
      </c>
      <c r="Z123" s="17">
        <v>0.73</v>
      </c>
      <c r="AA123" s="1">
        <v>0.73</v>
      </c>
      <c r="AB123" s="20">
        <v>1</v>
      </c>
      <c r="AC123" s="17">
        <v>1</v>
      </c>
      <c r="AD123" s="1">
        <v>1</v>
      </c>
      <c r="AE123" s="20">
        <v>1</v>
      </c>
      <c r="AF123" s="17" t="s">
        <v>424</v>
      </c>
      <c r="AG123" s="1" t="s">
        <v>424</v>
      </c>
      <c r="AH123" s="20" t="s">
        <v>424</v>
      </c>
      <c r="AI123" s="17">
        <v>0</v>
      </c>
      <c r="AJ123" s="1">
        <v>0</v>
      </c>
      <c r="AK123" s="20" t="s">
        <v>424</v>
      </c>
      <c r="AL123" s="17">
        <v>0</v>
      </c>
      <c r="AM123" s="1">
        <v>0</v>
      </c>
      <c r="AN123" s="20" t="s">
        <v>424</v>
      </c>
      <c r="AO123" s="7">
        <v>0</v>
      </c>
      <c r="AP123" s="1">
        <v>0</v>
      </c>
      <c r="AQ123" s="1">
        <v>0</v>
      </c>
      <c r="AR123" s="1">
        <v>0</v>
      </c>
      <c r="AS123" s="1" t="s">
        <v>424</v>
      </c>
      <c r="AT123" s="1" t="s">
        <v>424</v>
      </c>
      <c r="AU123" s="1">
        <v>0</v>
      </c>
      <c r="AV123" s="1">
        <v>0</v>
      </c>
      <c r="AW123" s="1" t="s">
        <v>424</v>
      </c>
      <c r="AX123" s="1" t="s">
        <v>424</v>
      </c>
      <c r="AY123" s="1" t="s">
        <v>424</v>
      </c>
      <c r="AZ123" s="42">
        <v>0</v>
      </c>
      <c r="BA123" s="1">
        <v>0</v>
      </c>
      <c r="BB123" s="1">
        <v>6</v>
      </c>
      <c r="BC123" s="46">
        <v>6</v>
      </c>
      <c r="BD123" s="44"/>
    </row>
    <row r="124" spans="1:56" x14ac:dyDescent="0.25">
      <c r="A124" s="17">
        <v>114</v>
      </c>
      <c r="B124" s="1" t="s">
        <v>149</v>
      </c>
      <c r="C124" s="1" t="s">
        <v>232</v>
      </c>
      <c r="D124" s="1" t="s">
        <v>285</v>
      </c>
      <c r="E124" s="1" t="s">
        <v>149</v>
      </c>
      <c r="F124" s="1">
        <v>2</v>
      </c>
      <c r="G124" s="20" t="s">
        <v>71</v>
      </c>
      <c r="H124" s="1">
        <v>0</v>
      </c>
      <c r="I124" s="1">
        <v>0.04</v>
      </c>
      <c r="J124" s="19">
        <v>0</v>
      </c>
      <c r="K124" s="17">
        <v>0.53</v>
      </c>
      <c r="L124" s="1">
        <v>0.6</v>
      </c>
      <c r="M124" s="20">
        <v>0.88</v>
      </c>
      <c r="N124" s="17">
        <v>0.9</v>
      </c>
      <c r="O124" s="1">
        <v>0.94</v>
      </c>
      <c r="P124" s="20">
        <v>0.96</v>
      </c>
      <c r="Q124" s="17">
        <v>0.43</v>
      </c>
      <c r="R124" s="1">
        <v>0.45</v>
      </c>
      <c r="S124" s="20">
        <v>0.96</v>
      </c>
      <c r="T124" s="17">
        <v>0.72</v>
      </c>
      <c r="U124" s="1">
        <v>0.7</v>
      </c>
      <c r="V124" s="20">
        <v>1.03</v>
      </c>
      <c r="W124" s="17">
        <v>0.97</v>
      </c>
      <c r="X124" s="1">
        <v>0.85</v>
      </c>
      <c r="Y124" s="20">
        <v>1.1399999999999999</v>
      </c>
      <c r="Z124" s="17">
        <v>0.64</v>
      </c>
      <c r="AA124" s="1">
        <v>0.45</v>
      </c>
      <c r="AB124" s="18">
        <v>1.42</v>
      </c>
      <c r="AC124" s="17">
        <v>0.75</v>
      </c>
      <c r="AD124" s="1">
        <v>0.54</v>
      </c>
      <c r="AE124" s="18">
        <v>1.39</v>
      </c>
      <c r="AF124" s="17">
        <v>1</v>
      </c>
      <c r="AG124" s="1">
        <v>0.71</v>
      </c>
      <c r="AH124" s="18">
        <v>1.41</v>
      </c>
      <c r="AI124" s="17">
        <v>7.83</v>
      </c>
      <c r="AJ124" s="1">
        <v>6.03</v>
      </c>
      <c r="AK124" s="19">
        <v>1.3</v>
      </c>
      <c r="AL124" s="17">
        <v>4.38</v>
      </c>
      <c r="AM124" s="1">
        <v>3.85</v>
      </c>
      <c r="AN124" s="20">
        <v>1.1399999999999999</v>
      </c>
      <c r="AO124" s="1">
        <v>-1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1</v>
      </c>
      <c r="AV124" s="1">
        <v>1</v>
      </c>
      <c r="AW124" s="1">
        <v>1</v>
      </c>
      <c r="AX124" s="1">
        <v>-1</v>
      </c>
      <c r="AY124" s="1">
        <v>0</v>
      </c>
      <c r="AZ124" s="17">
        <v>3</v>
      </c>
      <c r="BA124" s="1">
        <v>2</v>
      </c>
      <c r="BB124" s="1">
        <v>6</v>
      </c>
      <c r="BC124" s="46">
        <v>11</v>
      </c>
      <c r="BD124" s="44"/>
    </row>
    <row r="125" spans="1:56" x14ac:dyDescent="0.25">
      <c r="A125" s="17">
        <v>115</v>
      </c>
      <c r="B125" s="1" t="s">
        <v>286</v>
      </c>
      <c r="C125" s="1" t="s">
        <v>232</v>
      </c>
      <c r="D125" s="1" t="s">
        <v>287</v>
      </c>
      <c r="E125" s="1" t="s">
        <v>288</v>
      </c>
      <c r="F125" s="1">
        <v>2</v>
      </c>
      <c r="G125" s="20" t="s">
        <v>71</v>
      </c>
      <c r="H125" s="1">
        <v>0.03</v>
      </c>
      <c r="I125" s="1">
        <v>0.03</v>
      </c>
      <c r="J125" s="20">
        <v>1</v>
      </c>
      <c r="K125" s="17">
        <v>0.75</v>
      </c>
      <c r="L125" s="1">
        <v>0.75</v>
      </c>
      <c r="M125" s="20">
        <v>1</v>
      </c>
      <c r="N125" s="17">
        <v>0.83</v>
      </c>
      <c r="O125" s="1">
        <v>0.83</v>
      </c>
      <c r="P125" s="20">
        <v>1</v>
      </c>
      <c r="Q125" s="17">
        <v>0.67</v>
      </c>
      <c r="R125" s="1">
        <v>0.67</v>
      </c>
      <c r="S125" s="20">
        <v>1</v>
      </c>
      <c r="T125" s="17">
        <v>0.59</v>
      </c>
      <c r="U125" s="1">
        <v>0.59</v>
      </c>
      <c r="V125" s="20">
        <v>1</v>
      </c>
      <c r="W125" s="17">
        <v>0.8</v>
      </c>
      <c r="X125" s="1">
        <v>0.8</v>
      </c>
      <c r="Y125" s="20">
        <v>1</v>
      </c>
      <c r="Z125" s="17">
        <v>0.17</v>
      </c>
      <c r="AA125" s="1">
        <v>0.17</v>
      </c>
      <c r="AB125" s="20">
        <v>1</v>
      </c>
      <c r="AC125" s="17">
        <v>0.5</v>
      </c>
      <c r="AD125" s="1">
        <v>0.5</v>
      </c>
      <c r="AE125" s="20">
        <v>1</v>
      </c>
      <c r="AF125" s="17">
        <v>0</v>
      </c>
      <c r="AG125" s="1">
        <v>0</v>
      </c>
      <c r="AH125" s="20" t="s">
        <v>424</v>
      </c>
      <c r="AI125" s="17">
        <v>13.88</v>
      </c>
      <c r="AJ125" s="1">
        <v>13.88</v>
      </c>
      <c r="AK125" s="20">
        <v>1</v>
      </c>
      <c r="AL125" s="17">
        <v>17.78</v>
      </c>
      <c r="AM125" s="1">
        <v>17.78</v>
      </c>
      <c r="AN125" s="20">
        <v>1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 t="s">
        <v>424</v>
      </c>
      <c r="AX125" s="1">
        <v>0</v>
      </c>
      <c r="AY125" s="1">
        <v>0</v>
      </c>
      <c r="AZ125" s="17">
        <v>0</v>
      </c>
      <c r="BA125" s="1">
        <v>0</v>
      </c>
      <c r="BB125" s="1">
        <v>10</v>
      </c>
      <c r="BC125" s="46">
        <v>10</v>
      </c>
      <c r="BD125" s="44"/>
    </row>
    <row r="126" spans="1:56" x14ac:dyDescent="0.25">
      <c r="A126" s="17">
        <v>116</v>
      </c>
      <c r="B126" s="1" t="s">
        <v>289</v>
      </c>
      <c r="C126" s="1" t="s">
        <v>232</v>
      </c>
      <c r="D126" s="1" t="s">
        <v>290</v>
      </c>
      <c r="E126" s="1" t="s">
        <v>291</v>
      </c>
      <c r="F126" s="1">
        <v>2</v>
      </c>
      <c r="G126" s="20" t="s">
        <v>71</v>
      </c>
      <c r="H126" s="1">
        <v>0.03</v>
      </c>
      <c r="I126" s="1">
        <v>0.01</v>
      </c>
      <c r="J126" s="18">
        <v>3</v>
      </c>
      <c r="K126" s="17">
        <v>0.64</v>
      </c>
      <c r="L126" s="1">
        <v>0.73</v>
      </c>
      <c r="M126" s="20">
        <v>0.88</v>
      </c>
      <c r="N126" s="17">
        <v>0.94</v>
      </c>
      <c r="O126" s="1">
        <v>0.88</v>
      </c>
      <c r="P126" s="20">
        <v>1.07</v>
      </c>
      <c r="Q126" s="17">
        <v>0.44</v>
      </c>
      <c r="R126" s="1">
        <v>0.67</v>
      </c>
      <c r="S126" s="19">
        <v>0.66</v>
      </c>
      <c r="T126" s="17">
        <v>0.71</v>
      </c>
      <c r="U126" s="1">
        <v>0.65</v>
      </c>
      <c r="V126" s="20">
        <v>1.0900000000000001</v>
      </c>
      <c r="W126" s="17">
        <v>0.51</v>
      </c>
      <c r="X126" s="1">
        <v>0.72</v>
      </c>
      <c r="Y126" s="19">
        <v>0.71</v>
      </c>
      <c r="Z126" s="17">
        <v>0.94</v>
      </c>
      <c r="AA126" s="1">
        <v>0.84</v>
      </c>
      <c r="AB126" s="20">
        <v>1.1200000000000001</v>
      </c>
      <c r="AC126" s="17">
        <v>0.89</v>
      </c>
      <c r="AD126" s="1">
        <v>0.92</v>
      </c>
      <c r="AE126" s="20">
        <v>0.97</v>
      </c>
      <c r="AF126" s="17">
        <v>1</v>
      </c>
      <c r="AG126" s="1">
        <v>0.62</v>
      </c>
      <c r="AH126" s="18">
        <v>1.61</v>
      </c>
      <c r="AI126" s="17">
        <v>6.17</v>
      </c>
      <c r="AJ126" s="1">
        <v>13.3</v>
      </c>
      <c r="AK126" s="18">
        <v>0.46</v>
      </c>
      <c r="AL126" s="17">
        <v>6.1</v>
      </c>
      <c r="AM126" s="1">
        <v>11.22</v>
      </c>
      <c r="AN126" s="18">
        <v>0.54</v>
      </c>
      <c r="AO126" s="1">
        <v>1</v>
      </c>
      <c r="AP126" s="1">
        <v>0</v>
      </c>
      <c r="AQ126" s="1">
        <v>0</v>
      </c>
      <c r="AR126" s="1">
        <v>-1</v>
      </c>
      <c r="AS126" s="1">
        <v>0</v>
      </c>
      <c r="AT126" s="1">
        <v>-1</v>
      </c>
      <c r="AU126" s="1">
        <v>0</v>
      </c>
      <c r="AV126" s="1">
        <v>0</v>
      </c>
      <c r="AW126" s="1">
        <v>1</v>
      </c>
      <c r="AX126" s="1">
        <v>1</v>
      </c>
      <c r="AY126" s="1">
        <v>1</v>
      </c>
      <c r="AZ126" s="17">
        <v>4</v>
      </c>
      <c r="BA126" s="1">
        <v>2</v>
      </c>
      <c r="BB126" s="1">
        <v>5</v>
      </c>
      <c r="BC126" s="46">
        <v>11</v>
      </c>
      <c r="BD126" s="44"/>
    </row>
    <row r="127" spans="1:56" x14ac:dyDescent="0.25">
      <c r="A127" s="17">
        <v>117</v>
      </c>
      <c r="B127" s="1" t="s">
        <v>292</v>
      </c>
      <c r="C127" s="1" t="s">
        <v>232</v>
      </c>
      <c r="D127" s="1" t="s">
        <v>293</v>
      </c>
      <c r="E127" s="1" t="s">
        <v>294</v>
      </c>
      <c r="F127" s="1">
        <v>2</v>
      </c>
      <c r="G127" s="20" t="s">
        <v>71</v>
      </c>
      <c r="H127" s="1">
        <v>0</v>
      </c>
      <c r="I127" s="1">
        <v>0.16</v>
      </c>
      <c r="J127" s="19">
        <v>0</v>
      </c>
      <c r="K127" s="17">
        <v>0.65</v>
      </c>
      <c r="L127" s="1">
        <v>0.76</v>
      </c>
      <c r="M127" s="20">
        <v>0.86</v>
      </c>
      <c r="N127" s="17">
        <v>1</v>
      </c>
      <c r="O127" s="1">
        <v>0.91</v>
      </c>
      <c r="P127" s="20">
        <v>1.1000000000000001</v>
      </c>
      <c r="Q127" s="17">
        <v>0.69</v>
      </c>
      <c r="R127" s="1">
        <v>0.77</v>
      </c>
      <c r="S127" s="20">
        <v>0.9</v>
      </c>
      <c r="T127" s="17">
        <v>0.91</v>
      </c>
      <c r="U127" s="1">
        <v>0.81</v>
      </c>
      <c r="V127" s="20">
        <v>1.1200000000000001</v>
      </c>
      <c r="W127" s="17">
        <v>0.77</v>
      </c>
      <c r="X127" s="1">
        <v>0.76</v>
      </c>
      <c r="Y127" s="20">
        <v>1.01</v>
      </c>
      <c r="Z127" s="17">
        <v>0.86</v>
      </c>
      <c r="AA127" s="1">
        <v>0.71</v>
      </c>
      <c r="AB127" s="18">
        <v>1.21</v>
      </c>
      <c r="AC127" s="17">
        <v>0.92</v>
      </c>
      <c r="AD127" s="1">
        <v>0.8</v>
      </c>
      <c r="AE127" s="20">
        <v>1.1499999999999999</v>
      </c>
      <c r="AF127" s="17">
        <v>0.25</v>
      </c>
      <c r="AG127" s="1">
        <v>0.43</v>
      </c>
      <c r="AH127" s="19">
        <v>0.57999999999999996</v>
      </c>
      <c r="AI127" s="17">
        <v>4.0199999999999996</v>
      </c>
      <c r="AJ127" s="1">
        <v>6.33</v>
      </c>
      <c r="AK127" s="18">
        <v>0.64</v>
      </c>
      <c r="AL127" s="17">
        <v>3.16</v>
      </c>
      <c r="AM127" s="1">
        <v>3.91</v>
      </c>
      <c r="AN127" s="20">
        <v>0.81</v>
      </c>
      <c r="AO127" s="1">
        <v>-1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1</v>
      </c>
      <c r="AV127" s="1">
        <v>0</v>
      </c>
      <c r="AW127" s="1">
        <v>-1</v>
      </c>
      <c r="AX127" s="1">
        <v>1</v>
      </c>
      <c r="AY127" s="1">
        <v>0</v>
      </c>
      <c r="AZ127" s="17">
        <v>2</v>
      </c>
      <c r="BA127" s="1">
        <v>2</v>
      </c>
      <c r="BB127" s="1">
        <v>7</v>
      </c>
      <c r="BC127" s="46">
        <v>11</v>
      </c>
      <c r="BD127" s="44"/>
    </row>
    <row r="128" spans="1:56" x14ac:dyDescent="0.25">
      <c r="A128" s="17">
        <v>118</v>
      </c>
      <c r="B128" s="1" t="s">
        <v>295</v>
      </c>
      <c r="C128" s="1" t="s">
        <v>232</v>
      </c>
      <c r="D128" s="1" t="s">
        <v>296</v>
      </c>
      <c r="E128" s="1" t="s">
        <v>297</v>
      </c>
      <c r="F128" s="1">
        <v>2</v>
      </c>
      <c r="G128" s="20" t="s">
        <v>71</v>
      </c>
      <c r="H128" s="1">
        <v>0.05</v>
      </c>
      <c r="I128" s="1">
        <v>0.03</v>
      </c>
      <c r="J128" s="18">
        <v>1.67</v>
      </c>
      <c r="K128" s="17">
        <v>0.84</v>
      </c>
      <c r="L128" s="1">
        <v>0.72</v>
      </c>
      <c r="M128" s="20">
        <v>1.17</v>
      </c>
      <c r="N128" s="17">
        <v>1</v>
      </c>
      <c r="O128" s="1">
        <v>0.94</v>
      </c>
      <c r="P128" s="20">
        <v>1.06</v>
      </c>
      <c r="Q128" s="17">
        <v>0.85</v>
      </c>
      <c r="R128" s="1">
        <v>0.7</v>
      </c>
      <c r="S128" s="18">
        <v>1.21</v>
      </c>
      <c r="T128" s="17">
        <v>0.94</v>
      </c>
      <c r="U128" s="1">
        <v>0.77</v>
      </c>
      <c r="V128" s="18">
        <v>1.22</v>
      </c>
      <c r="W128" s="17">
        <v>0.3</v>
      </c>
      <c r="X128" s="1">
        <v>0.61</v>
      </c>
      <c r="Y128" s="19">
        <v>0.49</v>
      </c>
      <c r="Z128" s="17">
        <v>0.62</v>
      </c>
      <c r="AA128" s="1">
        <v>0.54</v>
      </c>
      <c r="AB128" s="20">
        <v>1.1499999999999999</v>
      </c>
      <c r="AC128" s="17">
        <v>1</v>
      </c>
      <c r="AD128" s="1">
        <v>0.72</v>
      </c>
      <c r="AE128" s="18">
        <v>1.39</v>
      </c>
      <c r="AF128" s="17">
        <v>0.4</v>
      </c>
      <c r="AG128" s="1">
        <v>0.44</v>
      </c>
      <c r="AH128" s="20">
        <v>0.91</v>
      </c>
      <c r="AI128" s="17">
        <v>15.26</v>
      </c>
      <c r="AJ128" s="1">
        <v>10.87</v>
      </c>
      <c r="AK128" s="19">
        <v>1.4</v>
      </c>
      <c r="AL128" s="17">
        <v>12.73</v>
      </c>
      <c r="AM128" s="1">
        <v>8.17</v>
      </c>
      <c r="AN128" s="19">
        <v>1.56</v>
      </c>
      <c r="AO128" s="1">
        <v>1</v>
      </c>
      <c r="AP128" s="1">
        <v>0</v>
      </c>
      <c r="AQ128" s="1">
        <v>0</v>
      </c>
      <c r="AR128" s="1">
        <v>1</v>
      </c>
      <c r="AS128" s="1">
        <v>1</v>
      </c>
      <c r="AT128" s="1">
        <v>-1</v>
      </c>
      <c r="AU128" s="1">
        <v>0</v>
      </c>
      <c r="AV128" s="1">
        <v>1</v>
      </c>
      <c r="AW128" s="1">
        <v>0</v>
      </c>
      <c r="AX128" s="1">
        <v>-1</v>
      </c>
      <c r="AY128" s="1">
        <v>-1</v>
      </c>
      <c r="AZ128" s="17">
        <v>4</v>
      </c>
      <c r="BA128" s="1">
        <v>3</v>
      </c>
      <c r="BB128" s="1">
        <v>4</v>
      </c>
      <c r="BC128" s="46">
        <v>11</v>
      </c>
      <c r="BD128" s="44"/>
    </row>
    <row r="129" spans="1:56" x14ac:dyDescent="0.25">
      <c r="A129" s="17">
        <v>119</v>
      </c>
      <c r="B129" s="1" t="s">
        <v>298</v>
      </c>
      <c r="C129" s="1" t="s">
        <v>232</v>
      </c>
      <c r="D129" s="1" t="s">
        <v>299</v>
      </c>
      <c r="E129" s="1" t="s">
        <v>300</v>
      </c>
      <c r="F129" s="1">
        <v>2</v>
      </c>
      <c r="G129" s="20" t="s">
        <v>71</v>
      </c>
      <c r="H129" s="1">
        <v>0.05</v>
      </c>
      <c r="I129" s="1">
        <v>0.01</v>
      </c>
      <c r="J129" s="18">
        <v>5</v>
      </c>
      <c r="K129" s="17">
        <v>0.61</v>
      </c>
      <c r="L129" s="1">
        <v>0.66</v>
      </c>
      <c r="M129" s="20">
        <v>0.92</v>
      </c>
      <c r="N129" s="17">
        <v>0.94</v>
      </c>
      <c r="O129" s="1">
        <v>0.98</v>
      </c>
      <c r="P129" s="20">
        <v>0.96</v>
      </c>
      <c r="Q129" s="17">
        <v>0.4</v>
      </c>
      <c r="R129" s="1">
        <v>0.56999999999999995</v>
      </c>
      <c r="S129" s="19">
        <v>0.7</v>
      </c>
      <c r="T129" s="17">
        <v>0.89</v>
      </c>
      <c r="U129" s="1">
        <v>0.77</v>
      </c>
      <c r="V129" s="20">
        <v>1.1599999999999999</v>
      </c>
      <c r="W129" s="17">
        <v>0.73</v>
      </c>
      <c r="X129" s="1">
        <v>0.74</v>
      </c>
      <c r="Y129" s="20">
        <v>0.99</v>
      </c>
      <c r="Z129" s="17">
        <v>0.83</v>
      </c>
      <c r="AA129" s="1">
        <v>0.57999999999999996</v>
      </c>
      <c r="AB129" s="18">
        <v>1.43</v>
      </c>
      <c r="AC129" s="17">
        <v>0.89</v>
      </c>
      <c r="AD129" s="1">
        <v>0.62</v>
      </c>
      <c r="AE129" s="18">
        <v>1.44</v>
      </c>
      <c r="AF129" s="17">
        <v>0.33</v>
      </c>
      <c r="AG129" s="1">
        <v>0.28000000000000003</v>
      </c>
      <c r="AH129" s="20">
        <v>1.18</v>
      </c>
      <c r="AI129" s="17">
        <v>29.37</v>
      </c>
      <c r="AJ129" s="1">
        <v>28.43</v>
      </c>
      <c r="AK129" s="20">
        <v>1.03</v>
      </c>
      <c r="AL129" s="17">
        <v>21.11</v>
      </c>
      <c r="AM129" s="1">
        <v>19.59</v>
      </c>
      <c r="AN129" s="20">
        <v>1.08</v>
      </c>
      <c r="AO129" s="1">
        <v>1</v>
      </c>
      <c r="AP129" s="1">
        <v>0</v>
      </c>
      <c r="AQ129" s="1">
        <v>0</v>
      </c>
      <c r="AR129" s="1">
        <v>-1</v>
      </c>
      <c r="AS129" s="1">
        <v>0</v>
      </c>
      <c r="AT129" s="1">
        <v>0</v>
      </c>
      <c r="AU129" s="1">
        <v>1</v>
      </c>
      <c r="AV129" s="1">
        <v>1</v>
      </c>
      <c r="AW129" s="1">
        <v>0</v>
      </c>
      <c r="AX129" s="1">
        <v>0</v>
      </c>
      <c r="AY129" s="1">
        <v>0</v>
      </c>
      <c r="AZ129" s="17">
        <v>3</v>
      </c>
      <c r="BA129" s="1">
        <v>1</v>
      </c>
      <c r="BB129" s="1">
        <v>7</v>
      </c>
      <c r="BC129" s="46">
        <v>11</v>
      </c>
      <c r="BD129" s="44"/>
    </row>
    <row r="130" spans="1:56" x14ac:dyDescent="0.25">
      <c r="A130" s="17">
        <v>120</v>
      </c>
      <c r="B130" s="1" t="s">
        <v>301</v>
      </c>
      <c r="C130" s="1" t="s">
        <v>232</v>
      </c>
      <c r="D130" s="1" t="s">
        <v>299</v>
      </c>
      <c r="E130" s="1" t="s">
        <v>300</v>
      </c>
      <c r="F130" s="1">
        <v>2</v>
      </c>
      <c r="G130" s="20" t="s">
        <v>71</v>
      </c>
      <c r="H130" s="1">
        <v>0.01</v>
      </c>
      <c r="I130" s="1">
        <v>0.01</v>
      </c>
      <c r="J130" s="20">
        <v>1</v>
      </c>
      <c r="K130" s="17">
        <v>0.65</v>
      </c>
      <c r="L130" s="1">
        <v>0.66</v>
      </c>
      <c r="M130" s="20">
        <v>0.98</v>
      </c>
      <c r="N130" s="17">
        <v>1</v>
      </c>
      <c r="O130" s="1">
        <v>0.98</v>
      </c>
      <c r="P130" s="20">
        <v>1.02</v>
      </c>
      <c r="Q130" s="17">
        <v>0.64</v>
      </c>
      <c r="R130" s="1">
        <v>0.56999999999999995</v>
      </c>
      <c r="S130" s="20">
        <v>1.1200000000000001</v>
      </c>
      <c r="T130" s="17">
        <v>0.88</v>
      </c>
      <c r="U130" s="1">
        <v>0.77</v>
      </c>
      <c r="V130" s="20">
        <v>1.1399999999999999</v>
      </c>
      <c r="W130" s="17">
        <v>0.95</v>
      </c>
      <c r="X130" s="1">
        <v>0.74</v>
      </c>
      <c r="Y130" s="18">
        <v>1.28</v>
      </c>
      <c r="Z130" s="17">
        <v>0.52</v>
      </c>
      <c r="AA130" s="1">
        <v>0.57999999999999996</v>
      </c>
      <c r="AB130" s="20">
        <v>0.9</v>
      </c>
      <c r="AC130" s="17">
        <v>0.68</v>
      </c>
      <c r="AD130" s="1">
        <v>0.62</v>
      </c>
      <c r="AE130" s="20">
        <v>1.1000000000000001</v>
      </c>
      <c r="AF130" s="17">
        <v>0.47</v>
      </c>
      <c r="AG130" s="1">
        <v>0.28000000000000003</v>
      </c>
      <c r="AH130" s="18">
        <v>1.68</v>
      </c>
      <c r="AI130" s="17">
        <v>22.62</v>
      </c>
      <c r="AJ130" s="1">
        <v>28.43</v>
      </c>
      <c r="AK130" s="20">
        <v>0.8</v>
      </c>
      <c r="AL130" s="17">
        <v>14.25</v>
      </c>
      <c r="AM130" s="1">
        <v>19.59</v>
      </c>
      <c r="AN130" s="18">
        <v>0.73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1</v>
      </c>
      <c r="AU130" s="1">
        <v>0</v>
      </c>
      <c r="AV130" s="1">
        <v>0</v>
      </c>
      <c r="AW130" s="1">
        <v>1</v>
      </c>
      <c r="AX130" s="1">
        <v>0</v>
      </c>
      <c r="AY130" s="1">
        <v>1</v>
      </c>
      <c r="AZ130" s="17">
        <v>3</v>
      </c>
      <c r="BA130" s="1">
        <v>0</v>
      </c>
      <c r="BB130" s="1">
        <v>8</v>
      </c>
      <c r="BC130" s="46">
        <v>11</v>
      </c>
      <c r="BD130" s="44"/>
    </row>
    <row r="131" spans="1:56" x14ac:dyDescent="0.25">
      <c r="A131" s="17">
        <v>121</v>
      </c>
      <c r="B131" s="1" t="s">
        <v>302</v>
      </c>
      <c r="C131" s="1" t="s">
        <v>232</v>
      </c>
      <c r="D131" s="1" t="s">
        <v>299</v>
      </c>
      <c r="E131" s="1" t="s">
        <v>300</v>
      </c>
      <c r="F131" s="1">
        <v>2</v>
      </c>
      <c r="G131" s="20" t="s">
        <v>71</v>
      </c>
      <c r="H131" s="1">
        <v>0</v>
      </c>
      <c r="I131" s="1">
        <v>0.01</v>
      </c>
      <c r="J131" s="19">
        <v>0</v>
      </c>
      <c r="K131" s="17">
        <v>0.6</v>
      </c>
      <c r="L131" s="1">
        <v>0.66</v>
      </c>
      <c r="M131" s="20">
        <v>0.91</v>
      </c>
      <c r="N131" s="17">
        <v>0.97</v>
      </c>
      <c r="O131" s="1">
        <v>0.98</v>
      </c>
      <c r="P131" s="20">
        <v>0.99</v>
      </c>
      <c r="Q131" s="17">
        <v>0.44</v>
      </c>
      <c r="R131" s="1">
        <v>0.56999999999999995</v>
      </c>
      <c r="S131" s="19">
        <v>0.77</v>
      </c>
      <c r="T131" s="17">
        <v>0.84</v>
      </c>
      <c r="U131" s="1">
        <v>0.77</v>
      </c>
      <c r="V131" s="20">
        <v>1.0900000000000001</v>
      </c>
      <c r="W131" s="17">
        <v>0.91</v>
      </c>
      <c r="X131" s="1">
        <v>0.74</v>
      </c>
      <c r="Y131" s="18">
        <v>1.23</v>
      </c>
      <c r="Z131" s="17">
        <v>0.6</v>
      </c>
      <c r="AA131" s="1">
        <v>0.57999999999999996</v>
      </c>
      <c r="AB131" s="20">
        <v>1.03</v>
      </c>
      <c r="AC131" s="17">
        <v>0.74</v>
      </c>
      <c r="AD131" s="1">
        <v>0.62</v>
      </c>
      <c r="AE131" s="20">
        <v>1.19</v>
      </c>
      <c r="AF131" s="17">
        <v>0.35</v>
      </c>
      <c r="AG131" s="1">
        <v>0.28000000000000003</v>
      </c>
      <c r="AH131" s="18">
        <v>1.25</v>
      </c>
      <c r="AI131" s="17">
        <v>44.14</v>
      </c>
      <c r="AJ131" s="1">
        <v>28.43</v>
      </c>
      <c r="AK131" s="19">
        <v>1.55</v>
      </c>
      <c r="AL131" s="17">
        <v>39.43</v>
      </c>
      <c r="AM131" s="1">
        <v>19.59</v>
      </c>
      <c r="AN131" s="19">
        <v>2.0099999999999998</v>
      </c>
      <c r="AO131" s="1">
        <v>-1</v>
      </c>
      <c r="AP131" s="1">
        <v>0</v>
      </c>
      <c r="AQ131" s="1">
        <v>0</v>
      </c>
      <c r="AR131" s="1">
        <v>-1</v>
      </c>
      <c r="AS131" s="1">
        <v>0</v>
      </c>
      <c r="AT131" s="1">
        <v>1</v>
      </c>
      <c r="AU131" s="1">
        <v>0</v>
      </c>
      <c r="AV131" s="1">
        <v>0</v>
      </c>
      <c r="AW131" s="1">
        <v>1</v>
      </c>
      <c r="AX131" s="1">
        <v>-1</v>
      </c>
      <c r="AY131" s="1">
        <v>-1</v>
      </c>
      <c r="AZ131" s="17">
        <v>2</v>
      </c>
      <c r="BA131" s="1">
        <v>4</v>
      </c>
      <c r="BB131" s="1">
        <v>5</v>
      </c>
      <c r="BC131" s="46">
        <v>11</v>
      </c>
      <c r="BD131" s="44"/>
    </row>
    <row r="132" spans="1:56" x14ac:dyDescent="0.25">
      <c r="A132" s="17">
        <v>122</v>
      </c>
      <c r="B132" s="1" t="s">
        <v>303</v>
      </c>
      <c r="C132" s="1" t="s">
        <v>232</v>
      </c>
      <c r="D132" s="1" t="s">
        <v>304</v>
      </c>
      <c r="E132" s="1" t="s">
        <v>305</v>
      </c>
      <c r="F132" s="1">
        <v>2</v>
      </c>
      <c r="G132" s="20" t="s">
        <v>71</v>
      </c>
      <c r="H132" s="1">
        <v>0</v>
      </c>
      <c r="I132" s="1">
        <v>0.05</v>
      </c>
      <c r="J132" s="19">
        <v>0</v>
      </c>
      <c r="K132" s="17">
        <v>0.59</v>
      </c>
      <c r="L132" s="1">
        <v>0.63</v>
      </c>
      <c r="M132" s="20">
        <v>0.94</v>
      </c>
      <c r="N132" s="17">
        <v>0.89</v>
      </c>
      <c r="O132" s="1">
        <v>0.94</v>
      </c>
      <c r="P132" s="20">
        <v>0.95</v>
      </c>
      <c r="Q132" s="17">
        <v>0.49</v>
      </c>
      <c r="R132" s="1">
        <v>0.53</v>
      </c>
      <c r="S132" s="20">
        <v>0.92</v>
      </c>
      <c r="T132" s="17">
        <v>0.81</v>
      </c>
      <c r="U132" s="1">
        <v>0.73</v>
      </c>
      <c r="V132" s="20">
        <v>1.1100000000000001</v>
      </c>
      <c r="W132" s="17">
        <v>0.54</v>
      </c>
      <c r="X132" s="1">
        <v>0.73</v>
      </c>
      <c r="Y132" s="19">
        <v>0.74</v>
      </c>
      <c r="Z132" s="17">
        <v>0.49</v>
      </c>
      <c r="AA132" s="1">
        <v>0.51</v>
      </c>
      <c r="AB132" s="20">
        <v>0.96</v>
      </c>
      <c r="AC132" s="17">
        <v>0.86</v>
      </c>
      <c r="AD132" s="1">
        <v>0.66</v>
      </c>
      <c r="AE132" s="18">
        <v>1.3</v>
      </c>
      <c r="AF132" s="17">
        <v>0.43</v>
      </c>
      <c r="AG132" s="1">
        <v>0.42</v>
      </c>
      <c r="AH132" s="20">
        <v>1.02</v>
      </c>
      <c r="AI132" s="17">
        <v>10.9</v>
      </c>
      <c r="AJ132" s="1">
        <v>13.41</v>
      </c>
      <c r="AK132" s="20">
        <v>0.81</v>
      </c>
      <c r="AL132" s="17">
        <v>14.62</v>
      </c>
      <c r="AM132" s="1">
        <v>9.92</v>
      </c>
      <c r="AN132" s="19">
        <v>1.47</v>
      </c>
      <c r="AO132" s="1">
        <v>-1</v>
      </c>
      <c r="AP132" s="1">
        <v>0</v>
      </c>
      <c r="AQ132" s="1">
        <v>0</v>
      </c>
      <c r="AR132" s="1">
        <v>0</v>
      </c>
      <c r="AS132" s="1">
        <v>0</v>
      </c>
      <c r="AT132" s="1">
        <v>-1</v>
      </c>
      <c r="AU132" s="1">
        <v>0</v>
      </c>
      <c r="AV132" s="1">
        <v>1</v>
      </c>
      <c r="AW132" s="1">
        <v>0</v>
      </c>
      <c r="AX132" s="1">
        <v>0</v>
      </c>
      <c r="AY132" s="1">
        <v>-1</v>
      </c>
      <c r="AZ132" s="17">
        <v>1</v>
      </c>
      <c r="BA132" s="1">
        <v>3</v>
      </c>
      <c r="BB132" s="1">
        <v>7</v>
      </c>
      <c r="BC132" s="46">
        <v>11</v>
      </c>
      <c r="BD132" s="44"/>
    </row>
    <row r="133" spans="1:56" x14ac:dyDescent="0.25">
      <c r="A133" s="17">
        <v>123</v>
      </c>
      <c r="B133" s="1" t="s">
        <v>127</v>
      </c>
      <c r="C133" s="1" t="s">
        <v>232</v>
      </c>
      <c r="D133" s="1" t="s">
        <v>306</v>
      </c>
      <c r="E133" s="1" t="s">
        <v>307</v>
      </c>
      <c r="F133" s="1">
        <v>2</v>
      </c>
      <c r="G133" s="20" t="s">
        <v>71</v>
      </c>
      <c r="H133" s="1">
        <v>0</v>
      </c>
      <c r="I133" s="1">
        <v>0.02</v>
      </c>
      <c r="J133" s="19">
        <v>0</v>
      </c>
      <c r="K133" s="17">
        <v>0.71</v>
      </c>
      <c r="L133" s="1">
        <v>0.56000000000000005</v>
      </c>
      <c r="M133" s="18">
        <v>1.27</v>
      </c>
      <c r="N133" s="17">
        <v>1</v>
      </c>
      <c r="O133" s="1">
        <v>0.98</v>
      </c>
      <c r="P133" s="20">
        <v>1.02</v>
      </c>
      <c r="Q133" s="17">
        <v>0.62</v>
      </c>
      <c r="R133" s="1">
        <v>0.33</v>
      </c>
      <c r="S133" s="18">
        <v>1.88</v>
      </c>
      <c r="T133" s="17">
        <v>0.89</v>
      </c>
      <c r="U133" s="1">
        <v>0.77</v>
      </c>
      <c r="V133" s="20">
        <v>1.1599999999999999</v>
      </c>
      <c r="W133" s="17">
        <v>0.83</v>
      </c>
      <c r="X133" s="1">
        <v>0.85</v>
      </c>
      <c r="Y133" s="20">
        <v>0.98</v>
      </c>
      <c r="Z133" s="17">
        <v>0.79</v>
      </c>
      <c r="AA133" s="1">
        <v>0.55000000000000004</v>
      </c>
      <c r="AB133" s="18">
        <v>1.44</v>
      </c>
      <c r="AC133" s="17">
        <v>0.84</v>
      </c>
      <c r="AD133" s="1">
        <v>0.61</v>
      </c>
      <c r="AE133" s="18">
        <v>1.38</v>
      </c>
      <c r="AF133" s="17">
        <v>0</v>
      </c>
      <c r="AG133" s="1">
        <v>0.55000000000000004</v>
      </c>
      <c r="AH133" s="19">
        <v>0</v>
      </c>
      <c r="AI133" s="17">
        <v>4.91</v>
      </c>
      <c r="AJ133" s="1">
        <v>5.68</v>
      </c>
      <c r="AK133" s="20">
        <v>0.86</v>
      </c>
      <c r="AL133" s="17">
        <v>2.21</v>
      </c>
      <c r="AM133" s="1">
        <v>3.42</v>
      </c>
      <c r="AN133" s="18">
        <v>0.65</v>
      </c>
      <c r="AO133" s="1">
        <v>-1</v>
      </c>
      <c r="AP133" s="1">
        <v>1</v>
      </c>
      <c r="AQ133" s="1">
        <v>0</v>
      </c>
      <c r="AR133" s="1">
        <v>1</v>
      </c>
      <c r="AS133" s="1">
        <v>0</v>
      </c>
      <c r="AT133" s="1">
        <v>0</v>
      </c>
      <c r="AU133" s="1">
        <v>1</v>
      </c>
      <c r="AV133" s="1">
        <v>1</v>
      </c>
      <c r="AW133" s="1">
        <v>-1</v>
      </c>
      <c r="AX133" s="1">
        <v>0</v>
      </c>
      <c r="AY133" s="1">
        <v>1</v>
      </c>
      <c r="AZ133" s="17">
        <v>5</v>
      </c>
      <c r="BA133" s="1">
        <v>2</v>
      </c>
      <c r="BB133" s="1">
        <v>4</v>
      </c>
      <c r="BC133" s="46">
        <v>11</v>
      </c>
      <c r="BD133" s="44"/>
    </row>
    <row r="134" spans="1:56" x14ac:dyDescent="0.25">
      <c r="A134" s="17">
        <v>124</v>
      </c>
      <c r="B134" s="1" t="s">
        <v>308</v>
      </c>
      <c r="C134" s="1" t="s">
        <v>232</v>
      </c>
      <c r="D134" s="1" t="s">
        <v>309</v>
      </c>
      <c r="E134" s="1" t="s">
        <v>310</v>
      </c>
      <c r="F134" s="1">
        <v>2</v>
      </c>
      <c r="G134" s="20" t="s">
        <v>71</v>
      </c>
      <c r="H134" s="1">
        <v>0.08</v>
      </c>
      <c r="I134" s="1">
        <v>0.02</v>
      </c>
      <c r="J134" s="18">
        <v>4</v>
      </c>
      <c r="K134" s="17">
        <v>0.83</v>
      </c>
      <c r="L134" s="1">
        <v>0.65</v>
      </c>
      <c r="M134" s="18">
        <v>1.28</v>
      </c>
      <c r="N134" s="17">
        <v>0.97</v>
      </c>
      <c r="O134" s="1">
        <v>0.95</v>
      </c>
      <c r="P134" s="20">
        <v>1.02</v>
      </c>
      <c r="Q134" s="17">
        <v>0.81</v>
      </c>
      <c r="R134" s="1">
        <v>0.56000000000000005</v>
      </c>
      <c r="S134" s="18">
        <v>1.45</v>
      </c>
      <c r="T134" s="17">
        <v>0.91</v>
      </c>
      <c r="U134" s="1">
        <v>0.82</v>
      </c>
      <c r="V134" s="20">
        <v>1.1100000000000001</v>
      </c>
      <c r="W134" s="17">
        <v>0.8</v>
      </c>
      <c r="X134" s="1">
        <v>0.79</v>
      </c>
      <c r="Y134" s="20">
        <v>1.01</v>
      </c>
      <c r="Z134" s="17">
        <v>0.68</v>
      </c>
      <c r="AA134" s="1">
        <v>0.63</v>
      </c>
      <c r="AB134" s="20">
        <v>1.08</v>
      </c>
      <c r="AC134" s="17">
        <v>0.87</v>
      </c>
      <c r="AD134" s="1">
        <v>0.73</v>
      </c>
      <c r="AE134" s="20">
        <v>1.19</v>
      </c>
      <c r="AF134" s="17">
        <v>0.67</v>
      </c>
      <c r="AG134" s="1">
        <v>0.55000000000000004</v>
      </c>
      <c r="AH134" s="18">
        <v>1.22</v>
      </c>
      <c r="AI134" s="17">
        <v>13.71</v>
      </c>
      <c r="AJ134" s="1">
        <v>13.19</v>
      </c>
      <c r="AK134" s="20">
        <v>1.04</v>
      </c>
      <c r="AL134" s="17">
        <v>12.16</v>
      </c>
      <c r="AM134" s="1">
        <v>11.5</v>
      </c>
      <c r="AN134" s="20">
        <v>1.06</v>
      </c>
      <c r="AO134" s="1">
        <v>1</v>
      </c>
      <c r="AP134" s="1">
        <v>1</v>
      </c>
      <c r="AQ134" s="1">
        <v>0</v>
      </c>
      <c r="AR134" s="1">
        <v>1</v>
      </c>
      <c r="AS134" s="1">
        <v>0</v>
      </c>
      <c r="AT134" s="1">
        <v>0</v>
      </c>
      <c r="AU134" s="1">
        <v>0</v>
      </c>
      <c r="AV134" s="1">
        <v>0</v>
      </c>
      <c r="AW134" s="1">
        <v>1</v>
      </c>
      <c r="AX134" s="1">
        <v>0</v>
      </c>
      <c r="AY134" s="1">
        <v>0</v>
      </c>
      <c r="AZ134" s="17">
        <v>4</v>
      </c>
      <c r="BA134" s="1">
        <v>0</v>
      </c>
      <c r="BB134" s="1">
        <v>7</v>
      </c>
      <c r="BC134" s="46">
        <v>11</v>
      </c>
      <c r="BD134" s="44"/>
    </row>
    <row r="135" spans="1:56" x14ac:dyDescent="0.25">
      <c r="A135" s="17">
        <v>125</v>
      </c>
      <c r="B135" s="1" t="s">
        <v>311</v>
      </c>
      <c r="C135" s="1" t="s">
        <v>232</v>
      </c>
      <c r="D135" s="1" t="s">
        <v>312</v>
      </c>
      <c r="E135" s="1" t="s">
        <v>313</v>
      </c>
      <c r="F135" s="1">
        <v>2</v>
      </c>
      <c r="G135" s="20" t="s">
        <v>71</v>
      </c>
      <c r="H135" s="1">
        <v>0.03</v>
      </c>
      <c r="I135" s="1">
        <v>0.02</v>
      </c>
      <c r="J135" s="18">
        <v>1.5</v>
      </c>
      <c r="K135" s="17">
        <v>0.73</v>
      </c>
      <c r="L135" s="1">
        <v>0.65</v>
      </c>
      <c r="M135" s="20">
        <v>1.1200000000000001</v>
      </c>
      <c r="N135" s="17">
        <v>0.92</v>
      </c>
      <c r="O135" s="1">
        <v>0.93</v>
      </c>
      <c r="P135" s="20">
        <v>0.99</v>
      </c>
      <c r="Q135" s="17">
        <v>0.66</v>
      </c>
      <c r="R135" s="1">
        <v>0.59</v>
      </c>
      <c r="S135" s="20">
        <v>1.1200000000000001</v>
      </c>
      <c r="T135" s="17">
        <v>0.74</v>
      </c>
      <c r="U135" s="1">
        <v>0.77</v>
      </c>
      <c r="V135" s="20">
        <v>0.96</v>
      </c>
      <c r="W135" s="17">
        <v>0.88</v>
      </c>
      <c r="X135" s="1">
        <v>0.72</v>
      </c>
      <c r="Y135" s="18">
        <v>1.22</v>
      </c>
      <c r="Z135" s="17">
        <v>0.44</v>
      </c>
      <c r="AA135" s="1">
        <v>0.54</v>
      </c>
      <c r="AB135" s="20">
        <v>0.81</v>
      </c>
      <c r="AC135" s="17">
        <v>0.65</v>
      </c>
      <c r="AD135" s="1">
        <v>0.7</v>
      </c>
      <c r="AE135" s="20">
        <v>0.93</v>
      </c>
      <c r="AF135" s="17">
        <v>0.4</v>
      </c>
      <c r="AG135" s="1">
        <v>0.44</v>
      </c>
      <c r="AH135" s="20">
        <v>0.91</v>
      </c>
      <c r="AI135" s="17">
        <v>36.79</v>
      </c>
      <c r="AJ135" s="1">
        <v>25.91</v>
      </c>
      <c r="AK135" s="19">
        <v>1.42</v>
      </c>
      <c r="AL135" s="17">
        <v>25.38</v>
      </c>
      <c r="AM135" s="1">
        <v>23.04</v>
      </c>
      <c r="AN135" s="20">
        <v>1.1000000000000001</v>
      </c>
      <c r="AO135" s="1">
        <v>1</v>
      </c>
      <c r="AP135" s="1">
        <v>0</v>
      </c>
      <c r="AQ135" s="1">
        <v>0</v>
      </c>
      <c r="AR135" s="1">
        <v>0</v>
      </c>
      <c r="AS135" s="1">
        <v>0</v>
      </c>
      <c r="AT135" s="1">
        <v>1</v>
      </c>
      <c r="AU135" s="1">
        <v>0</v>
      </c>
      <c r="AV135" s="1">
        <v>0</v>
      </c>
      <c r="AW135" s="1">
        <v>0</v>
      </c>
      <c r="AX135" s="1">
        <v>-1</v>
      </c>
      <c r="AY135" s="1">
        <v>0</v>
      </c>
      <c r="AZ135" s="17">
        <v>2</v>
      </c>
      <c r="BA135" s="1">
        <v>1</v>
      </c>
      <c r="BB135" s="1">
        <v>8</v>
      </c>
      <c r="BC135" s="46">
        <v>11</v>
      </c>
      <c r="BD135" s="44"/>
    </row>
    <row r="136" spans="1:56" x14ac:dyDescent="0.25">
      <c r="A136" s="17">
        <v>126</v>
      </c>
      <c r="B136" s="1" t="s">
        <v>314</v>
      </c>
      <c r="C136" s="1" t="s">
        <v>232</v>
      </c>
      <c r="D136" s="1" t="s">
        <v>315</v>
      </c>
      <c r="E136" s="1" t="s">
        <v>316</v>
      </c>
      <c r="F136" s="1">
        <v>2</v>
      </c>
      <c r="G136" s="20" t="s">
        <v>71</v>
      </c>
      <c r="H136" s="1">
        <v>0</v>
      </c>
      <c r="I136" s="1">
        <v>0.01</v>
      </c>
      <c r="J136" s="19">
        <v>0</v>
      </c>
      <c r="K136" s="17">
        <v>0.5</v>
      </c>
      <c r="L136" s="1">
        <v>0.55000000000000004</v>
      </c>
      <c r="M136" s="20">
        <v>0.91</v>
      </c>
      <c r="N136" s="17">
        <v>0.82</v>
      </c>
      <c r="O136" s="1">
        <v>0.98</v>
      </c>
      <c r="P136" s="20">
        <v>0.84</v>
      </c>
      <c r="Q136" s="17">
        <v>0.36</v>
      </c>
      <c r="R136" s="1">
        <v>0.41</v>
      </c>
      <c r="S136" s="20">
        <v>0.88</v>
      </c>
      <c r="T136" s="17">
        <v>0.77</v>
      </c>
      <c r="U136" s="1">
        <v>0.75</v>
      </c>
      <c r="V136" s="20">
        <v>1.03</v>
      </c>
      <c r="W136" s="17">
        <v>0.86</v>
      </c>
      <c r="X136" s="1">
        <v>0.83</v>
      </c>
      <c r="Y136" s="20">
        <v>1.04</v>
      </c>
      <c r="Z136" s="17">
        <v>0.53</v>
      </c>
      <c r="AA136" s="1">
        <v>0.55000000000000004</v>
      </c>
      <c r="AB136" s="20">
        <v>0.96</v>
      </c>
      <c r="AC136" s="17">
        <v>0.53</v>
      </c>
      <c r="AD136" s="1">
        <v>0.62</v>
      </c>
      <c r="AE136" s="20">
        <v>0.85</v>
      </c>
      <c r="AF136" s="17">
        <v>0.1</v>
      </c>
      <c r="AG136" s="1">
        <v>0.4</v>
      </c>
      <c r="AH136" s="19">
        <v>0.25</v>
      </c>
      <c r="AI136" s="17">
        <v>4.1900000000000004</v>
      </c>
      <c r="AJ136" s="1">
        <v>14.45</v>
      </c>
      <c r="AK136" s="18">
        <v>0.28999999999999998</v>
      </c>
      <c r="AL136" s="17">
        <v>1.31</v>
      </c>
      <c r="AM136" s="1">
        <v>8.82</v>
      </c>
      <c r="AN136" s="18">
        <v>0.15</v>
      </c>
      <c r="AO136" s="1">
        <v>-1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-1</v>
      </c>
      <c r="AX136" s="1">
        <v>1</v>
      </c>
      <c r="AY136" s="1">
        <v>1</v>
      </c>
      <c r="AZ136" s="17">
        <v>2</v>
      </c>
      <c r="BA136" s="1">
        <v>2</v>
      </c>
      <c r="BB136" s="1">
        <v>7</v>
      </c>
      <c r="BC136" s="46">
        <v>11</v>
      </c>
      <c r="BD136" s="44"/>
    </row>
    <row r="137" spans="1:56" x14ac:dyDescent="0.25">
      <c r="A137" s="17">
        <v>127</v>
      </c>
      <c r="B137" s="1" t="s">
        <v>317</v>
      </c>
      <c r="C137" s="1" t="s">
        <v>232</v>
      </c>
      <c r="D137" s="1" t="s">
        <v>315</v>
      </c>
      <c r="E137" s="1" t="s">
        <v>316</v>
      </c>
      <c r="F137" s="1">
        <v>2</v>
      </c>
      <c r="G137" s="20" t="s">
        <v>71</v>
      </c>
      <c r="H137" s="1">
        <v>0.01</v>
      </c>
      <c r="I137" s="1">
        <v>0.01</v>
      </c>
      <c r="J137" s="20">
        <v>1</v>
      </c>
      <c r="K137" s="17">
        <v>0.51</v>
      </c>
      <c r="L137" s="1">
        <v>0.55000000000000004</v>
      </c>
      <c r="M137" s="20">
        <v>0.93</v>
      </c>
      <c r="N137" s="17">
        <v>1</v>
      </c>
      <c r="O137" s="1">
        <v>0.98</v>
      </c>
      <c r="P137" s="20">
        <v>1.02</v>
      </c>
      <c r="Q137" s="17">
        <v>0.44</v>
      </c>
      <c r="R137" s="1">
        <v>0.41</v>
      </c>
      <c r="S137" s="20">
        <v>1.07</v>
      </c>
      <c r="T137" s="17">
        <v>0.6</v>
      </c>
      <c r="U137" s="1">
        <v>0.75</v>
      </c>
      <c r="V137" s="20">
        <v>0.8</v>
      </c>
      <c r="W137" s="17">
        <v>1</v>
      </c>
      <c r="X137" s="1">
        <v>0.83</v>
      </c>
      <c r="Y137" s="20">
        <v>1.2</v>
      </c>
      <c r="Z137" s="17">
        <v>0.53</v>
      </c>
      <c r="AA137" s="1">
        <v>0.55000000000000004</v>
      </c>
      <c r="AB137" s="20">
        <v>0.96</v>
      </c>
      <c r="AC137" s="17">
        <v>0.64</v>
      </c>
      <c r="AD137" s="1">
        <v>0.62</v>
      </c>
      <c r="AE137" s="20">
        <v>1.03</v>
      </c>
      <c r="AF137" s="17">
        <v>0.27</v>
      </c>
      <c r="AG137" s="1">
        <v>0.4</v>
      </c>
      <c r="AH137" s="19">
        <v>0.68</v>
      </c>
      <c r="AI137" s="17">
        <v>6.44</v>
      </c>
      <c r="AJ137" s="1">
        <v>14.45</v>
      </c>
      <c r="AK137" s="18">
        <v>0.45</v>
      </c>
      <c r="AL137" s="17">
        <v>4.33</v>
      </c>
      <c r="AM137" s="1">
        <v>8.82</v>
      </c>
      <c r="AN137" s="18">
        <v>0.49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-1</v>
      </c>
      <c r="AX137" s="1">
        <v>1</v>
      </c>
      <c r="AY137" s="1">
        <v>1</v>
      </c>
      <c r="AZ137" s="17">
        <v>2</v>
      </c>
      <c r="BA137" s="1">
        <v>1</v>
      </c>
      <c r="BB137" s="1">
        <v>8</v>
      </c>
      <c r="BC137" s="46">
        <v>11</v>
      </c>
      <c r="BD137" s="44"/>
    </row>
    <row r="138" spans="1:56" x14ac:dyDescent="0.25">
      <c r="A138" s="17">
        <v>128</v>
      </c>
      <c r="B138" s="1" t="s">
        <v>318</v>
      </c>
      <c r="C138" s="1" t="s">
        <v>232</v>
      </c>
      <c r="D138" s="1" t="s">
        <v>315</v>
      </c>
      <c r="E138" s="1" t="s">
        <v>316</v>
      </c>
      <c r="F138" s="1">
        <v>2</v>
      </c>
      <c r="G138" s="20" t="s">
        <v>71</v>
      </c>
      <c r="H138" s="1">
        <v>0.03</v>
      </c>
      <c r="I138" s="1">
        <v>0.01</v>
      </c>
      <c r="J138" s="18">
        <v>3</v>
      </c>
      <c r="K138" s="17">
        <v>0.59</v>
      </c>
      <c r="L138" s="1">
        <v>0.55000000000000004</v>
      </c>
      <c r="M138" s="20">
        <v>1.07</v>
      </c>
      <c r="N138" s="17">
        <v>0.98</v>
      </c>
      <c r="O138" s="1">
        <v>0.98</v>
      </c>
      <c r="P138" s="20">
        <v>1</v>
      </c>
      <c r="Q138" s="17">
        <v>0.47</v>
      </c>
      <c r="R138" s="1">
        <v>0.41</v>
      </c>
      <c r="S138" s="20">
        <v>1.1499999999999999</v>
      </c>
      <c r="T138" s="17">
        <v>0.88</v>
      </c>
      <c r="U138" s="1">
        <v>0.75</v>
      </c>
      <c r="V138" s="20">
        <v>1.17</v>
      </c>
      <c r="W138" s="17">
        <v>0.92</v>
      </c>
      <c r="X138" s="1">
        <v>0.83</v>
      </c>
      <c r="Y138" s="20">
        <v>1.1100000000000001</v>
      </c>
      <c r="Z138" s="17">
        <v>0.72</v>
      </c>
      <c r="AA138" s="1">
        <v>0.55000000000000004</v>
      </c>
      <c r="AB138" s="18">
        <v>1.31</v>
      </c>
      <c r="AC138" s="17">
        <v>0.67</v>
      </c>
      <c r="AD138" s="1">
        <v>0.62</v>
      </c>
      <c r="AE138" s="20">
        <v>1.08</v>
      </c>
      <c r="AF138" s="17">
        <v>0.52</v>
      </c>
      <c r="AG138" s="1">
        <v>0.4</v>
      </c>
      <c r="AH138" s="18">
        <v>1.3</v>
      </c>
      <c r="AI138" s="17">
        <v>14.7</v>
      </c>
      <c r="AJ138" s="1">
        <v>14.45</v>
      </c>
      <c r="AK138" s="20">
        <v>1.02</v>
      </c>
      <c r="AL138" s="17">
        <v>7.99</v>
      </c>
      <c r="AM138" s="1">
        <v>8.82</v>
      </c>
      <c r="AN138" s="20">
        <v>0.91</v>
      </c>
      <c r="AO138" s="1">
        <v>1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1</v>
      </c>
      <c r="AV138" s="1">
        <v>0</v>
      </c>
      <c r="AW138" s="1">
        <v>1</v>
      </c>
      <c r="AX138" s="1">
        <v>0</v>
      </c>
      <c r="AY138" s="1">
        <v>0</v>
      </c>
      <c r="AZ138" s="17">
        <v>3</v>
      </c>
      <c r="BA138" s="1">
        <v>0</v>
      </c>
      <c r="BB138" s="1">
        <v>8</v>
      </c>
      <c r="BC138" s="46">
        <v>11</v>
      </c>
      <c r="BD138" s="44"/>
    </row>
    <row r="139" spans="1:56" x14ac:dyDescent="0.25">
      <c r="A139" s="17">
        <v>129</v>
      </c>
      <c r="B139" s="1" t="s">
        <v>319</v>
      </c>
      <c r="C139" s="1" t="s">
        <v>232</v>
      </c>
      <c r="D139" s="1" t="s">
        <v>315</v>
      </c>
      <c r="E139" s="1" t="s">
        <v>316</v>
      </c>
      <c r="F139" s="1">
        <v>2</v>
      </c>
      <c r="G139" s="20" t="s">
        <v>71</v>
      </c>
      <c r="H139" s="1" t="s">
        <v>424</v>
      </c>
      <c r="I139" s="1" t="s">
        <v>424</v>
      </c>
      <c r="J139" s="20" t="s">
        <v>424</v>
      </c>
      <c r="K139" s="17" t="s">
        <v>424</v>
      </c>
      <c r="L139" s="1" t="s">
        <v>424</v>
      </c>
      <c r="M139" s="20" t="s">
        <v>424</v>
      </c>
      <c r="N139" s="17" t="s">
        <v>424</v>
      </c>
      <c r="O139" s="1" t="s">
        <v>424</v>
      </c>
      <c r="P139" s="20" t="s">
        <v>424</v>
      </c>
      <c r="Q139" s="17" t="s">
        <v>424</v>
      </c>
      <c r="R139" s="1" t="s">
        <v>424</v>
      </c>
      <c r="S139" s="20" t="s">
        <v>424</v>
      </c>
      <c r="T139" s="17" t="s">
        <v>424</v>
      </c>
      <c r="U139" s="1" t="s">
        <v>424</v>
      </c>
      <c r="V139" s="20" t="s">
        <v>424</v>
      </c>
      <c r="W139" s="17">
        <v>0</v>
      </c>
      <c r="X139" s="1">
        <v>0.83</v>
      </c>
      <c r="Y139" s="19">
        <v>0</v>
      </c>
      <c r="Z139" s="17" t="s">
        <v>424</v>
      </c>
      <c r="AA139" s="1" t="s">
        <v>424</v>
      </c>
      <c r="AB139" s="20" t="s">
        <v>424</v>
      </c>
      <c r="AC139" s="17" t="s">
        <v>424</v>
      </c>
      <c r="AD139" s="1" t="s">
        <v>424</v>
      </c>
      <c r="AE139" s="20" t="s">
        <v>424</v>
      </c>
      <c r="AF139" s="17" t="s">
        <v>424</v>
      </c>
      <c r="AG139" s="1" t="s">
        <v>424</v>
      </c>
      <c r="AH139" s="20" t="s">
        <v>424</v>
      </c>
      <c r="AI139" s="17">
        <v>0.2</v>
      </c>
      <c r="AJ139" s="1">
        <v>14.45</v>
      </c>
      <c r="AK139" s="18">
        <v>0.01</v>
      </c>
      <c r="AL139" s="17">
        <v>0.2</v>
      </c>
      <c r="AM139" s="1">
        <v>8.82</v>
      </c>
      <c r="AN139" s="18">
        <v>0.02</v>
      </c>
      <c r="AO139" s="1" t="s">
        <v>424</v>
      </c>
      <c r="AP139" s="1" t="s">
        <v>424</v>
      </c>
      <c r="AQ139" s="1" t="s">
        <v>424</v>
      </c>
      <c r="AR139" s="1" t="s">
        <v>424</v>
      </c>
      <c r="AS139" s="1" t="s">
        <v>424</v>
      </c>
      <c r="AT139" s="1">
        <v>-1</v>
      </c>
      <c r="AU139" s="1" t="s">
        <v>424</v>
      </c>
      <c r="AV139" s="1" t="s">
        <v>424</v>
      </c>
      <c r="AW139" s="1" t="s">
        <v>424</v>
      </c>
      <c r="AX139" s="1">
        <v>1</v>
      </c>
      <c r="AY139" s="1">
        <v>1</v>
      </c>
      <c r="AZ139" s="17">
        <v>2</v>
      </c>
      <c r="BA139" s="1">
        <v>1</v>
      </c>
      <c r="BB139" s="1">
        <v>0</v>
      </c>
      <c r="BC139" s="46">
        <v>3</v>
      </c>
      <c r="BD139" s="43" t="s">
        <v>423</v>
      </c>
    </row>
    <row r="140" spans="1:56" x14ac:dyDescent="0.25">
      <c r="A140" s="17">
        <v>130</v>
      </c>
      <c r="B140" s="1" t="s">
        <v>320</v>
      </c>
      <c r="C140" s="1" t="s">
        <v>232</v>
      </c>
      <c r="D140" s="1" t="s">
        <v>321</v>
      </c>
      <c r="E140" s="1" t="s">
        <v>322</v>
      </c>
      <c r="F140" s="1">
        <v>2</v>
      </c>
      <c r="G140" s="20" t="s">
        <v>71</v>
      </c>
      <c r="H140" s="1">
        <v>0.12</v>
      </c>
      <c r="I140" s="1">
        <v>0.03</v>
      </c>
      <c r="J140" s="18">
        <v>4</v>
      </c>
      <c r="K140" s="17">
        <v>0.71</v>
      </c>
      <c r="L140" s="1">
        <v>0.52</v>
      </c>
      <c r="M140" s="18">
        <v>1.37</v>
      </c>
      <c r="N140" s="17">
        <v>1</v>
      </c>
      <c r="O140" s="1">
        <v>0.96</v>
      </c>
      <c r="P140" s="20">
        <v>1.04</v>
      </c>
      <c r="Q140" s="17">
        <v>0.83</v>
      </c>
      <c r="R140" s="1">
        <v>0.36</v>
      </c>
      <c r="S140" s="18">
        <v>2.31</v>
      </c>
      <c r="T140" s="17">
        <v>0.78</v>
      </c>
      <c r="U140" s="1">
        <v>0.61</v>
      </c>
      <c r="V140" s="18">
        <v>1.28</v>
      </c>
      <c r="W140" s="17">
        <v>1</v>
      </c>
      <c r="X140" s="1">
        <v>0.85</v>
      </c>
      <c r="Y140" s="20">
        <v>1.18</v>
      </c>
      <c r="Z140" s="17">
        <v>0.5</v>
      </c>
      <c r="AA140" s="1">
        <v>0.33</v>
      </c>
      <c r="AB140" s="18">
        <v>1.52</v>
      </c>
      <c r="AC140" s="17">
        <v>0.56999999999999995</v>
      </c>
      <c r="AD140" s="1">
        <v>0.45</v>
      </c>
      <c r="AE140" s="18">
        <v>1.27</v>
      </c>
      <c r="AF140" s="17">
        <v>0.27</v>
      </c>
      <c r="AG140" s="1">
        <v>0.32</v>
      </c>
      <c r="AH140" s="20">
        <v>0.84</v>
      </c>
      <c r="AI140" s="17">
        <v>3.26</v>
      </c>
      <c r="AJ140" s="1">
        <v>4.4800000000000004</v>
      </c>
      <c r="AK140" s="18">
        <v>0.73</v>
      </c>
      <c r="AL140" s="17">
        <v>1.43</v>
      </c>
      <c r="AM140" s="1">
        <v>3.06</v>
      </c>
      <c r="AN140" s="18">
        <v>0.47</v>
      </c>
      <c r="AO140" s="1">
        <v>1</v>
      </c>
      <c r="AP140" s="1">
        <v>1</v>
      </c>
      <c r="AQ140" s="1">
        <v>0</v>
      </c>
      <c r="AR140" s="1">
        <v>1</v>
      </c>
      <c r="AS140" s="1">
        <v>1</v>
      </c>
      <c r="AT140" s="1">
        <v>0</v>
      </c>
      <c r="AU140" s="1">
        <v>1</v>
      </c>
      <c r="AV140" s="1">
        <v>1</v>
      </c>
      <c r="AW140" s="1">
        <v>0</v>
      </c>
      <c r="AX140" s="1">
        <v>1</v>
      </c>
      <c r="AY140" s="1">
        <v>1</v>
      </c>
      <c r="AZ140" s="17">
        <v>8</v>
      </c>
      <c r="BA140" s="1">
        <v>0</v>
      </c>
      <c r="BB140" s="1">
        <v>3</v>
      </c>
      <c r="BC140" s="46">
        <v>11</v>
      </c>
      <c r="BD140" s="44"/>
    </row>
    <row r="141" spans="1:56" x14ac:dyDescent="0.25">
      <c r="A141" s="17">
        <v>131</v>
      </c>
      <c r="B141" s="1" t="s">
        <v>323</v>
      </c>
      <c r="C141" s="1" t="s">
        <v>232</v>
      </c>
      <c r="D141" s="1" t="s">
        <v>324</v>
      </c>
      <c r="E141" s="1" t="s">
        <v>325</v>
      </c>
      <c r="F141" s="1">
        <v>2</v>
      </c>
      <c r="G141" s="20" t="s">
        <v>71</v>
      </c>
      <c r="H141" s="1" t="s">
        <v>424</v>
      </c>
      <c r="I141" s="1" t="s">
        <v>424</v>
      </c>
      <c r="J141" s="20" t="s">
        <v>424</v>
      </c>
      <c r="K141" s="17" t="s">
        <v>424</v>
      </c>
      <c r="L141" s="1" t="s">
        <v>424</v>
      </c>
      <c r="M141" s="20" t="s">
        <v>424</v>
      </c>
      <c r="N141" s="17" t="s">
        <v>424</v>
      </c>
      <c r="O141" s="1" t="s">
        <v>424</v>
      </c>
      <c r="P141" s="20" t="s">
        <v>424</v>
      </c>
      <c r="Q141" s="17" t="s">
        <v>424</v>
      </c>
      <c r="R141" s="1" t="s">
        <v>424</v>
      </c>
      <c r="S141" s="20" t="s">
        <v>424</v>
      </c>
      <c r="T141" s="17" t="s">
        <v>424</v>
      </c>
      <c r="U141" s="1" t="s">
        <v>424</v>
      </c>
      <c r="V141" s="20" t="s">
        <v>424</v>
      </c>
      <c r="W141" s="17">
        <v>0</v>
      </c>
      <c r="X141" s="1">
        <v>0.82</v>
      </c>
      <c r="Y141" s="19">
        <v>0</v>
      </c>
      <c r="Z141" s="17" t="s">
        <v>424</v>
      </c>
      <c r="AA141" s="1" t="s">
        <v>424</v>
      </c>
      <c r="AB141" s="20" t="s">
        <v>424</v>
      </c>
      <c r="AC141" s="17" t="s">
        <v>424</v>
      </c>
      <c r="AD141" s="1" t="s">
        <v>424</v>
      </c>
      <c r="AE141" s="20" t="s">
        <v>424</v>
      </c>
      <c r="AF141" s="17" t="s">
        <v>424</v>
      </c>
      <c r="AG141" s="1" t="s">
        <v>424</v>
      </c>
      <c r="AH141" s="20" t="s">
        <v>424</v>
      </c>
      <c r="AI141" s="17">
        <v>7.94</v>
      </c>
      <c r="AJ141" s="1">
        <v>18.579999999999998</v>
      </c>
      <c r="AK141" s="18">
        <v>0.43</v>
      </c>
      <c r="AL141" s="17">
        <v>7.94</v>
      </c>
      <c r="AM141" s="1">
        <v>12.61</v>
      </c>
      <c r="AN141" s="18">
        <v>0.63</v>
      </c>
      <c r="AO141" s="1" t="s">
        <v>424</v>
      </c>
      <c r="AP141" s="1" t="s">
        <v>424</v>
      </c>
      <c r="AQ141" s="1" t="s">
        <v>424</v>
      </c>
      <c r="AR141" s="1" t="s">
        <v>424</v>
      </c>
      <c r="AS141" s="1" t="s">
        <v>424</v>
      </c>
      <c r="AT141" s="1">
        <v>-1</v>
      </c>
      <c r="AU141" s="1" t="s">
        <v>424</v>
      </c>
      <c r="AV141" s="1" t="s">
        <v>424</v>
      </c>
      <c r="AW141" s="1" t="s">
        <v>424</v>
      </c>
      <c r="AX141" s="1">
        <v>1</v>
      </c>
      <c r="AY141" s="1">
        <v>1</v>
      </c>
      <c r="AZ141" s="17">
        <v>2</v>
      </c>
      <c r="BA141" s="1">
        <v>1</v>
      </c>
      <c r="BB141" s="1">
        <v>0</v>
      </c>
      <c r="BC141" s="46">
        <v>3</v>
      </c>
      <c r="BD141" s="43" t="s">
        <v>423</v>
      </c>
    </row>
    <row r="142" spans="1:56" x14ac:dyDescent="0.25">
      <c r="A142" s="17">
        <v>132</v>
      </c>
      <c r="B142" s="1" t="s">
        <v>326</v>
      </c>
      <c r="C142" s="1" t="s">
        <v>232</v>
      </c>
      <c r="D142" s="1" t="s">
        <v>327</v>
      </c>
      <c r="E142" s="1" t="s">
        <v>328</v>
      </c>
      <c r="F142" s="1">
        <v>2</v>
      </c>
      <c r="G142" s="20" t="s">
        <v>71</v>
      </c>
      <c r="H142" s="1">
        <v>0.06</v>
      </c>
      <c r="I142" s="1">
        <v>0.01</v>
      </c>
      <c r="J142" s="18">
        <v>6</v>
      </c>
      <c r="K142" s="17">
        <v>0.67</v>
      </c>
      <c r="L142" s="1">
        <v>0.62</v>
      </c>
      <c r="M142" s="20">
        <v>1.08</v>
      </c>
      <c r="N142" s="17">
        <v>0.97</v>
      </c>
      <c r="O142" s="1">
        <v>0.94</v>
      </c>
      <c r="P142" s="20">
        <v>1.03</v>
      </c>
      <c r="Q142" s="17">
        <v>0.66</v>
      </c>
      <c r="R142" s="1">
        <v>0.53</v>
      </c>
      <c r="S142" s="18">
        <v>1.25</v>
      </c>
      <c r="T142" s="17">
        <v>0.83</v>
      </c>
      <c r="U142" s="1">
        <v>0.7</v>
      </c>
      <c r="V142" s="20">
        <v>1.19</v>
      </c>
      <c r="W142" s="17">
        <v>0.92</v>
      </c>
      <c r="X142" s="1">
        <v>0.83</v>
      </c>
      <c r="Y142" s="20">
        <v>1.1100000000000001</v>
      </c>
      <c r="Z142" s="17">
        <v>0.7</v>
      </c>
      <c r="AA142" s="1">
        <v>0.53</v>
      </c>
      <c r="AB142" s="18">
        <v>1.32</v>
      </c>
      <c r="AC142" s="17">
        <v>0.83</v>
      </c>
      <c r="AD142" s="1">
        <v>0.69</v>
      </c>
      <c r="AE142" s="20">
        <v>1.2</v>
      </c>
      <c r="AF142" s="17">
        <v>0.45</v>
      </c>
      <c r="AG142" s="1">
        <v>0.47</v>
      </c>
      <c r="AH142" s="20">
        <v>0.96</v>
      </c>
      <c r="AI142" s="17">
        <v>15.09</v>
      </c>
      <c r="AJ142" s="1">
        <v>18.920000000000002</v>
      </c>
      <c r="AK142" s="20">
        <v>0.8</v>
      </c>
      <c r="AL142" s="17">
        <v>11.43</v>
      </c>
      <c r="AM142" s="1">
        <v>13.73</v>
      </c>
      <c r="AN142" s="20">
        <v>0.83</v>
      </c>
      <c r="AO142" s="1">
        <v>1</v>
      </c>
      <c r="AP142" s="1">
        <v>0</v>
      </c>
      <c r="AQ142" s="1">
        <v>0</v>
      </c>
      <c r="AR142" s="1">
        <v>1</v>
      </c>
      <c r="AS142" s="1">
        <v>0</v>
      </c>
      <c r="AT142" s="1">
        <v>0</v>
      </c>
      <c r="AU142" s="1">
        <v>1</v>
      </c>
      <c r="AV142" s="1">
        <v>0</v>
      </c>
      <c r="AW142" s="1">
        <v>0</v>
      </c>
      <c r="AX142" s="1">
        <v>0</v>
      </c>
      <c r="AY142" s="1">
        <v>0</v>
      </c>
      <c r="AZ142" s="17">
        <v>3</v>
      </c>
      <c r="BA142" s="1">
        <v>0</v>
      </c>
      <c r="BB142" s="1">
        <v>8</v>
      </c>
      <c r="BC142" s="46">
        <v>11</v>
      </c>
      <c r="BD142" s="44"/>
    </row>
    <row r="143" spans="1:56" x14ac:dyDescent="0.25">
      <c r="A143" s="17">
        <v>133</v>
      </c>
      <c r="B143" s="3" t="s">
        <v>286</v>
      </c>
      <c r="C143" s="1" t="s">
        <v>232</v>
      </c>
      <c r="D143" s="1" t="s">
        <v>329</v>
      </c>
      <c r="E143" s="1" t="s">
        <v>330</v>
      </c>
      <c r="F143" s="1">
        <v>2</v>
      </c>
      <c r="G143" s="20" t="s">
        <v>71</v>
      </c>
      <c r="H143" s="1">
        <v>0</v>
      </c>
      <c r="I143" s="1">
        <v>0</v>
      </c>
      <c r="J143" s="20" t="s">
        <v>424</v>
      </c>
      <c r="K143" s="17">
        <v>0.45</v>
      </c>
      <c r="L143" s="1">
        <v>0.67</v>
      </c>
      <c r="M143" s="19">
        <v>0.67</v>
      </c>
      <c r="N143" s="17">
        <v>1</v>
      </c>
      <c r="O143" s="1">
        <v>0.94</v>
      </c>
      <c r="P143" s="20">
        <v>1.06</v>
      </c>
      <c r="Q143" s="17">
        <v>0</v>
      </c>
      <c r="R143" s="1">
        <v>0.6</v>
      </c>
      <c r="S143" s="19">
        <v>0</v>
      </c>
      <c r="T143" s="17">
        <v>1</v>
      </c>
      <c r="U143" s="1">
        <v>0.6</v>
      </c>
      <c r="V143" s="18">
        <v>1.67</v>
      </c>
      <c r="W143" s="17">
        <v>0</v>
      </c>
      <c r="X143" s="1">
        <v>0</v>
      </c>
      <c r="Y143" s="20" t="s">
        <v>424</v>
      </c>
      <c r="Z143" s="17">
        <v>0.4</v>
      </c>
      <c r="AA143" s="1">
        <v>0.33</v>
      </c>
      <c r="AB143" s="18">
        <v>1.21</v>
      </c>
      <c r="AC143" s="17">
        <v>0</v>
      </c>
      <c r="AD143" s="1">
        <v>0</v>
      </c>
      <c r="AE143" s="25" t="s">
        <v>424</v>
      </c>
      <c r="AF143" s="17">
        <v>0</v>
      </c>
      <c r="AG143" s="1">
        <v>0.33</v>
      </c>
      <c r="AH143" s="19">
        <v>0</v>
      </c>
      <c r="AI143" s="17">
        <v>0</v>
      </c>
      <c r="AJ143" s="1">
        <v>0</v>
      </c>
      <c r="AK143" s="20" t="s">
        <v>424</v>
      </c>
      <c r="AL143" s="17">
        <v>0</v>
      </c>
      <c r="AM143" s="1">
        <v>0</v>
      </c>
      <c r="AN143" s="20" t="s">
        <v>424</v>
      </c>
      <c r="AO143" s="1" t="s">
        <v>424</v>
      </c>
      <c r="AP143" s="1">
        <v>-1</v>
      </c>
      <c r="AQ143" s="1">
        <v>0</v>
      </c>
      <c r="AR143" s="1">
        <v>-1</v>
      </c>
      <c r="AS143" s="1">
        <v>1</v>
      </c>
      <c r="AT143" s="1" t="s">
        <v>424</v>
      </c>
      <c r="AU143" s="1">
        <v>1</v>
      </c>
      <c r="AV143" s="1" t="s">
        <v>424</v>
      </c>
      <c r="AW143" s="1">
        <v>-1</v>
      </c>
      <c r="AX143" s="1" t="s">
        <v>424</v>
      </c>
      <c r="AY143" s="1" t="s">
        <v>424</v>
      </c>
      <c r="AZ143" s="17">
        <v>2</v>
      </c>
      <c r="BA143" s="1">
        <v>3</v>
      </c>
      <c r="BB143" s="1">
        <v>1</v>
      </c>
      <c r="BC143" s="46">
        <v>6</v>
      </c>
      <c r="BD143" s="44"/>
    </row>
    <row r="144" spans="1:56" x14ac:dyDescent="0.25">
      <c r="A144" s="17">
        <v>134</v>
      </c>
      <c r="B144" s="1" t="s">
        <v>331</v>
      </c>
      <c r="C144" s="1" t="s">
        <v>232</v>
      </c>
      <c r="D144" s="1" t="s">
        <v>332</v>
      </c>
      <c r="E144" s="1" t="s">
        <v>333</v>
      </c>
      <c r="F144" s="1">
        <v>2</v>
      </c>
      <c r="G144" s="20" t="s">
        <v>71</v>
      </c>
      <c r="H144" s="1">
        <v>0.01</v>
      </c>
      <c r="I144" s="1">
        <v>0</v>
      </c>
      <c r="J144" s="25" t="s">
        <v>425</v>
      </c>
      <c r="K144" s="17">
        <v>0.75</v>
      </c>
      <c r="L144" s="1">
        <v>0.74</v>
      </c>
      <c r="M144" s="20">
        <v>1.01</v>
      </c>
      <c r="N144" s="17">
        <v>0.98</v>
      </c>
      <c r="O144" s="1">
        <v>0.96</v>
      </c>
      <c r="P144" s="20">
        <v>1.02</v>
      </c>
      <c r="Q144" s="17">
        <v>0.7</v>
      </c>
      <c r="R144" s="1">
        <v>0.67</v>
      </c>
      <c r="S144" s="20">
        <v>1.04</v>
      </c>
      <c r="T144" s="17">
        <v>0.92</v>
      </c>
      <c r="U144" s="1">
        <v>0.86</v>
      </c>
      <c r="V144" s="20">
        <v>1.07</v>
      </c>
      <c r="W144" s="17">
        <v>0.57999999999999996</v>
      </c>
      <c r="X144" s="1">
        <v>0.63</v>
      </c>
      <c r="Y144" s="20">
        <v>0.92</v>
      </c>
      <c r="Z144" s="17">
        <v>0.86</v>
      </c>
      <c r="AA144" s="1">
        <v>0.75</v>
      </c>
      <c r="AB144" s="20">
        <v>1.1499999999999999</v>
      </c>
      <c r="AC144" s="17">
        <v>0.96</v>
      </c>
      <c r="AD144" s="1">
        <v>0.83</v>
      </c>
      <c r="AE144" s="20">
        <v>1.1599999999999999</v>
      </c>
      <c r="AF144" s="17">
        <v>0.68</v>
      </c>
      <c r="AG144" s="1">
        <v>0.57999999999999996</v>
      </c>
      <c r="AH144" s="20">
        <v>1.17</v>
      </c>
      <c r="AI144" s="17">
        <v>33.299999999999997</v>
      </c>
      <c r="AJ144" s="1">
        <v>35.74</v>
      </c>
      <c r="AK144" s="20">
        <v>0.93</v>
      </c>
      <c r="AL144" s="17">
        <v>37.83</v>
      </c>
      <c r="AM144" s="1">
        <v>30.36</v>
      </c>
      <c r="AN144" s="19">
        <v>1.25</v>
      </c>
      <c r="AO144" s="7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-1</v>
      </c>
      <c r="AZ144" s="42">
        <v>0</v>
      </c>
      <c r="BA144" s="1">
        <v>1</v>
      </c>
      <c r="BB144" s="1">
        <v>10</v>
      </c>
      <c r="BC144" s="46">
        <v>11</v>
      </c>
      <c r="BD144" s="44"/>
    </row>
    <row r="145" spans="1:56" x14ac:dyDescent="0.25">
      <c r="A145" s="17">
        <v>135</v>
      </c>
      <c r="B145" s="3" t="s">
        <v>331</v>
      </c>
      <c r="C145" s="1" t="s">
        <v>232</v>
      </c>
      <c r="D145" s="1" t="s">
        <v>334</v>
      </c>
      <c r="E145" s="1" t="s">
        <v>335</v>
      </c>
      <c r="F145" s="1">
        <v>2</v>
      </c>
      <c r="G145" s="20" t="s">
        <v>71</v>
      </c>
      <c r="H145" s="1">
        <v>0.03</v>
      </c>
      <c r="I145" s="1">
        <v>0.01</v>
      </c>
      <c r="J145" s="18">
        <v>3</v>
      </c>
      <c r="K145" s="17">
        <v>0.68</v>
      </c>
      <c r="L145" s="1">
        <v>0.72</v>
      </c>
      <c r="M145" s="20">
        <v>0.94</v>
      </c>
      <c r="N145" s="17">
        <v>0.94</v>
      </c>
      <c r="O145" s="1">
        <v>0.94</v>
      </c>
      <c r="P145" s="20">
        <v>1</v>
      </c>
      <c r="Q145" s="17">
        <v>0.62</v>
      </c>
      <c r="R145" s="1">
        <v>0.66</v>
      </c>
      <c r="S145" s="20">
        <v>0.94</v>
      </c>
      <c r="T145" s="17">
        <v>0.86</v>
      </c>
      <c r="U145" s="1">
        <v>0.81</v>
      </c>
      <c r="V145" s="20">
        <v>1.06</v>
      </c>
      <c r="W145" s="17">
        <v>0</v>
      </c>
      <c r="X145" s="1">
        <v>0</v>
      </c>
      <c r="Y145" s="20" t="s">
        <v>424</v>
      </c>
      <c r="Z145" s="17">
        <v>0.91</v>
      </c>
      <c r="AA145" s="1">
        <v>0.72</v>
      </c>
      <c r="AB145" s="18">
        <v>1.26</v>
      </c>
      <c r="AC145" s="17">
        <v>0.84</v>
      </c>
      <c r="AD145" s="1">
        <v>0.86</v>
      </c>
      <c r="AE145" s="20">
        <v>0.98</v>
      </c>
      <c r="AF145" s="17">
        <v>0.55000000000000004</v>
      </c>
      <c r="AG145" s="1">
        <v>0.59</v>
      </c>
      <c r="AH145" s="20">
        <v>0.93</v>
      </c>
      <c r="AI145" s="17">
        <v>0</v>
      </c>
      <c r="AJ145" s="1">
        <v>0</v>
      </c>
      <c r="AK145" s="20" t="s">
        <v>424</v>
      </c>
      <c r="AL145" s="17">
        <v>0</v>
      </c>
      <c r="AM145" s="1">
        <v>0</v>
      </c>
      <c r="AN145" s="20" t="s">
        <v>424</v>
      </c>
      <c r="AO145" s="1">
        <v>1</v>
      </c>
      <c r="AP145" s="1">
        <v>0</v>
      </c>
      <c r="AQ145" s="1">
        <v>0</v>
      </c>
      <c r="AR145" s="1">
        <v>0</v>
      </c>
      <c r="AS145" s="1">
        <v>0</v>
      </c>
      <c r="AT145" s="1" t="s">
        <v>424</v>
      </c>
      <c r="AU145" s="1">
        <v>1</v>
      </c>
      <c r="AV145" s="1">
        <v>0</v>
      </c>
      <c r="AW145" s="1">
        <v>0</v>
      </c>
      <c r="AX145" s="1" t="s">
        <v>424</v>
      </c>
      <c r="AY145" s="1" t="s">
        <v>424</v>
      </c>
      <c r="AZ145" s="17">
        <v>2</v>
      </c>
      <c r="BA145" s="1">
        <v>0</v>
      </c>
      <c r="BB145" s="1">
        <v>6</v>
      </c>
      <c r="BC145" s="46">
        <v>8</v>
      </c>
      <c r="BD145" s="44"/>
    </row>
    <row r="146" spans="1:56" x14ac:dyDescent="0.25">
      <c r="A146" s="17">
        <v>136</v>
      </c>
      <c r="B146" s="1" t="s">
        <v>336</v>
      </c>
      <c r="C146" s="1" t="s">
        <v>232</v>
      </c>
      <c r="D146" s="1" t="s">
        <v>337</v>
      </c>
      <c r="E146" s="1" t="s">
        <v>338</v>
      </c>
      <c r="F146" s="1">
        <v>2</v>
      </c>
      <c r="G146" s="20" t="s">
        <v>71</v>
      </c>
      <c r="H146" s="1">
        <v>0.03</v>
      </c>
      <c r="I146" s="1">
        <v>0.02</v>
      </c>
      <c r="J146" s="18">
        <v>1.5</v>
      </c>
      <c r="K146" s="17">
        <v>0.62</v>
      </c>
      <c r="L146" s="1">
        <v>0.6</v>
      </c>
      <c r="M146" s="20">
        <v>1.03</v>
      </c>
      <c r="N146" s="17">
        <v>0.84</v>
      </c>
      <c r="O146" s="1">
        <v>0.93</v>
      </c>
      <c r="P146" s="20">
        <v>0.9</v>
      </c>
      <c r="Q146" s="17">
        <v>0.52</v>
      </c>
      <c r="R146" s="1">
        <v>0.54</v>
      </c>
      <c r="S146" s="20">
        <v>0.96</v>
      </c>
      <c r="T146" s="17">
        <v>0.9</v>
      </c>
      <c r="U146" s="1">
        <v>0.73</v>
      </c>
      <c r="V146" s="18">
        <v>1.23</v>
      </c>
      <c r="W146" s="17">
        <v>1</v>
      </c>
      <c r="X146" s="1">
        <v>0.88</v>
      </c>
      <c r="Y146" s="20">
        <v>1.1399999999999999</v>
      </c>
      <c r="Z146" s="17">
        <v>0.76</v>
      </c>
      <c r="AA146" s="1">
        <v>0.61</v>
      </c>
      <c r="AB146" s="18">
        <v>1.25</v>
      </c>
      <c r="AC146" s="17">
        <v>0.79</v>
      </c>
      <c r="AD146" s="1">
        <v>0.8</v>
      </c>
      <c r="AE146" s="20">
        <v>0.99</v>
      </c>
      <c r="AF146" s="17">
        <v>0.5</v>
      </c>
      <c r="AG146" s="1">
        <v>0.54</v>
      </c>
      <c r="AH146" s="20">
        <v>0.93</v>
      </c>
      <c r="AI146" s="17">
        <v>6.37</v>
      </c>
      <c r="AJ146" s="1">
        <v>10.4</v>
      </c>
      <c r="AK146" s="18">
        <v>0.61</v>
      </c>
      <c r="AL146" s="17">
        <v>5.8</v>
      </c>
      <c r="AM146" s="1">
        <v>7.09</v>
      </c>
      <c r="AN146" s="20">
        <v>0.82</v>
      </c>
      <c r="AO146" s="1">
        <v>1</v>
      </c>
      <c r="AP146" s="1">
        <v>0</v>
      </c>
      <c r="AQ146" s="1">
        <v>0</v>
      </c>
      <c r="AR146" s="1">
        <v>0</v>
      </c>
      <c r="AS146" s="1">
        <v>1</v>
      </c>
      <c r="AT146" s="1">
        <v>0</v>
      </c>
      <c r="AU146" s="1">
        <v>1</v>
      </c>
      <c r="AV146" s="1">
        <v>0</v>
      </c>
      <c r="AW146" s="1">
        <v>0</v>
      </c>
      <c r="AX146" s="1">
        <v>1</v>
      </c>
      <c r="AY146" s="1">
        <v>0</v>
      </c>
      <c r="AZ146" s="17">
        <v>4</v>
      </c>
      <c r="BA146" s="1">
        <v>0</v>
      </c>
      <c r="BB146" s="1">
        <v>7</v>
      </c>
      <c r="BC146" s="46">
        <v>11</v>
      </c>
      <c r="BD146" s="44"/>
    </row>
    <row r="147" spans="1:56" x14ac:dyDescent="0.25">
      <c r="A147" s="17">
        <v>137</v>
      </c>
      <c r="B147" s="1" t="s">
        <v>339</v>
      </c>
      <c r="C147" s="1" t="s">
        <v>232</v>
      </c>
      <c r="D147" s="1" t="s">
        <v>337</v>
      </c>
      <c r="E147" s="1" t="s">
        <v>338</v>
      </c>
      <c r="F147" s="1">
        <v>2</v>
      </c>
      <c r="G147" s="20" t="s">
        <v>71</v>
      </c>
      <c r="H147" s="1">
        <v>0.01</v>
      </c>
      <c r="I147" s="1">
        <v>0.02</v>
      </c>
      <c r="J147" s="19">
        <v>0.5</v>
      </c>
      <c r="K147" s="17">
        <v>0.55000000000000004</v>
      </c>
      <c r="L147" s="1">
        <v>0.6</v>
      </c>
      <c r="M147" s="20">
        <v>0.92</v>
      </c>
      <c r="N147" s="17">
        <v>0.91</v>
      </c>
      <c r="O147" s="1">
        <v>0.93</v>
      </c>
      <c r="P147" s="20">
        <v>0.98</v>
      </c>
      <c r="Q147" s="17">
        <v>0.4</v>
      </c>
      <c r="R147" s="1">
        <v>0.54</v>
      </c>
      <c r="S147" s="19">
        <v>0.74</v>
      </c>
      <c r="T147" s="17">
        <v>0.83</v>
      </c>
      <c r="U147" s="1">
        <v>0.73</v>
      </c>
      <c r="V147" s="20">
        <v>1.1399999999999999</v>
      </c>
      <c r="W147" s="17">
        <v>0.81</v>
      </c>
      <c r="X147" s="1">
        <v>0.88</v>
      </c>
      <c r="Y147" s="20">
        <v>0.92</v>
      </c>
      <c r="Z147" s="17">
        <v>0.66</v>
      </c>
      <c r="AA147" s="1">
        <v>0.61</v>
      </c>
      <c r="AB147" s="20">
        <v>1.08</v>
      </c>
      <c r="AC147" s="17">
        <v>0.84</v>
      </c>
      <c r="AD147" s="1">
        <v>0.8</v>
      </c>
      <c r="AE147" s="20">
        <v>1.05</v>
      </c>
      <c r="AF147" s="17">
        <v>0.47</v>
      </c>
      <c r="AG147" s="1">
        <v>0.54</v>
      </c>
      <c r="AH147" s="20">
        <v>0.87</v>
      </c>
      <c r="AI147" s="17">
        <v>7.43</v>
      </c>
      <c r="AJ147" s="1">
        <v>10.4</v>
      </c>
      <c r="AK147" s="18">
        <v>0.71</v>
      </c>
      <c r="AL147" s="17">
        <v>4.4400000000000004</v>
      </c>
      <c r="AM147" s="1">
        <v>7.09</v>
      </c>
      <c r="AN147" s="18">
        <v>0.63</v>
      </c>
      <c r="AO147" s="1">
        <v>-1</v>
      </c>
      <c r="AP147" s="1">
        <v>0</v>
      </c>
      <c r="AQ147" s="1">
        <v>0</v>
      </c>
      <c r="AR147" s="1">
        <v>-1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1</v>
      </c>
      <c r="AY147" s="1">
        <v>1</v>
      </c>
      <c r="AZ147" s="17">
        <v>2</v>
      </c>
      <c r="BA147" s="1">
        <v>2</v>
      </c>
      <c r="BB147" s="1">
        <v>7</v>
      </c>
      <c r="BC147" s="46">
        <v>11</v>
      </c>
      <c r="BD147" s="44"/>
    </row>
    <row r="148" spans="1:56" x14ac:dyDescent="0.25">
      <c r="A148" s="17">
        <v>138</v>
      </c>
      <c r="B148" s="1" t="s">
        <v>340</v>
      </c>
      <c r="C148" s="1" t="s">
        <v>232</v>
      </c>
      <c r="D148" s="1" t="s">
        <v>341</v>
      </c>
      <c r="E148" s="1" t="s">
        <v>126</v>
      </c>
      <c r="F148" s="1">
        <v>2</v>
      </c>
      <c r="G148" s="20" t="s">
        <v>71</v>
      </c>
      <c r="H148" s="1">
        <v>0</v>
      </c>
      <c r="I148" s="1">
        <v>0.04</v>
      </c>
      <c r="J148" s="19">
        <v>0</v>
      </c>
      <c r="K148" s="17">
        <v>0.7</v>
      </c>
      <c r="L148" s="1">
        <v>0.63</v>
      </c>
      <c r="M148" s="20">
        <v>1.1100000000000001</v>
      </c>
      <c r="N148" s="17">
        <v>0.96</v>
      </c>
      <c r="O148" s="1">
        <v>0.94</v>
      </c>
      <c r="P148" s="20">
        <v>1.02</v>
      </c>
      <c r="Q148" s="17">
        <v>0.57999999999999996</v>
      </c>
      <c r="R148" s="1">
        <v>0.49</v>
      </c>
      <c r="S148" s="20">
        <v>1.18</v>
      </c>
      <c r="T148" s="17" t="s">
        <v>424</v>
      </c>
      <c r="U148" s="1" t="s">
        <v>424</v>
      </c>
      <c r="V148" s="20" t="s">
        <v>424</v>
      </c>
      <c r="W148" s="17">
        <v>0.76</v>
      </c>
      <c r="X148" s="1">
        <v>0.83</v>
      </c>
      <c r="Y148" s="20">
        <v>0.92</v>
      </c>
      <c r="Z148" s="17" t="s">
        <v>424</v>
      </c>
      <c r="AA148" s="1" t="s">
        <v>424</v>
      </c>
      <c r="AB148" s="20" t="s">
        <v>424</v>
      </c>
      <c r="AC148" s="17" t="s">
        <v>424</v>
      </c>
      <c r="AD148" s="1" t="s">
        <v>424</v>
      </c>
      <c r="AE148" s="20" t="s">
        <v>424</v>
      </c>
      <c r="AF148" s="17" t="s">
        <v>424</v>
      </c>
      <c r="AG148" s="1" t="s">
        <v>424</v>
      </c>
      <c r="AH148" s="20" t="s">
        <v>424</v>
      </c>
      <c r="AI148" s="17">
        <v>6.62</v>
      </c>
      <c r="AJ148" s="1">
        <v>11.74</v>
      </c>
      <c r="AK148" s="18">
        <v>0.56000000000000005</v>
      </c>
      <c r="AL148" s="17">
        <v>4.47</v>
      </c>
      <c r="AM148" s="1">
        <v>7.3</v>
      </c>
      <c r="AN148" s="18">
        <v>0.61</v>
      </c>
      <c r="AO148" s="1">
        <v>-1</v>
      </c>
      <c r="AP148" s="1">
        <v>0</v>
      </c>
      <c r="AQ148" s="1">
        <v>0</v>
      </c>
      <c r="AR148" s="1">
        <v>0</v>
      </c>
      <c r="AS148" s="1" t="s">
        <v>424</v>
      </c>
      <c r="AT148" s="1">
        <v>0</v>
      </c>
      <c r="AU148" s="1" t="s">
        <v>424</v>
      </c>
      <c r="AV148" s="1" t="s">
        <v>424</v>
      </c>
      <c r="AW148" s="1" t="s">
        <v>424</v>
      </c>
      <c r="AX148" s="1">
        <v>1</v>
      </c>
      <c r="AY148" s="1">
        <v>1</v>
      </c>
      <c r="AZ148" s="17">
        <v>2</v>
      </c>
      <c r="BA148" s="1">
        <v>1</v>
      </c>
      <c r="BB148" s="1">
        <v>4</v>
      </c>
      <c r="BC148" s="46">
        <v>7</v>
      </c>
      <c r="BD148" s="44" t="s">
        <v>423</v>
      </c>
    </row>
    <row r="149" spans="1:56" x14ac:dyDescent="0.25">
      <c r="A149" s="17">
        <v>139</v>
      </c>
      <c r="B149" s="1" t="s">
        <v>342</v>
      </c>
      <c r="C149" s="1" t="s">
        <v>232</v>
      </c>
      <c r="D149" s="1" t="s">
        <v>343</v>
      </c>
      <c r="E149" s="1" t="s">
        <v>344</v>
      </c>
      <c r="F149" s="1">
        <v>2</v>
      </c>
      <c r="G149" s="20" t="s">
        <v>71</v>
      </c>
      <c r="H149" s="1">
        <v>0.02</v>
      </c>
      <c r="I149" s="1">
        <v>0.02</v>
      </c>
      <c r="J149" s="20">
        <v>1</v>
      </c>
      <c r="K149" s="17">
        <v>0.71</v>
      </c>
      <c r="L149" s="1">
        <v>0.56000000000000005</v>
      </c>
      <c r="M149" s="18">
        <v>1.27</v>
      </c>
      <c r="N149" s="17">
        <v>1</v>
      </c>
      <c r="O149" s="1">
        <v>0.95</v>
      </c>
      <c r="P149" s="20">
        <v>1.05</v>
      </c>
      <c r="Q149" s="17">
        <v>0.73</v>
      </c>
      <c r="R149" s="1">
        <v>0.52</v>
      </c>
      <c r="S149" s="18">
        <v>1.4</v>
      </c>
      <c r="T149" s="17">
        <v>0.86</v>
      </c>
      <c r="U149" s="1">
        <v>0.76</v>
      </c>
      <c r="V149" s="20">
        <v>1.1299999999999999</v>
      </c>
      <c r="W149" s="17">
        <v>0.76</v>
      </c>
      <c r="X149" s="1">
        <v>0.79</v>
      </c>
      <c r="Y149" s="20">
        <v>0.96</v>
      </c>
      <c r="Z149" s="17">
        <v>0.74</v>
      </c>
      <c r="AA149" s="1">
        <v>0.62</v>
      </c>
      <c r="AB149" s="20">
        <v>1.19</v>
      </c>
      <c r="AC149" s="17">
        <v>0.79</v>
      </c>
      <c r="AD149" s="1">
        <v>0.79</v>
      </c>
      <c r="AE149" s="20">
        <v>1</v>
      </c>
      <c r="AF149" s="17">
        <v>0.33</v>
      </c>
      <c r="AG149" s="1">
        <v>0.36</v>
      </c>
      <c r="AH149" s="20">
        <v>0.92</v>
      </c>
      <c r="AI149" s="17">
        <v>3.96</v>
      </c>
      <c r="AJ149" s="1">
        <v>5.3</v>
      </c>
      <c r="AK149" s="18">
        <v>0.75</v>
      </c>
      <c r="AL149" s="17">
        <v>3.6</v>
      </c>
      <c r="AM149" s="1">
        <v>3.95</v>
      </c>
      <c r="AN149" s="20">
        <v>0.91</v>
      </c>
      <c r="AO149" s="1">
        <v>0</v>
      </c>
      <c r="AP149" s="1">
        <v>1</v>
      </c>
      <c r="AQ149" s="1">
        <v>0</v>
      </c>
      <c r="AR149" s="1">
        <v>1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1</v>
      </c>
      <c r="AY149" s="1">
        <v>0</v>
      </c>
      <c r="AZ149" s="17">
        <v>3</v>
      </c>
      <c r="BA149" s="1">
        <v>0</v>
      </c>
      <c r="BB149" s="1">
        <v>8</v>
      </c>
      <c r="BC149" s="46">
        <v>11</v>
      </c>
      <c r="BD149" s="44"/>
    </row>
    <row r="150" spans="1:56" x14ac:dyDescent="0.25">
      <c r="A150" s="17">
        <v>140</v>
      </c>
      <c r="B150" s="1" t="s">
        <v>345</v>
      </c>
      <c r="C150" s="1" t="s">
        <v>232</v>
      </c>
      <c r="D150" s="1" t="s">
        <v>346</v>
      </c>
      <c r="E150" s="1" t="s">
        <v>347</v>
      </c>
      <c r="F150" s="1">
        <v>2</v>
      </c>
      <c r="G150" s="20" t="s">
        <v>71</v>
      </c>
      <c r="H150" s="1">
        <v>0</v>
      </c>
      <c r="I150" s="1">
        <v>0.01</v>
      </c>
      <c r="J150" s="19">
        <v>0</v>
      </c>
      <c r="K150" s="17">
        <v>0.49</v>
      </c>
      <c r="L150" s="1">
        <v>0.56999999999999995</v>
      </c>
      <c r="M150" s="20">
        <v>0.86</v>
      </c>
      <c r="N150" s="17">
        <v>0.93</v>
      </c>
      <c r="O150" s="1">
        <v>0.99</v>
      </c>
      <c r="P150" s="20">
        <v>0.94</v>
      </c>
      <c r="Q150" s="17">
        <v>0.27</v>
      </c>
      <c r="R150" s="1">
        <v>0.41</v>
      </c>
      <c r="S150" s="19">
        <v>0.66</v>
      </c>
      <c r="T150" s="17">
        <v>0.91</v>
      </c>
      <c r="U150" s="1">
        <v>0.76</v>
      </c>
      <c r="V150" s="20">
        <v>1.2</v>
      </c>
      <c r="W150" s="17">
        <v>0.66</v>
      </c>
      <c r="X150" s="1">
        <v>0.8</v>
      </c>
      <c r="Y150" s="20">
        <v>0.82</v>
      </c>
      <c r="Z150" s="17">
        <v>0.46</v>
      </c>
      <c r="AA150" s="1">
        <v>0.34</v>
      </c>
      <c r="AB150" s="18">
        <v>1.35</v>
      </c>
      <c r="AC150" s="17">
        <v>0.54</v>
      </c>
      <c r="AD150" s="1">
        <v>0.46</v>
      </c>
      <c r="AE150" s="20">
        <v>1.17</v>
      </c>
      <c r="AF150" s="17">
        <v>0.09</v>
      </c>
      <c r="AG150" s="1">
        <v>0.48</v>
      </c>
      <c r="AH150" s="19">
        <v>0.19</v>
      </c>
      <c r="AI150" s="17">
        <v>5.3</v>
      </c>
      <c r="AJ150" s="1">
        <v>4.47</v>
      </c>
      <c r="AK150" s="20">
        <v>1.19</v>
      </c>
      <c r="AL150" s="17">
        <v>8.8800000000000008</v>
      </c>
      <c r="AM150" s="1">
        <v>2.2999999999999998</v>
      </c>
      <c r="AN150" s="19">
        <v>3.86</v>
      </c>
      <c r="AO150" s="1">
        <v>-1</v>
      </c>
      <c r="AP150" s="1">
        <v>0</v>
      </c>
      <c r="AQ150" s="1">
        <v>0</v>
      </c>
      <c r="AR150" s="1">
        <v>-1</v>
      </c>
      <c r="AS150" s="1">
        <v>0</v>
      </c>
      <c r="AT150" s="1">
        <v>0</v>
      </c>
      <c r="AU150" s="1">
        <v>1</v>
      </c>
      <c r="AV150" s="1">
        <v>0</v>
      </c>
      <c r="AW150" s="1">
        <v>-1</v>
      </c>
      <c r="AX150" s="1">
        <v>0</v>
      </c>
      <c r="AY150" s="1">
        <v>-1</v>
      </c>
      <c r="AZ150" s="17">
        <v>1</v>
      </c>
      <c r="BA150" s="1">
        <v>4</v>
      </c>
      <c r="BB150" s="1">
        <v>6</v>
      </c>
      <c r="BC150" s="46">
        <v>11</v>
      </c>
      <c r="BD150" s="44"/>
    </row>
    <row r="151" spans="1:56" x14ac:dyDescent="0.25">
      <c r="A151" s="17">
        <v>141</v>
      </c>
      <c r="B151" s="1" t="s">
        <v>348</v>
      </c>
      <c r="C151" s="1" t="s">
        <v>232</v>
      </c>
      <c r="D151" s="1" t="s">
        <v>349</v>
      </c>
      <c r="E151" s="1" t="s">
        <v>350</v>
      </c>
      <c r="F151" s="1">
        <v>2</v>
      </c>
      <c r="G151" s="20" t="s">
        <v>71</v>
      </c>
      <c r="H151" s="1">
        <v>0.02</v>
      </c>
      <c r="I151" s="1">
        <v>0.01</v>
      </c>
      <c r="J151" s="18">
        <v>2</v>
      </c>
      <c r="K151" s="17">
        <v>0.63</v>
      </c>
      <c r="L151" s="1">
        <v>0.6</v>
      </c>
      <c r="M151" s="20">
        <v>1.05</v>
      </c>
      <c r="N151" s="17">
        <v>0.9</v>
      </c>
      <c r="O151" s="1">
        <v>0.94</v>
      </c>
      <c r="P151" s="20">
        <v>0.96</v>
      </c>
      <c r="Q151" s="17">
        <v>0.6</v>
      </c>
      <c r="R151" s="1">
        <v>0.52</v>
      </c>
      <c r="S151" s="20">
        <v>1.1499999999999999</v>
      </c>
      <c r="T151" s="17">
        <v>0.75</v>
      </c>
      <c r="U151" s="1">
        <v>0.82</v>
      </c>
      <c r="V151" s="20">
        <v>0.91</v>
      </c>
      <c r="W151" s="17">
        <v>0.9</v>
      </c>
      <c r="X151" s="1">
        <v>0.74</v>
      </c>
      <c r="Y151" s="18">
        <v>1.22</v>
      </c>
      <c r="Z151" s="17">
        <v>0.2</v>
      </c>
      <c r="AA151" s="1">
        <v>0.49</v>
      </c>
      <c r="AB151" s="19">
        <v>0.41</v>
      </c>
      <c r="AC151" s="17">
        <v>0.56000000000000005</v>
      </c>
      <c r="AD151" s="1">
        <v>0.75</v>
      </c>
      <c r="AE151" s="19">
        <v>0.75</v>
      </c>
      <c r="AF151" s="17">
        <v>0.5</v>
      </c>
      <c r="AG151" s="1">
        <v>0.52</v>
      </c>
      <c r="AH151" s="20">
        <v>0.96</v>
      </c>
      <c r="AI151" s="17">
        <v>4.88</v>
      </c>
      <c r="AJ151" s="1">
        <v>4.97</v>
      </c>
      <c r="AK151" s="20">
        <v>0.98</v>
      </c>
      <c r="AL151" s="17">
        <v>3.33</v>
      </c>
      <c r="AM151" s="1">
        <v>3.08</v>
      </c>
      <c r="AN151" s="20">
        <v>1.08</v>
      </c>
      <c r="AO151" s="1">
        <v>1</v>
      </c>
      <c r="AP151" s="1">
        <v>0</v>
      </c>
      <c r="AQ151" s="1">
        <v>0</v>
      </c>
      <c r="AR151" s="1">
        <v>0</v>
      </c>
      <c r="AS151" s="1">
        <v>0</v>
      </c>
      <c r="AT151" s="1">
        <v>1</v>
      </c>
      <c r="AU151" s="1">
        <v>-1</v>
      </c>
      <c r="AV151" s="1">
        <v>-1</v>
      </c>
      <c r="AW151" s="1">
        <v>0</v>
      </c>
      <c r="AX151" s="1">
        <v>0</v>
      </c>
      <c r="AY151" s="1">
        <v>0</v>
      </c>
      <c r="AZ151" s="17">
        <v>2</v>
      </c>
      <c r="BA151" s="1">
        <v>2</v>
      </c>
      <c r="BB151" s="1">
        <v>7</v>
      </c>
      <c r="BC151" s="46">
        <v>11</v>
      </c>
      <c r="BD151" s="44"/>
    </row>
    <row r="152" spans="1:56" x14ac:dyDescent="0.25">
      <c r="A152" s="17">
        <v>142</v>
      </c>
      <c r="B152" s="1" t="s">
        <v>351</v>
      </c>
      <c r="C152" s="1" t="s">
        <v>232</v>
      </c>
      <c r="D152" s="1" t="s">
        <v>352</v>
      </c>
      <c r="E152" s="1" t="s">
        <v>351</v>
      </c>
      <c r="F152" s="1">
        <v>2</v>
      </c>
      <c r="G152" s="20" t="s">
        <v>71</v>
      </c>
      <c r="H152" s="1">
        <v>0.05</v>
      </c>
      <c r="I152" s="1">
        <v>0.02</v>
      </c>
      <c r="J152" s="18">
        <v>2.5</v>
      </c>
      <c r="K152" s="17">
        <v>0.67</v>
      </c>
      <c r="L152" s="1">
        <v>0.68</v>
      </c>
      <c r="M152" s="20">
        <v>0.99</v>
      </c>
      <c r="N152" s="17">
        <v>0.94</v>
      </c>
      <c r="O152" s="1">
        <v>0.95</v>
      </c>
      <c r="P152" s="20">
        <v>0.99</v>
      </c>
      <c r="Q152" s="17">
        <v>0.59</v>
      </c>
      <c r="R152" s="1">
        <v>0.6</v>
      </c>
      <c r="S152" s="20">
        <v>0.98</v>
      </c>
      <c r="T152" s="17">
        <v>0.74</v>
      </c>
      <c r="U152" s="1">
        <v>0.79</v>
      </c>
      <c r="V152" s="20">
        <v>0.94</v>
      </c>
      <c r="W152" s="17">
        <v>0.8</v>
      </c>
      <c r="X152" s="1">
        <v>0.71</v>
      </c>
      <c r="Y152" s="20">
        <v>1.1299999999999999</v>
      </c>
      <c r="Z152" s="17">
        <v>0.7</v>
      </c>
      <c r="AA152" s="1">
        <v>0.62</v>
      </c>
      <c r="AB152" s="20">
        <v>1.1299999999999999</v>
      </c>
      <c r="AC152" s="17">
        <v>0.71</v>
      </c>
      <c r="AD152" s="1">
        <v>0.7</v>
      </c>
      <c r="AE152" s="20">
        <v>1.01</v>
      </c>
      <c r="AF152" s="17">
        <v>0.57999999999999996</v>
      </c>
      <c r="AG152" s="1">
        <v>0.53</v>
      </c>
      <c r="AH152" s="20">
        <v>1.0900000000000001</v>
      </c>
      <c r="AI152" s="17">
        <v>26.19</v>
      </c>
      <c r="AJ152" s="1">
        <v>22.26</v>
      </c>
      <c r="AK152" s="20">
        <v>1.18</v>
      </c>
      <c r="AL152" s="17">
        <v>17.47</v>
      </c>
      <c r="AM152" s="1">
        <v>17.059999999999999</v>
      </c>
      <c r="AN152" s="20">
        <v>1.02</v>
      </c>
      <c r="AO152" s="1">
        <v>1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7">
        <v>1</v>
      </c>
      <c r="BA152" s="1">
        <v>0</v>
      </c>
      <c r="BB152" s="1">
        <v>10</v>
      </c>
      <c r="BC152" s="46">
        <v>11</v>
      </c>
      <c r="BD152" s="44"/>
    </row>
    <row r="153" spans="1:56" x14ac:dyDescent="0.25">
      <c r="A153" s="17">
        <v>143</v>
      </c>
      <c r="B153" s="1" t="s">
        <v>353</v>
      </c>
      <c r="C153" s="1" t="s">
        <v>232</v>
      </c>
      <c r="D153" s="1" t="s">
        <v>354</v>
      </c>
      <c r="E153" s="1" t="s">
        <v>355</v>
      </c>
      <c r="F153" s="1">
        <v>2</v>
      </c>
      <c r="G153" s="20" t="s">
        <v>71</v>
      </c>
      <c r="H153" s="1">
        <v>0</v>
      </c>
      <c r="I153" s="1">
        <v>0.01</v>
      </c>
      <c r="J153" s="19">
        <v>0</v>
      </c>
      <c r="K153" s="17">
        <v>0.64</v>
      </c>
      <c r="L153" s="1">
        <v>0.67</v>
      </c>
      <c r="M153" s="20">
        <v>0.96</v>
      </c>
      <c r="N153" s="17">
        <v>0.86</v>
      </c>
      <c r="O153" s="1">
        <v>0.93</v>
      </c>
      <c r="P153" s="20">
        <v>0.92</v>
      </c>
      <c r="Q153" s="17">
        <v>0.56999999999999995</v>
      </c>
      <c r="R153" s="1">
        <v>0.56999999999999995</v>
      </c>
      <c r="S153" s="20">
        <v>1</v>
      </c>
      <c r="T153" s="17">
        <v>0.8</v>
      </c>
      <c r="U153" s="1">
        <v>0.64</v>
      </c>
      <c r="V153" s="18">
        <v>1.25</v>
      </c>
      <c r="W153" s="17">
        <v>0.86</v>
      </c>
      <c r="X153" s="1">
        <v>0.92</v>
      </c>
      <c r="Y153" s="20">
        <v>0.93</v>
      </c>
      <c r="Z153" s="17">
        <v>0.56999999999999995</v>
      </c>
      <c r="AA153" s="1">
        <v>0.45</v>
      </c>
      <c r="AB153" s="18">
        <v>1.27</v>
      </c>
      <c r="AC153" s="17">
        <v>0.65</v>
      </c>
      <c r="AD153" s="1">
        <v>0.5</v>
      </c>
      <c r="AE153" s="18">
        <v>1.3</v>
      </c>
      <c r="AF153" s="17">
        <v>0.38</v>
      </c>
      <c r="AG153" s="1">
        <v>0.34</v>
      </c>
      <c r="AH153" s="20">
        <v>1.1200000000000001</v>
      </c>
      <c r="AI153" s="17">
        <v>13.05</v>
      </c>
      <c r="AJ153" s="1">
        <v>15.42</v>
      </c>
      <c r="AK153" s="20">
        <v>0.85</v>
      </c>
      <c r="AL153" s="17">
        <v>11.73</v>
      </c>
      <c r="AM153" s="1">
        <v>8.18</v>
      </c>
      <c r="AN153" s="19">
        <v>1.43</v>
      </c>
      <c r="AO153" s="1">
        <v>-1</v>
      </c>
      <c r="AP153" s="1">
        <v>0</v>
      </c>
      <c r="AQ153" s="1">
        <v>0</v>
      </c>
      <c r="AR153" s="1">
        <v>0</v>
      </c>
      <c r="AS153" s="1">
        <v>1</v>
      </c>
      <c r="AT153" s="1">
        <v>0</v>
      </c>
      <c r="AU153" s="1">
        <v>1</v>
      </c>
      <c r="AV153" s="1">
        <v>1</v>
      </c>
      <c r="AW153" s="1">
        <v>0</v>
      </c>
      <c r="AX153" s="1">
        <v>0</v>
      </c>
      <c r="AY153" s="1">
        <v>-1</v>
      </c>
      <c r="AZ153" s="17">
        <v>3</v>
      </c>
      <c r="BA153" s="1">
        <v>2</v>
      </c>
      <c r="BB153" s="1">
        <v>6</v>
      </c>
      <c r="BC153" s="46">
        <v>11</v>
      </c>
      <c r="BD153" s="44"/>
    </row>
    <row r="154" spans="1:56" x14ac:dyDescent="0.25">
      <c r="A154" s="17">
        <v>144</v>
      </c>
      <c r="B154" s="1" t="s">
        <v>356</v>
      </c>
      <c r="C154" s="1" t="s">
        <v>232</v>
      </c>
      <c r="D154" s="1" t="s">
        <v>357</v>
      </c>
      <c r="E154" s="1" t="s">
        <v>358</v>
      </c>
      <c r="F154" s="1">
        <v>2</v>
      </c>
      <c r="G154" s="20" t="s">
        <v>71</v>
      </c>
      <c r="H154" s="1">
        <v>0</v>
      </c>
      <c r="I154" s="1">
        <v>0.03</v>
      </c>
      <c r="J154" s="19">
        <v>0</v>
      </c>
      <c r="K154" s="17">
        <v>0.68</v>
      </c>
      <c r="L154" s="1">
        <v>0.73</v>
      </c>
      <c r="M154" s="20">
        <v>0.93</v>
      </c>
      <c r="N154" s="17">
        <v>1</v>
      </c>
      <c r="O154" s="1">
        <v>1</v>
      </c>
      <c r="P154" s="20">
        <v>1</v>
      </c>
      <c r="Q154" s="17">
        <v>0.5</v>
      </c>
      <c r="R154" s="1">
        <v>0.63</v>
      </c>
      <c r="S154" s="19">
        <v>0.79</v>
      </c>
      <c r="T154" s="17">
        <v>0.64</v>
      </c>
      <c r="U154" s="1">
        <v>0.73</v>
      </c>
      <c r="V154" s="20">
        <v>0.88</v>
      </c>
      <c r="W154" s="17">
        <v>0.86</v>
      </c>
      <c r="X154" s="1">
        <v>0.84</v>
      </c>
      <c r="Y154" s="20">
        <v>1.02</v>
      </c>
      <c r="Z154" s="17">
        <v>0.2</v>
      </c>
      <c r="AA154" s="1">
        <v>0.44</v>
      </c>
      <c r="AB154" s="19">
        <v>0.45</v>
      </c>
      <c r="AC154" s="17">
        <v>0.31</v>
      </c>
      <c r="AD154" s="1">
        <v>0.44</v>
      </c>
      <c r="AE154" s="19">
        <v>0.7</v>
      </c>
      <c r="AF154" s="17">
        <v>0.56000000000000005</v>
      </c>
      <c r="AG154" s="1">
        <v>0.53</v>
      </c>
      <c r="AH154" s="20">
        <v>1.06</v>
      </c>
      <c r="AI154" s="17">
        <v>10.66</v>
      </c>
      <c r="AJ154" s="1">
        <v>5.61</v>
      </c>
      <c r="AK154" s="19">
        <v>1.9</v>
      </c>
      <c r="AL154" s="17">
        <v>3.33</v>
      </c>
      <c r="AM154" s="1">
        <v>2.54</v>
      </c>
      <c r="AN154" s="19">
        <v>1.31</v>
      </c>
      <c r="AO154" s="1">
        <v>-1</v>
      </c>
      <c r="AP154" s="1">
        <v>0</v>
      </c>
      <c r="AQ154" s="1">
        <v>0</v>
      </c>
      <c r="AR154" s="1">
        <v>-1</v>
      </c>
      <c r="AS154" s="1">
        <v>0</v>
      </c>
      <c r="AT154" s="1">
        <v>0</v>
      </c>
      <c r="AU154" s="1">
        <v>-1</v>
      </c>
      <c r="AV154" s="1">
        <v>-1</v>
      </c>
      <c r="AW154" s="1">
        <v>0</v>
      </c>
      <c r="AX154" s="1">
        <v>-1</v>
      </c>
      <c r="AY154" s="1">
        <v>-1</v>
      </c>
      <c r="AZ154" s="17">
        <v>0</v>
      </c>
      <c r="BA154" s="1">
        <v>6</v>
      </c>
      <c r="BB154" s="1">
        <v>5</v>
      </c>
      <c r="BC154" s="46">
        <v>11</v>
      </c>
      <c r="BD154" s="44"/>
    </row>
    <row r="155" spans="1:56" x14ac:dyDescent="0.25">
      <c r="A155" s="17">
        <v>145</v>
      </c>
      <c r="B155" s="1" t="s">
        <v>359</v>
      </c>
      <c r="C155" s="1" t="s">
        <v>232</v>
      </c>
      <c r="D155" s="1" t="s">
        <v>360</v>
      </c>
      <c r="E155" s="1" t="s">
        <v>361</v>
      </c>
      <c r="F155" s="1">
        <v>2</v>
      </c>
      <c r="G155" s="20" t="s">
        <v>71</v>
      </c>
      <c r="H155" s="1">
        <v>0.12</v>
      </c>
      <c r="I155" s="1">
        <v>7.0000000000000007E-2</v>
      </c>
      <c r="J155" s="18">
        <v>1.71</v>
      </c>
      <c r="K155" s="17">
        <v>0.46</v>
      </c>
      <c r="L155" s="1">
        <v>0.49</v>
      </c>
      <c r="M155" s="20">
        <v>0.94</v>
      </c>
      <c r="N155" s="17">
        <v>0.86</v>
      </c>
      <c r="O155" s="1">
        <v>0.89</v>
      </c>
      <c r="P155" s="20">
        <v>0.97</v>
      </c>
      <c r="Q155" s="17">
        <v>0.14000000000000001</v>
      </c>
      <c r="R155" s="1">
        <v>0.26</v>
      </c>
      <c r="S155" s="19">
        <v>0.54</v>
      </c>
      <c r="T155" s="17">
        <v>0.5</v>
      </c>
      <c r="U155" s="1">
        <v>0.46</v>
      </c>
      <c r="V155" s="20">
        <v>1.0900000000000001</v>
      </c>
      <c r="W155" s="17">
        <v>0.66</v>
      </c>
      <c r="X155" s="1">
        <v>0.76</v>
      </c>
      <c r="Y155" s="20">
        <v>0.87</v>
      </c>
      <c r="Z155" s="17">
        <v>0.5</v>
      </c>
      <c r="AA155" s="1">
        <v>0.5</v>
      </c>
      <c r="AB155" s="20">
        <v>1</v>
      </c>
      <c r="AC155" s="17">
        <v>0.83</v>
      </c>
      <c r="AD155" s="1">
        <v>0.6</v>
      </c>
      <c r="AE155" s="18">
        <v>1.38</v>
      </c>
      <c r="AF155" s="17">
        <v>0.45</v>
      </c>
      <c r="AG155" s="1">
        <v>0.42</v>
      </c>
      <c r="AH155" s="20">
        <v>1.07</v>
      </c>
      <c r="AI155" s="17">
        <v>5.38</v>
      </c>
      <c r="AJ155" s="1">
        <v>5.79</v>
      </c>
      <c r="AK155" s="20">
        <v>0.93</v>
      </c>
      <c r="AL155" s="17">
        <v>6.35</v>
      </c>
      <c r="AM155" s="1">
        <v>4.8</v>
      </c>
      <c r="AN155" s="19">
        <v>1.32</v>
      </c>
      <c r="AO155" s="1">
        <v>1</v>
      </c>
      <c r="AP155" s="1">
        <v>0</v>
      </c>
      <c r="AQ155" s="1">
        <v>0</v>
      </c>
      <c r="AR155" s="1">
        <v>-1</v>
      </c>
      <c r="AS155" s="1">
        <v>0</v>
      </c>
      <c r="AT155" s="1">
        <v>0</v>
      </c>
      <c r="AU155" s="1">
        <v>0</v>
      </c>
      <c r="AV155" s="1">
        <v>1</v>
      </c>
      <c r="AW155" s="1">
        <v>0</v>
      </c>
      <c r="AX155" s="1">
        <v>0</v>
      </c>
      <c r="AY155" s="1">
        <v>-1</v>
      </c>
      <c r="AZ155" s="17">
        <v>2</v>
      </c>
      <c r="BA155" s="1">
        <v>2</v>
      </c>
      <c r="BB155" s="1">
        <v>7</v>
      </c>
      <c r="BC155" s="46">
        <v>11</v>
      </c>
      <c r="BD155" s="44"/>
    </row>
    <row r="156" spans="1:56" x14ac:dyDescent="0.25">
      <c r="A156" s="17">
        <v>146</v>
      </c>
      <c r="B156" s="1" t="s">
        <v>362</v>
      </c>
      <c r="C156" s="1" t="s">
        <v>232</v>
      </c>
      <c r="D156" s="1" t="s">
        <v>363</v>
      </c>
      <c r="E156" s="1" t="s">
        <v>364</v>
      </c>
      <c r="F156" s="1">
        <v>2</v>
      </c>
      <c r="G156" s="20" t="s">
        <v>71</v>
      </c>
      <c r="H156" s="1">
        <v>0</v>
      </c>
      <c r="I156" s="1">
        <v>0.01</v>
      </c>
      <c r="J156" s="19">
        <v>0</v>
      </c>
      <c r="K156" s="17">
        <v>0.75</v>
      </c>
      <c r="L156" s="1">
        <v>0.65</v>
      </c>
      <c r="M156" s="20">
        <v>1.1499999999999999</v>
      </c>
      <c r="N156" s="17">
        <v>0.96</v>
      </c>
      <c r="O156" s="1">
        <v>0.96</v>
      </c>
      <c r="P156" s="20">
        <v>1</v>
      </c>
      <c r="Q156" s="17">
        <v>0.72</v>
      </c>
      <c r="R156" s="1">
        <v>0.63</v>
      </c>
      <c r="S156" s="20">
        <v>1.1399999999999999</v>
      </c>
      <c r="T156" s="17">
        <v>0.56999999999999995</v>
      </c>
      <c r="U156" s="1">
        <v>0.64</v>
      </c>
      <c r="V156" s="20">
        <v>0.89</v>
      </c>
      <c r="W156" s="17">
        <v>0.79</v>
      </c>
      <c r="X156" s="1">
        <v>0.76</v>
      </c>
      <c r="Y156" s="20">
        <v>1.04</v>
      </c>
      <c r="Z156" s="17">
        <v>0.68</v>
      </c>
      <c r="AA156" s="1">
        <v>0.51</v>
      </c>
      <c r="AB156" s="18">
        <v>1.33</v>
      </c>
      <c r="AC156" s="17">
        <v>0.5</v>
      </c>
      <c r="AD156" s="1">
        <v>0.5</v>
      </c>
      <c r="AE156" s="20">
        <v>1</v>
      </c>
      <c r="AF156" s="17">
        <v>0.73</v>
      </c>
      <c r="AG156" s="1">
        <v>0.75</v>
      </c>
      <c r="AH156" s="20">
        <v>0.97</v>
      </c>
      <c r="AI156" s="17">
        <v>8.9700000000000006</v>
      </c>
      <c r="AJ156" s="1">
        <v>11.19</v>
      </c>
      <c r="AK156" s="20">
        <v>0.8</v>
      </c>
      <c r="AL156" s="17">
        <v>6.35</v>
      </c>
      <c r="AM156" s="1">
        <v>7.35</v>
      </c>
      <c r="AN156" s="20">
        <v>0.86</v>
      </c>
      <c r="AO156" s="1">
        <v>-1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1</v>
      </c>
      <c r="AV156" s="1">
        <v>0</v>
      </c>
      <c r="AW156" s="1">
        <v>0</v>
      </c>
      <c r="AX156" s="1">
        <v>0</v>
      </c>
      <c r="AY156" s="1">
        <v>0</v>
      </c>
      <c r="AZ156" s="17">
        <v>1</v>
      </c>
      <c r="BA156" s="1">
        <v>1</v>
      </c>
      <c r="BB156" s="1">
        <v>9</v>
      </c>
      <c r="BC156" s="46">
        <v>11</v>
      </c>
      <c r="BD156" s="44"/>
    </row>
    <row r="157" spans="1:56" x14ac:dyDescent="0.25">
      <c r="A157" s="17">
        <v>147</v>
      </c>
      <c r="B157" s="1" t="s">
        <v>365</v>
      </c>
      <c r="C157" s="1" t="s">
        <v>232</v>
      </c>
      <c r="D157" s="1" t="s">
        <v>366</v>
      </c>
      <c r="E157" s="1" t="s">
        <v>367</v>
      </c>
      <c r="F157" s="1">
        <v>2</v>
      </c>
      <c r="G157" s="20" t="s">
        <v>71</v>
      </c>
      <c r="H157" s="1">
        <v>0</v>
      </c>
      <c r="I157" s="1">
        <v>0.01</v>
      </c>
      <c r="J157" s="19">
        <v>0</v>
      </c>
      <c r="K157" s="17">
        <v>0.6</v>
      </c>
      <c r="L157" s="1">
        <v>0.67</v>
      </c>
      <c r="M157" s="20">
        <v>0.9</v>
      </c>
      <c r="N157" s="17">
        <v>0.97</v>
      </c>
      <c r="O157" s="1">
        <v>0.94</v>
      </c>
      <c r="P157" s="20">
        <v>1.03</v>
      </c>
      <c r="Q157" s="17">
        <v>0.47</v>
      </c>
      <c r="R157" s="1">
        <v>0.55000000000000004</v>
      </c>
      <c r="S157" s="20">
        <v>0.85</v>
      </c>
      <c r="T157" s="17">
        <v>0.67</v>
      </c>
      <c r="U157" s="1">
        <v>0.63</v>
      </c>
      <c r="V157" s="20">
        <v>1.06</v>
      </c>
      <c r="W157" s="17">
        <v>0.84</v>
      </c>
      <c r="X157" s="1">
        <v>0.82</v>
      </c>
      <c r="Y157" s="20">
        <v>1.02</v>
      </c>
      <c r="Z157" s="17">
        <v>0.41</v>
      </c>
      <c r="AA157" s="1">
        <v>0.41</v>
      </c>
      <c r="AB157" s="20">
        <v>1</v>
      </c>
      <c r="AC157" s="17">
        <v>0.36</v>
      </c>
      <c r="AD157" s="1">
        <v>0.49</v>
      </c>
      <c r="AE157" s="19">
        <v>0.73</v>
      </c>
      <c r="AF157" s="17">
        <v>0.33</v>
      </c>
      <c r="AG157" s="1">
        <v>0.42</v>
      </c>
      <c r="AH157" s="19">
        <v>0.79</v>
      </c>
      <c r="AI157" s="17">
        <v>22.67</v>
      </c>
      <c r="AJ157" s="1">
        <v>16.079999999999998</v>
      </c>
      <c r="AK157" s="19">
        <v>1.41</v>
      </c>
      <c r="AL157" s="17">
        <v>24.57</v>
      </c>
      <c r="AM157" s="1">
        <v>9.08</v>
      </c>
      <c r="AN157" s="19">
        <v>2.71</v>
      </c>
      <c r="AO157" s="1">
        <v>-1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-1</v>
      </c>
      <c r="AW157" s="1">
        <v>-1</v>
      </c>
      <c r="AX157" s="1">
        <v>-1</v>
      </c>
      <c r="AY157" s="1">
        <v>-1</v>
      </c>
      <c r="AZ157" s="17">
        <v>0</v>
      </c>
      <c r="BA157" s="1">
        <v>5</v>
      </c>
      <c r="BB157" s="1">
        <v>6</v>
      </c>
      <c r="BC157" s="46">
        <v>11</v>
      </c>
      <c r="BD157" s="44"/>
    </row>
    <row r="158" spans="1:56" x14ac:dyDescent="0.25">
      <c r="A158" s="17">
        <v>148</v>
      </c>
      <c r="B158" s="1" t="s">
        <v>368</v>
      </c>
      <c r="C158" s="1" t="s">
        <v>232</v>
      </c>
      <c r="D158" s="1" t="s">
        <v>369</v>
      </c>
      <c r="E158" s="1" t="s">
        <v>368</v>
      </c>
      <c r="F158" s="1">
        <v>2</v>
      </c>
      <c r="G158" s="20" t="s">
        <v>71</v>
      </c>
      <c r="H158" s="1">
        <v>0</v>
      </c>
      <c r="I158" s="1">
        <v>0.01</v>
      </c>
      <c r="J158" s="19">
        <v>0</v>
      </c>
      <c r="K158" s="17">
        <v>0.7</v>
      </c>
      <c r="L158" s="1">
        <v>0.74</v>
      </c>
      <c r="M158" s="20">
        <v>0.95</v>
      </c>
      <c r="N158" s="17">
        <v>0.98</v>
      </c>
      <c r="O158" s="1">
        <v>0.96</v>
      </c>
      <c r="P158" s="20">
        <v>1.02</v>
      </c>
      <c r="Q158" s="17">
        <v>0.57999999999999996</v>
      </c>
      <c r="R158" s="1">
        <v>0.63</v>
      </c>
      <c r="S158" s="20">
        <v>0.92</v>
      </c>
      <c r="T158" s="17">
        <v>0.87</v>
      </c>
      <c r="U158" s="1">
        <v>0.71</v>
      </c>
      <c r="V158" s="18">
        <v>1.23</v>
      </c>
      <c r="W158" s="17">
        <v>0.84</v>
      </c>
      <c r="X158" s="1">
        <v>0.79</v>
      </c>
      <c r="Y158" s="20">
        <v>1.06</v>
      </c>
      <c r="Z158" s="17">
        <v>0.67</v>
      </c>
      <c r="AA158" s="1">
        <v>0.48</v>
      </c>
      <c r="AB158" s="18">
        <v>1.4</v>
      </c>
      <c r="AC158" s="17">
        <v>0.79</v>
      </c>
      <c r="AD158" s="1">
        <v>0.63</v>
      </c>
      <c r="AE158" s="18">
        <v>1.25</v>
      </c>
      <c r="AF158" s="17">
        <v>0.63</v>
      </c>
      <c r="AG158" s="1">
        <v>0.56000000000000005</v>
      </c>
      <c r="AH158" s="20">
        <v>1.1200000000000001</v>
      </c>
      <c r="AI158" s="17">
        <v>38.200000000000003</v>
      </c>
      <c r="AJ158" s="1">
        <v>44.88</v>
      </c>
      <c r="AK158" s="20">
        <v>0.85</v>
      </c>
      <c r="AL158" s="17">
        <v>46.12</v>
      </c>
      <c r="AM158" s="1">
        <v>29.26</v>
      </c>
      <c r="AN158" s="19">
        <v>1.58</v>
      </c>
      <c r="AO158" s="1">
        <v>-1</v>
      </c>
      <c r="AP158" s="1">
        <v>0</v>
      </c>
      <c r="AQ158" s="1">
        <v>0</v>
      </c>
      <c r="AR158" s="1">
        <v>0</v>
      </c>
      <c r="AS158" s="1">
        <v>1</v>
      </c>
      <c r="AT158" s="1">
        <v>0</v>
      </c>
      <c r="AU158" s="1">
        <v>1</v>
      </c>
      <c r="AV158" s="1">
        <v>1</v>
      </c>
      <c r="AW158" s="1">
        <v>0</v>
      </c>
      <c r="AX158" s="1">
        <v>0</v>
      </c>
      <c r="AY158" s="1">
        <v>-1</v>
      </c>
      <c r="AZ158" s="17">
        <v>3</v>
      </c>
      <c r="BA158" s="1">
        <v>2</v>
      </c>
      <c r="BB158" s="1">
        <v>6</v>
      </c>
      <c r="BC158" s="46">
        <v>11</v>
      </c>
      <c r="BD158" s="44"/>
    </row>
    <row r="159" spans="1:56" x14ac:dyDescent="0.25">
      <c r="A159" s="17">
        <v>149</v>
      </c>
      <c r="B159" s="1" t="s">
        <v>370</v>
      </c>
      <c r="C159" s="1" t="s">
        <v>232</v>
      </c>
      <c r="D159" s="1" t="s">
        <v>371</v>
      </c>
      <c r="E159" s="1" t="s">
        <v>370</v>
      </c>
      <c r="F159" s="1">
        <v>2</v>
      </c>
      <c r="G159" s="20" t="s">
        <v>71</v>
      </c>
      <c r="H159" s="1">
        <v>0</v>
      </c>
      <c r="I159" s="1">
        <v>0.01</v>
      </c>
      <c r="J159" s="19">
        <v>0</v>
      </c>
      <c r="K159" s="17">
        <v>0.63</v>
      </c>
      <c r="L159" s="1">
        <v>0.61</v>
      </c>
      <c r="M159" s="20">
        <v>1.03</v>
      </c>
      <c r="N159" s="17">
        <v>0.93</v>
      </c>
      <c r="O159" s="1">
        <v>0.92</v>
      </c>
      <c r="P159" s="20">
        <v>1.01</v>
      </c>
      <c r="Q159" s="17">
        <v>0.61</v>
      </c>
      <c r="R159" s="1">
        <v>0.49</v>
      </c>
      <c r="S159" s="18">
        <v>1.24</v>
      </c>
      <c r="T159" s="17">
        <v>0.3</v>
      </c>
      <c r="U159" s="1">
        <v>0.63</v>
      </c>
      <c r="V159" s="19">
        <v>0.48</v>
      </c>
      <c r="W159" s="17">
        <v>0.71</v>
      </c>
      <c r="X159" s="1">
        <v>0.61</v>
      </c>
      <c r="Y159" s="20">
        <v>1.1599999999999999</v>
      </c>
      <c r="Z159" s="17">
        <v>0.34</v>
      </c>
      <c r="AA159" s="1">
        <v>0.41</v>
      </c>
      <c r="AB159" s="20">
        <v>0.83</v>
      </c>
      <c r="AC159" s="17">
        <v>0.26</v>
      </c>
      <c r="AD159" s="1">
        <v>0.54</v>
      </c>
      <c r="AE159" s="19">
        <v>0.48</v>
      </c>
      <c r="AF159" s="17">
        <v>0.45</v>
      </c>
      <c r="AG159" s="1">
        <v>0.47</v>
      </c>
      <c r="AH159" s="20">
        <v>0.96</v>
      </c>
      <c r="AI159" s="17">
        <v>33.85</v>
      </c>
      <c r="AJ159" s="1">
        <v>25.74</v>
      </c>
      <c r="AK159" s="19">
        <v>1.32</v>
      </c>
      <c r="AL159" s="17">
        <v>15.21</v>
      </c>
      <c r="AM159" s="1">
        <v>16.22</v>
      </c>
      <c r="AN159" s="20">
        <v>0.94</v>
      </c>
      <c r="AO159" s="1">
        <v>-1</v>
      </c>
      <c r="AP159" s="1">
        <v>0</v>
      </c>
      <c r="AQ159" s="1">
        <v>0</v>
      </c>
      <c r="AR159" s="1">
        <v>1</v>
      </c>
      <c r="AS159" s="1">
        <v>-1</v>
      </c>
      <c r="AT159" s="1">
        <v>0</v>
      </c>
      <c r="AU159" s="1">
        <v>0</v>
      </c>
      <c r="AV159" s="1">
        <v>-1</v>
      </c>
      <c r="AW159" s="1">
        <v>0</v>
      </c>
      <c r="AX159" s="1">
        <v>-1</v>
      </c>
      <c r="AY159" s="1">
        <v>0</v>
      </c>
      <c r="AZ159" s="17">
        <v>1</v>
      </c>
      <c r="BA159" s="1">
        <v>4</v>
      </c>
      <c r="BB159" s="1">
        <v>6</v>
      </c>
      <c r="BC159" s="46">
        <v>11</v>
      </c>
      <c r="BD159" s="44"/>
    </row>
    <row r="160" spans="1:56" x14ac:dyDescent="0.25">
      <c r="A160" s="17">
        <v>150</v>
      </c>
      <c r="B160" s="1" t="s">
        <v>372</v>
      </c>
      <c r="C160" s="1" t="s">
        <v>232</v>
      </c>
      <c r="D160" s="1" t="s">
        <v>373</v>
      </c>
      <c r="E160" s="1" t="s">
        <v>372</v>
      </c>
      <c r="F160" s="1">
        <v>2</v>
      </c>
      <c r="G160" s="20" t="s">
        <v>71</v>
      </c>
      <c r="H160" s="1">
        <v>0.02</v>
      </c>
      <c r="I160" s="1">
        <v>0.01</v>
      </c>
      <c r="J160" s="18">
        <v>2</v>
      </c>
      <c r="K160" s="17">
        <v>0.69</v>
      </c>
      <c r="L160" s="1">
        <v>0.6</v>
      </c>
      <c r="M160" s="20">
        <v>1.1499999999999999</v>
      </c>
      <c r="N160" s="17">
        <v>0.94</v>
      </c>
      <c r="O160" s="1">
        <v>0.95</v>
      </c>
      <c r="P160" s="20">
        <v>0.99</v>
      </c>
      <c r="Q160" s="17">
        <v>0.55000000000000004</v>
      </c>
      <c r="R160" s="1">
        <v>0.48</v>
      </c>
      <c r="S160" s="20">
        <v>1.1499999999999999</v>
      </c>
      <c r="T160" s="17">
        <v>0.73</v>
      </c>
      <c r="U160" s="1">
        <v>0.64</v>
      </c>
      <c r="V160" s="20">
        <v>1.1399999999999999</v>
      </c>
      <c r="W160" s="17">
        <v>0.67</v>
      </c>
      <c r="X160" s="1">
        <v>0.74</v>
      </c>
      <c r="Y160" s="20">
        <v>0.91</v>
      </c>
      <c r="Z160" s="17">
        <v>0.43</v>
      </c>
      <c r="AA160" s="1">
        <v>0.26</v>
      </c>
      <c r="AB160" s="18">
        <v>1.65</v>
      </c>
      <c r="AC160" s="17">
        <v>0.55000000000000004</v>
      </c>
      <c r="AD160" s="1">
        <v>0.38</v>
      </c>
      <c r="AE160" s="18">
        <v>1.45</v>
      </c>
      <c r="AF160" s="17">
        <v>0.32</v>
      </c>
      <c r="AG160" s="1">
        <v>0.26</v>
      </c>
      <c r="AH160" s="18">
        <v>1.23</v>
      </c>
      <c r="AI160" s="17">
        <v>45.6</v>
      </c>
      <c r="AJ160" s="1">
        <v>19.54</v>
      </c>
      <c r="AK160" s="19">
        <v>2.33</v>
      </c>
      <c r="AL160" s="17">
        <v>26.18</v>
      </c>
      <c r="AM160" s="1">
        <v>11.32</v>
      </c>
      <c r="AN160" s="19">
        <v>2.31</v>
      </c>
      <c r="AO160" s="1">
        <v>1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1</v>
      </c>
      <c r="AV160" s="1">
        <v>1</v>
      </c>
      <c r="AW160" s="1">
        <v>1</v>
      </c>
      <c r="AX160" s="1">
        <v>-1</v>
      </c>
      <c r="AY160" s="1">
        <v>-1</v>
      </c>
      <c r="AZ160" s="17">
        <v>4</v>
      </c>
      <c r="BA160" s="1">
        <v>2</v>
      </c>
      <c r="BB160" s="1">
        <v>5</v>
      </c>
      <c r="BC160" s="46">
        <v>11</v>
      </c>
      <c r="BD160" s="44"/>
    </row>
    <row r="161" spans="1:56" x14ac:dyDescent="0.25">
      <c r="A161" s="17">
        <v>151</v>
      </c>
      <c r="B161" s="1" t="s">
        <v>374</v>
      </c>
      <c r="C161" s="1" t="s">
        <v>232</v>
      </c>
      <c r="D161" s="1" t="s">
        <v>375</v>
      </c>
      <c r="E161" s="1" t="s">
        <v>376</v>
      </c>
      <c r="F161" s="1">
        <v>2</v>
      </c>
      <c r="G161" s="20" t="s">
        <v>71</v>
      </c>
      <c r="H161" s="1">
        <v>0</v>
      </c>
      <c r="I161" s="1">
        <v>0</v>
      </c>
      <c r="J161" s="20" t="s">
        <v>424</v>
      </c>
      <c r="K161" s="17">
        <v>0.87</v>
      </c>
      <c r="L161" s="1">
        <v>0.59</v>
      </c>
      <c r="M161" s="18">
        <v>1.47</v>
      </c>
      <c r="N161" s="17">
        <v>1</v>
      </c>
      <c r="O161" s="1">
        <v>0.97</v>
      </c>
      <c r="P161" s="20">
        <v>1.03</v>
      </c>
      <c r="Q161" s="17">
        <v>0.96</v>
      </c>
      <c r="R161" s="1">
        <v>0.46</v>
      </c>
      <c r="S161" s="18">
        <v>2.09</v>
      </c>
      <c r="T161" s="17">
        <v>0.81</v>
      </c>
      <c r="U161" s="1">
        <v>0.79</v>
      </c>
      <c r="V161" s="20">
        <v>1.03</v>
      </c>
      <c r="W161" s="17">
        <v>0.93</v>
      </c>
      <c r="X161" s="1">
        <v>0.78</v>
      </c>
      <c r="Y161" s="20">
        <v>1.19</v>
      </c>
      <c r="Z161" s="17">
        <v>0.87</v>
      </c>
      <c r="AA161" s="1">
        <v>0.51</v>
      </c>
      <c r="AB161" s="18">
        <v>1.71</v>
      </c>
      <c r="AC161" s="17">
        <v>0.92</v>
      </c>
      <c r="AD161" s="1">
        <v>0.72</v>
      </c>
      <c r="AE161" s="18">
        <v>1.28</v>
      </c>
      <c r="AF161" s="17">
        <v>0.42</v>
      </c>
      <c r="AG161" s="1">
        <v>0.48</v>
      </c>
      <c r="AH161" s="20">
        <v>0.88</v>
      </c>
      <c r="AI161" s="17">
        <v>11.67</v>
      </c>
      <c r="AJ161" s="1">
        <v>9.7200000000000006</v>
      </c>
      <c r="AK161" s="20">
        <v>1.2</v>
      </c>
      <c r="AL161" s="17">
        <v>8.5299999999999994</v>
      </c>
      <c r="AM161" s="1">
        <v>8.0500000000000007</v>
      </c>
      <c r="AN161" s="20">
        <v>1.06</v>
      </c>
      <c r="AO161" s="1" t="s">
        <v>424</v>
      </c>
      <c r="AP161" s="1">
        <v>1</v>
      </c>
      <c r="AQ161" s="1">
        <v>0</v>
      </c>
      <c r="AR161" s="1">
        <v>1</v>
      </c>
      <c r="AS161" s="1">
        <v>0</v>
      </c>
      <c r="AT161" s="1">
        <v>0</v>
      </c>
      <c r="AU161" s="1">
        <v>1</v>
      </c>
      <c r="AV161" s="1">
        <v>1</v>
      </c>
      <c r="AW161" s="1">
        <v>0</v>
      </c>
      <c r="AX161" s="1">
        <v>0</v>
      </c>
      <c r="AY161" s="1">
        <v>0</v>
      </c>
      <c r="AZ161" s="17">
        <v>4</v>
      </c>
      <c r="BA161" s="1">
        <v>0</v>
      </c>
      <c r="BB161" s="1">
        <v>6</v>
      </c>
      <c r="BC161" s="46">
        <v>10</v>
      </c>
      <c r="BD161" s="44"/>
    </row>
    <row r="162" spans="1:56" x14ac:dyDescent="0.25">
      <c r="A162" s="17">
        <v>152</v>
      </c>
      <c r="B162" s="1" t="s">
        <v>377</v>
      </c>
      <c r="C162" s="1" t="s">
        <v>232</v>
      </c>
      <c r="D162" s="1" t="s">
        <v>378</v>
      </c>
      <c r="E162" s="1" t="s">
        <v>379</v>
      </c>
      <c r="F162" s="1">
        <v>2</v>
      </c>
      <c r="G162" s="20" t="s">
        <v>71</v>
      </c>
      <c r="H162" s="1" t="s">
        <v>424</v>
      </c>
      <c r="I162" s="1" t="s">
        <v>424</v>
      </c>
      <c r="J162" s="20" t="s">
        <v>424</v>
      </c>
      <c r="K162" s="17" t="s">
        <v>424</v>
      </c>
      <c r="L162" s="1" t="s">
        <v>424</v>
      </c>
      <c r="M162" s="20" t="s">
        <v>424</v>
      </c>
      <c r="N162" s="17" t="s">
        <v>424</v>
      </c>
      <c r="O162" s="1" t="s">
        <v>424</v>
      </c>
      <c r="P162" s="20" t="s">
        <v>424</v>
      </c>
      <c r="Q162" s="17" t="s">
        <v>424</v>
      </c>
      <c r="R162" s="1" t="s">
        <v>424</v>
      </c>
      <c r="S162" s="20" t="s">
        <v>424</v>
      </c>
      <c r="T162" s="17" t="s">
        <v>424</v>
      </c>
      <c r="U162" s="1" t="s">
        <v>424</v>
      </c>
      <c r="V162" s="20" t="s">
        <v>424</v>
      </c>
      <c r="W162" s="17">
        <v>0</v>
      </c>
      <c r="X162" s="1">
        <v>0.84</v>
      </c>
      <c r="Y162" s="19">
        <v>0</v>
      </c>
      <c r="Z162" s="17" t="s">
        <v>424</v>
      </c>
      <c r="AA162" s="1" t="s">
        <v>424</v>
      </c>
      <c r="AB162" s="20" t="s">
        <v>424</v>
      </c>
      <c r="AC162" s="17" t="s">
        <v>424</v>
      </c>
      <c r="AD162" s="1" t="s">
        <v>424</v>
      </c>
      <c r="AE162" s="20" t="s">
        <v>424</v>
      </c>
      <c r="AF162" s="17" t="s">
        <v>424</v>
      </c>
      <c r="AG162" s="1" t="s">
        <v>424</v>
      </c>
      <c r="AH162" s="20" t="s">
        <v>424</v>
      </c>
      <c r="AI162" s="17">
        <v>6.67</v>
      </c>
      <c r="AJ162" s="1">
        <v>5.78</v>
      </c>
      <c r="AK162" s="20">
        <v>1.1499999999999999</v>
      </c>
      <c r="AL162" s="17">
        <v>6.67</v>
      </c>
      <c r="AM162" s="1">
        <v>5.98</v>
      </c>
      <c r="AN162" s="20">
        <v>1.1200000000000001</v>
      </c>
      <c r="AO162" s="1" t="s">
        <v>424</v>
      </c>
      <c r="AP162" s="1" t="s">
        <v>424</v>
      </c>
      <c r="AQ162" s="1" t="s">
        <v>424</v>
      </c>
      <c r="AR162" s="1" t="s">
        <v>424</v>
      </c>
      <c r="AS162" s="1" t="s">
        <v>424</v>
      </c>
      <c r="AT162" s="1">
        <v>-1</v>
      </c>
      <c r="AU162" s="1" t="s">
        <v>424</v>
      </c>
      <c r="AV162" s="1" t="s">
        <v>424</v>
      </c>
      <c r="AW162" s="1" t="s">
        <v>424</v>
      </c>
      <c r="AX162" s="1">
        <v>0</v>
      </c>
      <c r="AY162" s="1">
        <v>0</v>
      </c>
      <c r="AZ162" s="17">
        <v>0</v>
      </c>
      <c r="BA162" s="1">
        <v>1</v>
      </c>
      <c r="BB162" s="1">
        <v>2</v>
      </c>
      <c r="BC162" s="46">
        <v>3</v>
      </c>
      <c r="BD162" s="43" t="s">
        <v>423</v>
      </c>
    </row>
    <row r="163" spans="1:56" x14ac:dyDescent="0.25">
      <c r="A163" s="17">
        <v>153</v>
      </c>
      <c r="B163" s="1" t="s">
        <v>380</v>
      </c>
      <c r="C163" s="1" t="s">
        <v>232</v>
      </c>
      <c r="D163" s="1" t="s">
        <v>381</v>
      </c>
      <c r="E163" s="1" t="s">
        <v>382</v>
      </c>
      <c r="F163" s="1">
        <v>2</v>
      </c>
      <c r="G163" s="20" t="s">
        <v>71</v>
      </c>
      <c r="H163" s="1">
        <v>0.02</v>
      </c>
      <c r="I163" s="1">
        <v>0.01</v>
      </c>
      <c r="J163" s="18">
        <v>2</v>
      </c>
      <c r="K163" s="17">
        <v>0.76</v>
      </c>
      <c r="L163" s="1">
        <v>0.56999999999999995</v>
      </c>
      <c r="M163" s="18">
        <v>1.33</v>
      </c>
      <c r="N163" s="17">
        <v>0.86</v>
      </c>
      <c r="O163" s="1">
        <v>0.9</v>
      </c>
      <c r="P163" s="20">
        <v>0.96</v>
      </c>
      <c r="Q163" s="17">
        <v>0.64</v>
      </c>
      <c r="R163" s="1">
        <v>0.54</v>
      </c>
      <c r="S163" s="20">
        <v>1.19</v>
      </c>
      <c r="T163" s="17">
        <v>0.78</v>
      </c>
      <c r="U163" s="1">
        <v>0.64</v>
      </c>
      <c r="V163" s="18">
        <v>1.22</v>
      </c>
      <c r="W163" s="17">
        <v>0.76</v>
      </c>
      <c r="X163" s="1">
        <v>0.78</v>
      </c>
      <c r="Y163" s="20">
        <v>0.97</v>
      </c>
      <c r="Z163" s="17">
        <v>0.44</v>
      </c>
      <c r="AA163" s="1">
        <v>0.39</v>
      </c>
      <c r="AB163" s="20">
        <v>1.1299999999999999</v>
      </c>
      <c r="AC163" s="17">
        <v>0.61</v>
      </c>
      <c r="AD163" s="1">
        <v>0.4</v>
      </c>
      <c r="AE163" s="18">
        <v>1.52</v>
      </c>
      <c r="AF163" s="17">
        <v>0.12</v>
      </c>
      <c r="AG163" s="1">
        <v>0.3</v>
      </c>
      <c r="AH163" s="19">
        <v>0.4</v>
      </c>
      <c r="AI163" s="17">
        <v>5.94</v>
      </c>
      <c r="AJ163" s="1">
        <v>7.98</v>
      </c>
      <c r="AK163" s="18">
        <v>0.74</v>
      </c>
      <c r="AL163" s="17">
        <v>9.6</v>
      </c>
      <c r="AM163" s="1">
        <v>8.49</v>
      </c>
      <c r="AN163" s="20">
        <v>1.1299999999999999</v>
      </c>
      <c r="AO163" s="1">
        <v>1</v>
      </c>
      <c r="AP163" s="1">
        <v>1</v>
      </c>
      <c r="AQ163" s="1">
        <v>0</v>
      </c>
      <c r="AR163" s="1">
        <v>0</v>
      </c>
      <c r="AS163" s="1">
        <v>1</v>
      </c>
      <c r="AT163" s="1">
        <v>0</v>
      </c>
      <c r="AU163" s="1">
        <v>0</v>
      </c>
      <c r="AV163" s="1">
        <v>1</v>
      </c>
      <c r="AW163" s="1">
        <v>-1</v>
      </c>
      <c r="AX163" s="1">
        <v>1</v>
      </c>
      <c r="AY163" s="1">
        <v>0</v>
      </c>
      <c r="AZ163" s="17">
        <v>5</v>
      </c>
      <c r="BA163" s="1">
        <v>1</v>
      </c>
      <c r="BB163" s="1">
        <v>5</v>
      </c>
      <c r="BC163" s="46">
        <v>11</v>
      </c>
      <c r="BD163" s="44"/>
    </row>
    <row r="164" spans="1:56" x14ac:dyDescent="0.25">
      <c r="A164" s="17">
        <v>154</v>
      </c>
      <c r="B164" s="1" t="s">
        <v>383</v>
      </c>
      <c r="C164" s="1" t="s">
        <v>232</v>
      </c>
      <c r="D164" s="1" t="s">
        <v>384</v>
      </c>
      <c r="E164" s="1" t="s">
        <v>383</v>
      </c>
      <c r="F164" s="1">
        <v>2</v>
      </c>
      <c r="G164" s="20" t="s">
        <v>71</v>
      </c>
      <c r="H164" s="1">
        <v>0</v>
      </c>
      <c r="I164" s="1">
        <v>0</v>
      </c>
      <c r="J164" s="20" t="s">
        <v>424</v>
      </c>
      <c r="K164" s="17">
        <v>0.9</v>
      </c>
      <c r="L164" s="1">
        <v>0.69</v>
      </c>
      <c r="M164" s="18">
        <v>1.3</v>
      </c>
      <c r="N164" s="17">
        <v>0.95</v>
      </c>
      <c r="O164" s="1">
        <v>0.94</v>
      </c>
      <c r="P164" s="20">
        <v>1.01</v>
      </c>
      <c r="Q164" s="17">
        <v>0.82</v>
      </c>
      <c r="R164" s="1">
        <v>0.61</v>
      </c>
      <c r="S164" s="18">
        <v>1.34</v>
      </c>
      <c r="T164" s="17">
        <v>0.88</v>
      </c>
      <c r="U164" s="1">
        <v>0.79</v>
      </c>
      <c r="V164" s="20">
        <v>1.1100000000000001</v>
      </c>
      <c r="W164" s="17">
        <v>0.61</v>
      </c>
      <c r="X164" s="1">
        <v>0.46</v>
      </c>
      <c r="Y164" s="18">
        <v>1.33</v>
      </c>
      <c r="Z164" s="17">
        <v>0.88</v>
      </c>
      <c r="AA164" s="1">
        <v>0.62</v>
      </c>
      <c r="AB164" s="18">
        <v>1.42</v>
      </c>
      <c r="AC164" s="17">
        <v>1</v>
      </c>
      <c r="AD164" s="1">
        <v>0.87</v>
      </c>
      <c r="AE164" s="20">
        <v>1.1499999999999999</v>
      </c>
      <c r="AF164" s="17">
        <v>1</v>
      </c>
      <c r="AG164" s="1">
        <v>0.92</v>
      </c>
      <c r="AH164" s="20">
        <v>1.0900000000000001</v>
      </c>
      <c r="AI164" s="17">
        <v>19.5</v>
      </c>
      <c r="AJ164" s="1">
        <v>16.46</v>
      </c>
      <c r="AK164" s="20">
        <v>1.18</v>
      </c>
      <c r="AL164" s="17">
        <v>15</v>
      </c>
      <c r="AM164" s="1">
        <v>15.65</v>
      </c>
      <c r="AN164" s="20">
        <v>0.96</v>
      </c>
      <c r="AO164" s="1" t="s">
        <v>424</v>
      </c>
      <c r="AP164" s="1">
        <v>1</v>
      </c>
      <c r="AQ164" s="1">
        <v>0</v>
      </c>
      <c r="AR164" s="1">
        <v>1</v>
      </c>
      <c r="AS164" s="1">
        <v>0</v>
      </c>
      <c r="AT164" s="1">
        <v>1</v>
      </c>
      <c r="AU164" s="1">
        <v>1</v>
      </c>
      <c r="AV164" s="1">
        <v>0</v>
      </c>
      <c r="AW164" s="1">
        <v>0</v>
      </c>
      <c r="AX164" s="1">
        <v>0</v>
      </c>
      <c r="AY164" s="1">
        <v>0</v>
      </c>
      <c r="AZ164" s="17">
        <v>4</v>
      </c>
      <c r="BA164" s="1">
        <v>0</v>
      </c>
      <c r="BB164" s="1">
        <v>6</v>
      </c>
      <c r="BC164" s="46">
        <v>10</v>
      </c>
      <c r="BD164" s="44"/>
    </row>
    <row r="165" spans="1:56" ht="15.75" thickBot="1" x14ac:dyDescent="0.3">
      <c r="A165" s="21">
        <v>155</v>
      </c>
      <c r="B165" s="22" t="s">
        <v>385</v>
      </c>
      <c r="C165" s="22" t="s">
        <v>232</v>
      </c>
      <c r="D165" s="22" t="s">
        <v>386</v>
      </c>
      <c r="E165" s="22" t="s">
        <v>385</v>
      </c>
      <c r="F165" s="22">
        <v>2</v>
      </c>
      <c r="G165" s="24" t="s">
        <v>71</v>
      </c>
      <c r="H165" s="22">
        <v>0</v>
      </c>
      <c r="I165" s="22">
        <v>0</v>
      </c>
      <c r="J165" s="20" t="s">
        <v>424</v>
      </c>
      <c r="K165" s="21">
        <v>0.49</v>
      </c>
      <c r="L165" s="22">
        <v>0.54</v>
      </c>
      <c r="M165" s="24">
        <v>0.91</v>
      </c>
      <c r="N165" s="21">
        <v>0.89</v>
      </c>
      <c r="O165" s="22">
        <v>0.92</v>
      </c>
      <c r="P165" s="24">
        <v>0.97</v>
      </c>
      <c r="Q165" s="21">
        <v>0.11</v>
      </c>
      <c r="R165" s="22">
        <v>0.28000000000000003</v>
      </c>
      <c r="S165" s="26">
        <v>0.39</v>
      </c>
      <c r="T165" s="21">
        <v>0.7</v>
      </c>
      <c r="U165" s="22">
        <v>0.86</v>
      </c>
      <c r="V165" s="24">
        <v>0.81</v>
      </c>
      <c r="W165" s="21">
        <v>0.43</v>
      </c>
      <c r="X165" s="22">
        <v>0.53</v>
      </c>
      <c r="Y165" s="24">
        <v>0.81</v>
      </c>
      <c r="Z165" s="21">
        <v>0.72</v>
      </c>
      <c r="AA165" s="22">
        <v>0.72</v>
      </c>
      <c r="AB165" s="24">
        <v>1</v>
      </c>
      <c r="AC165" s="21">
        <v>0.86</v>
      </c>
      <c r="AD165" s="22">
        <v>0.86</v>
      </c>
      <c r="AE165" s="24">
        <v>1</v>
      </c>
      <c r="AF165" s="21">
        <v>1</v>
      </c>
      <c r="AG165" s="22">
        <v>0.94</v>
      </c>
      <c r="AH165" s="24">
        <v>1.06</v>
      </c>
      <c r="AI165" s="21">
        <v>10.87</v>
      </c>
      <c r="AJ165" s="22">
        <v>17.079999999999998</v>
      </c>
      <c r="AK165" s="23">
        <v>0.64</v>
      </c>
      <c r="AL165" s="21">
        <v>12.28</v>
      </c>
      <c r="AM165" s="22">
        <v>18.34</v>
      </c>
      <c r="AN165" s="23">
        <v>0.67</v>
      </c>
      <c r="AO165" s="1" t="s">
        <v>424</v>
      </c>
      <c r="AP165" s="1">
        <v>0</v>
      </c>
      <c r="AQ165" s="1">
        <v>0</v>
      </c>
      <c r="AR165" s="1">
        <v>-1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1</v>
      </c>
      <c r="AY165" s="1">
        <v>1</v>
      </c>
      <c r="AZ165" s="21">
        <v>2</v>
      </c>
      <c r="BA165" s="22">
        <v>1</v>
      </c>
      <c r="BB165" s="22">
        <v>7</v>
      </c>
      <c r="BC165" s="47">
        <v>10</v>
      </c>
      <c r="BD165" s="45"/>
    </row>
    <row r="166" spans="1:56" x14ac:dyDescent="0.25">
      <c r="A166" s="1"/>
      <c r="B166" s="1"/>
      <c r="C166" s="1"/>
      <c r="D166" s="1"/>
      <c r="E166" s="1"/>
      <c r="F166" s="1"/>
      <c r="G166" s="1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 x14ac:dyDescent="0.25">
      <c r="A167" s="1"/>
      <c r="B167" s="1"/>
      <c r="C167" s="1"/>
      <c r="D167" s="1"/>
      <c r="E167" s="1"/>
      <c r="F167" s="1"/>
      <c r="G167" s="1"/>
      <c r="H167"/>
      <c r="I167" s="16" t="s">
        <v>404</v>
      </c>
      <c r="J167" s="9" t="s">
        <v>402</v>
      </c>
      <c r="K167"/>
      <c r="L167" s="16" t="s">
        <v>404</v>
      </c>
      <c r="M167" s="9" t="s">
        <v>402</v>
      </c>
      <c r="N167"/>
      <c r="O167" s="16" t="s">
        <v>404</v>
      </c>
      <c r="P167" s="9" t="s">
        <v>402</v>
      </c>
      <c r="Q167"/>
      <c r="R167" s="16" t="s">
        <v>404</v>
      </c>
      <c r="S167" s="9" t="s">
        <v>402</v>
      </c>
      <c r="T167"/>
      <c r="U167" s="16" t="s">
        <v>404</v>
      </c>
      <c r="V167" s="9" t="s">
        <v>402</v>
      </c>
      <c r="W167"/>
      <c r="X167" s="16" t="s">
        <v>404</v>
      </c>
      <c r="Y167" s="9" t="s">
        <v>402</v>
      </c>
      <c r="Z167"/>
      <c r="AA167" s="16" t="s">
        <v>404</v>
      </c>
      <c r="AB167" s="9" t="s">
        <v>402</v>
      </c>
      <c r="AC167"/>
      <c r="AD167" s="16" t="s">
        <v>404</v>
      </c>
      <c r="AE167" s="9" t="s">
        <v>402</v>
      </c>
      <c r="AF167"/>
      <c r="AG167" s="16" t="s">
        <v>404</v>
      </c>
      <c r="AH167" s="9" t="s">
        <v>402</v>
      </c>
      <c r="AI167"/>
      <c r="AJ167" s="16" t="s">
        <v>404</v>
      </c>
      <c r="AK167" s="8" t="s">
        <v>402</v>
      </c>
      <c r="AL167"/>
      <c r="AM167" s="16" t="s">
        <v>404</v>
      </c>
      <c r="AN167" s="8" t="s">
        <v>402</v>
      </c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 x14ac:dyDescent="0.25">
      <c r="A168" s="1"/>
      <c r="B168" s="1"/>
      <c r="C168" s="1"/>
      <c r="D168" s="1"/>
      <c r="E168" s="1"/>
      <c r="F168" s="1"/>
      <c r="G168" s="1"/>
      <c r="H168"/>
      <c r="I168" s="1"/>
      <c r="J168" s="8" t="s">
        <v>403</v>
      </c>
      <c r="K168"/>
      <c r="L168" s="1"/>
      <c r="M168" s="8" t="s">
        <v>403</v>
      </c>
      <c r="N168"/>
      <c r="O168" s="1"/>
      <c r="P168" s="8" t="s">
        <v>403</v>
      </c>
      <c r="Q168"/>
      <c r="R168" s="1"/>
      <c r="S168" s="8" t="s">
        <v>403</v>
      </c>
      <c r="T168"/>
      <c r="U168" s="1"/>
      <c r="V168" s="8" t="s">
        <v>403</v>
      </c>
      <c r="W168"/>
      <c r="X168" s="1"/>
      <c r="Y168" s="8" t="s">
        <v>403</v>
      </c>
      <c r="Z168"/>
      <c r="AA168" s="1"/>
      <c r="AB168" s="8" t="s">
        <v>403</v>
      </c>
      <c r="AC168"/>
      <c r="AD168" s="1"/>
      <c r="AE168" s="8" t="s">
        <v>403</v>
      </c>
      <c r="AF168"/>
      <c r="AG168" s="1"/>
      <c r="AH168" s="8" t="s">
        <v>403</v>
      </c>
      <c r="AI168"/>
      <c r="AJ168"/>
      <c r="AK168" s="9" t="s">
        <v>403</v>
      </c>
      <c r="AL168"/>
      <c r="AM168"/>
      <c r="AN168" s="9" t="s">
        <v>403</v>
      </c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 x14ac:dyDescent="0.25">
      <c r="A169" s="1"/>
      <c r="B169" s="1"/>
      <c r="C169" s="1"/>
      <c r="D169" s="1"/>
      <c r="E169" s="1"/>
      <c r="F169" s="1"/>
      <c r="G169" s="1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</sheetData>
  <autoFilter ref="A10:BE165" xr:uid="{90DF3306-8220-4C96-8875-44CC57D7436D}"/>
  <mergeCells count="30">
    <mergeCell ref="Q9:S9"/>
    <mergeCell ref="T9:V9"/>
    <mergeCell ref="W9:Y9"/>
    <mergeCell ref="Z9:AB9"/>
    <mergeCell ref="AC9:AE9"/>
    <mergeCell ref="A1:B2"/>
    <mergeCell ref="A6:G6"/>
    <mergeCell ref="A9:G9"/>
    <mergeCell ref="AZ8:AZ10"/>
    <mergeCell ref="BA8:BA10"/>
    <mergeCell ref="H8:J8"/>
    <mergeCell ref="K8:M8"/>
    <mergeCell ref="N8:P8"/>
    <mergeCell ref="Q8:S8"/>
    <mergeCell ref="W8:Y8"/>
    <mergeCell ref="AC8:AE8"/>
    <mergeCell ref="AF8:AH8"/>
    <mergeCell ref="AI8:AK8"/>
    <mergeCell ref="H9:J9"/>
    <mergeCell ref="K9:M9"/>
    <mergeCell ref="N9:P9"/>
    <mergeCell ref="AL8:AN8"/>
    <mergeCell ref="T8:V8"/>
    <mergeCell ref="Z8:AB8"/>
    <mergeCell ref="BC8:BC10"/>
    <mergeCell ref="BD8:BD10"/>
    <mergeCell ref="BB8:BB10"/>
    <mergeCell ref="AF9:AH9"/>
    <mergeCell ref="AI9:AK9"/>
    <mergeCell ref="AL9:AN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FD07-9CDF-481A-91CC-02A90A8682AB}">
  <dimension ref="A1:BI184"/>
  <sheetViews>
    <sheetView tabSelected="1" zoomScaleNormal="100" workbookViewId="0">
      <pane xSplit="6" ySplit="9" topLeftCell="G10" activePane="bottomRight" state="frozen"/>
      <selection pane="topRight" activeCell="H1" sqref="H1"/>
      <selection pane="bottomLeft" activeCell="A11" sqref="A11"/>
      <selection pane="bottomRight" activeCell="AU27" sqref="AU27"/>
    </sheetView>
  </sheetViews>
  <sheetFormatPr defaultColWidth="9.140625" defaultRowHeight="15" x14ac:dyDescent="0.25"/>
  <cols>
    <col min="1" max="1" width="5" style="49" customWidth="1"/>
    <col min="2" max="2" width="4" style="49" hidden="1" customWidth="1"/>
    <col min="3" max="3" width="49.28515625" style="86" customWidth="1"/>
    <col min="4" max="4" width="9.5703125" style="86" bestFit="1" customWidth="1"/>
    <col min="5" max="5" width="12.140625" style="86" bestFit="1" customWidth="1"/>
    <col min="6" max="6" width="10.28515625" style="170" customWidth="1"/>
    <col min="7" max="18" width="10.7109375" style="62" customWidth="1"/>
    <col min="19" max="20" width="10.7109375" style="97" customWidth="1"/>
    <col min="21" max="38" width="10.7109375" style="62" customWidth="1"/>
    <col min="39" max="40" width="10.7109375" style="97" customWidth="1"/>
    <col min="41" max="42" width="10.7109375" style="62" customWidth="1"/>
    <col min="43" max="44" width="10.7109375" style="106" customWidth="1"/>
    <col min="45" max="50" width="10.7109375" style="62" customWidth="1"/>
    <col min="51" max="53" width="13.140625" style="49" hidden="1" customWidth="1"/>
    <col min="54" max="54" width="15.85546875" style="49" hidden="1" customWidth="1"/>
    <col min="55" max="58" width="13.140625" style="49" hidden="1" customWidth="1"/>
    <col min="59" max="59" width="16.140625" style="49" hidden="1" customWidth="1"/>
    <col min="60" max="61" width="13.140625" style="49" hidden="1" customWidth="1"/>
    <col min="62" max="16384" width="9.140625" style="50"/>
  </cols>
  <sheetData>
    <row r="1" spans="1:61" x14ac:dyDescent="0.25">
      <c r="A1" s="133" t="s">
        <v>432</v>
      </c>
      <c r="B1" s="133"/>
      <c r="C1" s="133"/>
      <c r="D1" s="63"/>
      <c r="E1" s="63"/>
      <c r="F1" s="167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88"/>
      <c r="T1" s="88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88"/>
      <c r="AN1" s="88"/>
      <c r="AO1" s="53"/>
      <c r="AP1" s="53"/>
      <c r="AQ1" s="98"/>
      <c r="AR1" s="98"/>
      <c r="AS1" s="53"/>
      <c r="AT1" s="53"/>
      <c r="AU1" s="53"/>
      <c r="AV1" s="53"/>
      <c r="AW1" s="53"/>
      <c r="AX1" s="53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</row>
    <row r="2" spans="1:61" x14ac:dyDescent="0.25">
      <c r="A2" s="133"/>
      <c r="B2" s="133"/>
      <c r="C2" s="133"/>
      <c r="D2" s="63"/>
      <c r="E2" s="63"/>
      <c r="F2" s="167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88"/>
      <c r="T2" s="88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88"/>
      <c r="AN2" s="88"/>
      <c r="AO2" s="53"/>
      <c r="AP2" s="53"/>
      <c r="AQ2" s="98"/>
      <c r="AR2" s="98"/>
      <c r="AS2" s="53"/>
      <c r="AT2" s="53"/>
      <c r="AU2" s="53"/>
      <c r="AV2" s="53"/>
      <c r="AW2" s="53"/>
      <c r="AX2" s="53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</row>
    <row r="3" spans="1:61" x14ac:dyDescent="0.25">
      <c r="A3" s="41" t="s">
        <v>429</v>
      </c>
      <c r="B3" s="41"/>
      <c r="C3" s="63"/>
      <c r="D3" s="64"/>
      <c r="E3" s="63"/>
      <c r="F3" s="167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8"/>
      <c r="T3" s="88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88"/>
      <c r="AN3" s="88"/>
      <c r="AO3" s="53"/>
      <c r="AP3" s="53"/>
      <c r="AQ3" s="98"/>
      <c r="AR3" s="98"/>
      <c r="AS3" s="53"/>
      <c r="AT3" s="53"/>
      <c r="AU3" s="53"/>
      <c r="AV3" s="53"/>
      <c r="AW3" s="53"/>
      <c r="AX3" s="53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</row>
    <row r="4" spans="1:61" x14ac:dyDescent="0.25">
      <c r="A4" s="41" t="s">
        <v>448</v>
      </c>
      <c r="B4" s="41"/>
      <c r="C4" s="63"/>
      <c r="D4" s="64"/>
      <c r="E4" s="63"/>
      <c r="F4" s="16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88"/>
      <c r="T4" s="88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88"/>
      <c r="AN4" s="88"/>
      <c r="AO4" s="53"/>
      <c r="AP4" s="53"/>
      <c r="AQ4" s="98"/>
      <c r="AR4" s="98"/>
      <c r="AS4" s="53"/>
      <c r="AT4" s="53"/>
      <c r="AU4" s="53"/>
      <c r="AV4" s="53"/>
      <c r="AW4" s="53"/>
      <c r="AX4" s="53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</row>
    <row r="5" spans="1:61" x14ac:dyDescent="0.25">
      <c r="A5" s="41" t="s">
        <v>466</v>
      </c>
      <c r="B5" s="41"/>
      <c r="C5" s="108"/>
      <c r="D5" s="41"/>
      <c r="E5" s="108"/>
      <c r="F5" s="168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88"/>
      <c r="T5" s="88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88"/>
      <c r="AN5" s="88"/>
      <c r="AO5" s="53"/>
      <c r="AP5" s="53"/>
      <c r="AQ5" s="98"/>
      <c r="AR5" s="98"/>
      <c r="AS5" s="53"/>
      <c r="AT5" s="53"/>
      <c r="AU5" s="53"/>
      <c r="AV5" s="53"/>
      <c r="AW5" s="53"/>
      <c r="AX5" s="53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ht="15" customHeight="1" x14ac:dyDescent="0.25">
      <c r="A6" s="41" t="s">
        <v>462</v>
      </c>
      <c r="B6" s="41"/>
      <c r="C6" s="63"/>
      <c r="D6" s="64"/>
      <c r="E6" s="63"/>
      <c r="F6" s="16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8"/>
      <c r="T6" s="88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88"/>
      <c r="AN6" s="88"/>
      <c r="AO6" s="53"/>
      <c r="AP6" s="53"/>
      <c r="AQ6" s="98"/>
      <c r="AR6" s="98"/>
      <c r="AS6" s="53"/>
      <c r="AT6" s="53"/>
      <c r="AU6" s="53"/>
      <c r="AV6" s="53"/>
      <c r="AW6" s="53"/>
      <c r="AX6" s="53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51" customFormat="1" x14ac:dyDescent="0.25">
      <c r="A7" s="171"/>
      <c r="B7" s="171"/>
      <c r="C7" s="172"/>
      <c r="D7" s="173"/>
      <c r="E7" s="172"/>
      <c r="F7" s="174"/>
      <c r="G7" s="175" t="s">
        <v>15</v>
      </c>
      <c r="H7" s="175"/>
      <c r="I7" s="175"/>
      <c r="J7" s="175"/>
      <c r="K7" s="176" t="s">
        <v>16</v>
      </c>
      <c r="L7" s="176"/>
      <c r="M7" s="176"/>
      <c r="N7" s="176"/>
      <c r="O7" s="175" t="s">
        <v>17</v>
      </c>
      <c r="P7" s="175"/>
      <c r="Q7" s="175"/>
      <c r="R7" s="175"/>
      <c r="S7" s="177" t="s">
        <v>14</v>
      </c>
      <c r="T7" s="177"/>
      <c r="U7" s="177"/>
      <c r="V7" s="177"/>
      <c r="W7" s="175" t="s">
        <v>20</v>
      </c>
      <c r="X7" s="175"/>
      <c r="Y7" s="175"/>
      <c r="Z7" s="175"/>
      <c r="AA7" s="175" t="s">
        <v>18</v>
      </c>
      <c r="AB7" s="175"/>
      <c r="AC7" s="175"/>
      <c r="AD7" s="175"/>
      <c r="AE7" s="175" t="s">
        <v>21</v>
      </c>
      <c r="AF7" s="175"/>
      <c r="AG7" s="175"/>
      <c r="AH7" s="175"/>
      <c r="AI7" s="175" t="s">
        <v>405</v>
      </c>
      <c r="AJ7" s="175"/>
      <c r="AK7" s="175"/>
      <c r="AL7" s="175"/>
      <c r="AM7" s="177" t="s">
        <v>24</v>
      </c>
      <c r="AN7" s="177"/>
      <c r="AO7" s="177"/>
      <c r="AP7" s="177"/>
      <c r="AQ7" s="178" t="s">
        <v>23</v>
      </c>
      <c r="AR7" s="178"/>
      <c r="AS7" s="178"/>
      <c r="AT7" s="178"/>
      <c r="AU7" s="178" t="s">
        <v>19</v>
      </c>
      <c r="AV7" s="178"/>
      <c r="AW7" s="178"/>
      <c r="AX7" s="178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</row>
    <row r="8" spans="1:61" s="51" customFormat="1" ht="60.75" customHeight="1" x14ac:dyDescent="0.25">
      <c r="A8" s="180"/>
      <c r="B8" s="180"/>
      <c r="C8" s="181"/>
      <c r="D8" s="181"/>
      <c r="E8" s="181"/>
      <c r="F8" s="181"/>
      <c r="G8" s="182" t="s">
        <v>434</v>
      </c>
      <c r="H8" s="182"/>
      <c r="I8" s="182"/>
      <c r="J8" s="182"/>
      <c r="K8" s="183" t="s">
        <v>435</v>
      </c>
      <c r="L8" s="183"/>
      <c r="M8" s="183"/>
      <c r="N8" s="183"/>
      <c r="O8" s="182" t="s">
        <v>465</v>
      </c>
      <c r="P8" s="182"/>
      <c r="Q8" s="182"/>
      <c r="R8" s="182"/>
      <c r="S8" s="184" t="s">
        <v>674</v>
      </c>
      <c r="T8" s="184"/>
      <c r="U8" s="184"/>
      <c r="V8" s="184"/>
      <c r="W8" s="182" t="s">
        <v>673</v>
      </c>
      <c r="X8" s="182"/>
      <c r="Y8" s="182"/>
      <c r="Z8" s="182"/>
      <c r="AA8" s="182" t="s">
        <v>672</v>
      </c>
      <c r="AB8" s="182"/>
      <c r="AC8" s="182"/>
      <c r="AD8" s="182"/>
      <c r="AE8" s="182" t="s">
        <v>671</v>
      </c>
      <c r="AF8" s="182"/>
      <c r="AG8" s="182"/>
      <c r="AH8" s="182"/>
      <c r="AI8" s="182" t="s">
        <v>441</v>
      </c>
      <c r="AJ8" s="182"/>
      <c r="AK8" s="182"/>
      <c r="AL8" s="182"/>
      <c r="AM8" s="184" t="s">
        <v>670</v>
      </c>
      <c r="AN8" s="184"/>
      <c r="AO8" s="184"/>
      <c r="AP8" s="184"/>
      <c r="AQ8" s="185" t="s">
        <v>669</v>
      </c>
      <c r="AR8" s="185"/>
      <c r="AS8" s="185"/>
      <c r="AT8" s="185"/>
      <c r="AU8" s="185" t="s">
        <v>668</v>
      </c>
      <c r="AV8" s="185"/>
      <c r="AW8" s="185"/>
      <c r="AX8" s="185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</row>
    <row r="9" spans="1:61" ht="30" x14ac:dyDescent="0.25">
      <c r="A9" s="186"/>
      <c r="B9" s="186"/>
      <c r="C9" s="187" t="s">
        <v>665</v>
      </c>
      <c r="D9" s="188" t="s">
        <v>12</v>
      </c>
      <c r="E9" s="188" t="s">
        <v>4</v>
      </c>
      <c r="F9" s="188" t="s">
        <v>13</v>
      </c>
      <c r="G9" s="189" t="s">
        <v>406</v>
      </c>
      <c r="H9" s="189" t="s">
        <v>407</v>
      </c>
      <c r="I9" s="189" t="s">
        <v>667</v>
      </c>
      <c r="J9" s="202" t="s">
        <v>666</v>
      </c>
      <c r="K9" s="189" t="s">
        <v>406</v>
      </c>
      <c r="L9" s="189" t="s">
        <v>407</v>
      </c>
      <c r="M9" s="189" t="s">
        <v>444</v>
      </c>
      <c r="N9" s="189" t="s">
        <v>666</v>
      </c>
      <c r="O9" s="189" t="s">
        <v>406</v>
      </c>
      <c r="P9" s="189" t="s">
        <v>407</v>
      </c>
      <c r="Q9" s="189" t="s">
        <v>444</v>
      </c>
      <c r="R9" s="202" t="s">
        <v>666</v>
      </c>
      <c r="S9" s="190" t="s">
        <v>406</v>
      </c>
      <c r="T9" s="190" t="s">
        <v>407</v>
      </c>
      <c r="U9" s="189" t="s">
        <v>444</v>
      </c>
      <c r="V9" s="202" t="s">
        <v>666</v>
      </c>
      <c r="W9" s="189" t="s">
        <v>406</v>
      </c>
      <c r="X9" s="189" t="s">
        <v>407</v>
      </c>
      <c r="Y9" s="189" t="s">
        <v>444</v>
      </c>
      <c r="Z9" s="202" t="s">
        <v>666</v>
      </c>
      <c r="AA9" s="189" t="s">
        <v>406</v>
      </c>
      <c r="AB9" s="189" t="s">
        <v>407</v>
      </c>
      <c r="AC9" s="189" t="s">
        <v>444</v>
      </c>
      <c r="AD9" s="202" t="s">
        <v>666</v>
      </c>
      <c r="AE9" s="189" t="s">
        <v>406</v>
      </c>
      <c r="AF9" s="189" t="s">
        <v>407</v>
      </c>
      <c r="AG9" s="189" t="s">
        <v>444</v>
      </c>
      <c r="AH9" s="202" t="s">
        <v>666</v>
      </c>
      <c r="AI9" s="189" t="s">
        <v>406</v>
      </c>
      <c r="AJ9" s="189" t="s">
        <v>407</v>
      </c>
      <c r="AK9" s="189" t="s">
        <v>444</v>
      </c>
      <c r="AL9" s="202" t="s">
        <v>666</v>
      </c>
      <c r="AM9" s="190" t="s">
        <v>406</v>
      </c>
      <c r="AN9" s="190" t="s">
        <v>407</v>
      </c>
      <c r="AO9" s="189" t="s">
        <v>444</v>
      </c>
      <c r="AP9" s="202" t="s">
        <v>666</v>
      </c>
      <c r="AQ9" s="191" t="s">
        <v>406</v>
      </c>
      <c r="AR9" s="191" t="s">
        <v>407</v>
      </c>
      <c r="AS9" s="189" t="s">
        <v>444</v>
      </c>
      <c r="AT9" s="202" t="s">
        <v>666</v>
      </c>
      <c r="AU9" s="189" t="s">
        <v>406</v>
      </c>
      <c r="AV9" s="189" t="s">
        <v>407</v>
      </c>
      <c r="AW9" s="189" t="s">
        <v>444</v>
      </c>
      <c r="AX9" s="202" t="s">
        <v>666</v>
      </c>
      <c r="AY9" s="186" t="s">
        <v>47</v>
      </c>
      <c r="AZ9" s="186" t="s">
        <v>48</v>
      </c>
      <c r="BA9" s="186" t="s">
        <v>49</v>
      </c>
      <c r="BB9" s="186" t="s">
        <v>50</v>
      </c>
      <c r="BC9" s="186" t="s">
        <v>51</v>
      </c>
      <c r="BD9" s="186" t="s">
        <v>52</v>
      </c>
      <c r="BE9" s="186" t="s">
        <v>53</v>
      </c>
      <c r="BF9" s="186" t="s">
        <v>54</v>
      </c>
      <c r="BG9" s="186" t="s">
        <v>55</v>
      </c>
      <c r="BH9" s="186" t="s">
        <v>56</v>
      </c>
      <c r="BI9" s="186" t="s">
        <v>57</v>
      </c>
    </row>
    <row r="10" spans="1:61" x14ac:dyDescent="0.25">
      <c r="A10" s="179">
        <v>1</v>
      </c>
      <c r="B10" s="11" t="s">
        <v>467</v>
      </c>
      <c r="C10" s="194" t="s">
        <v>62</v>
      </c>
      <c r="D10" s="194" t="s">
        <v>67</v>
      </c>
      <c r="E10" s="194" t="s">
        <v>63</v>
      </c>
      <c r="F10" s="195" t="s">
        <v>68</v>
      </c>
      <c r="G10" s="196" t="s">
        <v>424</v>
      </c>
      <c r="H10" s="196" t="s">
        <v>424</v>
      </c>
      <c r="I10" s="196" t="s">
        <v>424</v>
      </c>
      <c r="J10" s="197" t="s">
        <v>424</v>
      </c>
      <c r="K10" s="196" t="s">
        <v>424</v>
      </c>
      <c r="L10" s="196" t="s">
        <v>424</v>
      </c>
      <c r="M10" s="196" t="s">
        <v>424</v>
      </c>
      <c r="N10" s="197" t="s">
        <v>424</v>
      </c>
      <c r="O10" s="196" t="s">
        <v>424</v>
      </c>
      <c r="P10" s="196" t="s">
        <v>424</v>
      </c>
      <c r="Q10" s="196" t="s">
        <v>424</v>
      </c>
      <c r="R10" s="197" t="s">
        <v>424</v>
      </c>
      <c r="S10" s="198" t="s">
        <v>424</v>
      </c>
      <c r="T10" s="198" t="s">
        <v>424</v>
      </c>
      <c r="U10" s="198" t="s">
        <v>424</v>
      </c>
      <c r="V10" s="197" t="s">
        <v>424</v>
      </c>
      <c r="W10" s="196" t="s">
        <v>424</v>
      </c>
      <c r="X10" s="196" t="s">
        <v>424</v>
      </c>
      <c r="Y10" s="196" t="s">
        <v>424</v>
      </c>
      <c r="Z10" s="197" t="s">
        <v>424</v>
      </c>
      <c r="AA10" s="196" t="s">
        <v>424</v>
      </c>
      <c r="AB10" s="196" t="s">
        <v>424</v>
      </c>
      <c r="AC10" s="196" t="s">
        <v>424</v>
      </c>
      <c r="AD10" s="197" t="s">
        <v>424</v>
      </c>
      <c r="AE10" s="196">
        <v>0</v>
      </c>
      <c r="AF10" s="196">
        <v>0.36</v>
      </c>
      <c r="AG10" s="199">
        <v>0</v>
      </c>
      <c r="AH10" s="199">
        <v>0</v>
      </c>
      <c r="AI10" s="196">
        <v>0.14000000000000001</v>
      </c>
      <c r="AJ10" s="196">
        <v>0.19</v>
      </c>
      <c r="AK10" s="199">
        <v>0.74</v>
      </c>
      <c r="AL10" s="199">
        <v>0</v>
      </c>
      <c r="AM10" s="198">
        <v>38.35</v>
      </c>
      <c r="AN10" s="198">
        <v>22.13</v>
      </c>
      <c r="AO10" s="199">
        <v>1.73</v>
      </c>
      <c r="AP10" s="197" t="str">
        <f>+VLOOKUP(B10,'ELAB 2021'!$B$10:$AO$165,34,FALSE)</f>
        <v>-</v>
      </c>
      <c r="AQ10" s="198">
        <v>49.57</v>
      </c>
      <c r="AR10" s="198">
        <v>30.22</v>
      </c>
      <c r="AS10" s="199">
        <v>1.64</v>
      </c>
      <c r="AT10" s="200">
        <v>0.06</v>
      </c>
      <c r="AU10" s="196">
        <v>0.88</v>
      </c>
      <c r="AV10" s="196">
        <v>0.74</v>
      </c>
      <c r="AW10" s="196">
        <v>1.19</v>
      </c>
      <c r="AX10" s="197">
        <v>1.05</v>
      </c>
      <c r="AY10" s="192" t="s">
        <v>424</v>
      </c>
      <c r="AZ10" s="1" t="s">
        <v>424</v>
      </c>
      <c r="BA10" s="1" t="s">
        <v>424</v>
      </c>
      <c r="BB10" s="1" t="s">
        <v>424</v>
      </c>
      <c r="BC10" s="1" t="s">
        <v>424</v>
      </c>
      <c r="BD10" s="1">
        <f>+VLOOKUP(B10,'estrazione originale X 22'!$C:$AU,40,FALSE)</f>
        <v>0</v>
      </c>
      <c r="BE10" s="1" t="s">
        <v>424</v>
      </c>
      <c r="BF10" s="1">
        <f>+VLOOKUP(B10,'estrazione originale X 22'!$C:$AU,42,FALSE)</f>
        <v>-1</v>
      </c>
      <c r="BG10" s="1">
        <f>+VLOOKUP(B10,'estrazione originale X 22'!$C:$AU,43,FALSE)</f>
        <v>-1</v>
      </c>
      <c r="BH10" s="1">
        <f>+VLOOKUP(B10,'estrazione originale X 22'!$C:$AU,44,FALSE)</f>
        <v>-1</v>
      </c>
      <c r="BI10" s="20">
        <f>+VLOOKUP(B10,'estrazione originale X 22'!$C:$AU,45,FALSE)</f>
        <v>-1</v>
      </c>
    </row>
    <row r="11" spans="1:61" x14ac:dyDescent="0.25">
      <c r="A11" s="179">
        <v>2</v>
      </c>
      <c r="B11" s="11" t="s">
        <v>468</v>
      </c>
      <c r="C11" s="194" t="s">
        <v>62</v>
      </c>
      <c r="D11" s="194" t="s">
        <v>67</v>
      </c>
      <c r="E11" s="194" t="s">
        <v>63</v>
      </c>
      <c r="F11" s="195" t="s">
        <v>71</v>
      </c>
      <c r="G11" s="196">
        <v>0.48</v>
      </c>
      <c r="H11" s="196">
        <v>0.42</v>
      </c>
      <c r="I11" s="196">
        <v>1.1399999999999999</v>
      </c>
      <c r="J11" s="197">
        <v>1.17</v>
      </c>
      <c r="K11" s="196">
        <v>0.66</v>
      </c>
      <c r="L11" s="196">
        <v>0.63</v>
      </c>
      <c r="M11" s="196">
        <v>1.05</v>
      </c>
      <c r="N11" s="197">
        <v>1.1100000000000001</v>
      </c>
      <c r="O11" s="196">
        <v>0.37</v>
      </c>
      <c r="P11" s="196">
        <v>0.28999999999999998</v>
      </c>
      <c r="Q11" s="200">
        <v>1.28</v>
      </c>
      <c r="R11" s="200">
        <v>1.39</v>
      </c>
      <c r="S11" s="198" t="s">
        <v>449</v>
      </c>
      <c r="T11" s="198" t="s">
        <v>449</v>
      </c>
      <c r="U11" s="198" t="s">
        <v>424</v>
      </c>
      <c r="V11" s="199">
        <v>0</v>
      </c>
      <c r="W11" s="196">
        <v>0.14000000000000001</v>
      </c>
      <c r="X11" s="196">
        <v>0.17</v>
      </c>
      <c r="Y11" s="196">
        <v>0.82</v>
      </c>
      <c r="Z11" s="197">
        <v>1.1499999999999999</v>
      </c>
      <c r="AA11" s="196">
        <v>0.4</v>
      </c>
      <c r="AB11" s="196">
        <v>0.36</v>
      </c>
      <c r="AC11" s="196">
        <v>1.1100000000000001</v>
      </c>
      <c r="AD11" s="197">
        <v>0.97</v>
      </c>
      <c r="AE11" s="196">
        <v>0.44</v>
      </c>
      <c r="AF11" s="196">
        <v>0.36</v>
      </c>
      <c r="AG11" s="200">
        <v>1.22</v>
      </c>
      <c r="AH11" s="200">
        <v>1.74</v>
      </c>
      <c r="AI11" s="196">
        <v>0.03</v>
      </c>
      <c r="AJ11" s="196">
        <v>0.19</v>
      </c>
      <c r="AK11" s="199">
        <v>0.16</v>
      </c>
      <c r="AL11" s="199">
        <v>0</v>
      </c>
      <c r="AM11" s="198">
        <v>38.35</v>
      </c>
      <c r="AN11" s="198">
        <v>22.13</v>
      </c>
      <c r="AO11" s="199">
        <v>1.73</v>
      </c>
      <c r="AP11" s="199">
        <f>+VLOOKUP(B11,'ELAB 2021'!$B$10:$AO$165,34,FALSE)</f>
        <v>2.21</v>
      </c>
      <c r="AQ11" s="198">
        <v>49.57</v>
      </c>
      <c r="AR11" s="198">
        <v>30.22</v>
      </c>
      <c r="AS11" s="199">
        <v>1.64</v>
      </c>
      <c r="AT11" s="199">
        <v>1.94</v>
      </c>
      <c r="AU11" s="196">
        <v>0.88</v>
      </c>
      <c r="AV11" s="196">
        <v>0.74</v>
      </c>
      <c r="AW11" s="196">
        <v>1.19</v>
      </c>
      <c r="AX11" s="197">
        <v>1.05</v>
      </c>
      <c r="AY11" s="192" t="s">
        <v>424</v>
      </c>
      <c r="AZ11" s="1">
        <f>+VLOOKUP(B11,'estrazione originale X 22'!$C:$AU,36,FALSE)</f>
        <v>0</v>
      </c>
      <c r="BA11" s="1">
        <f>+VLOOKUP(B11,'estrazione originale X 22'!$C:$AU,37,FALSE)</f>
        <v>0</v>
      </c>
      <c r="BB11" s="1">
        <f>+VLOOKUP(B11,'estrazione originale X 22'!$C:$AU,38,FALSE)</f>
        <v>1</v>
      </c>
      <c r="BC11" s="1">
        <f>+VLOOKUP(B11,'estrazione originale X 22'!$C:$AU,39,FALSE)</f>
        <v>0</v>
      </c>
      <c r="BD11" s="1">
        <f>+VLOOKUP(B11,'estrazione originale X 22'!$C:$AU,40,FALSE)</f>
        <v>0</v>
      </c>
      <c r="BE11" s="1">
        <f>+VLOOKUP(B11,'estrazione originale X 22'!$C:$AU,41,FALSE)</f>
        <v>0</v>
      </c>
      <c r="BF11" s="1">
        <f>+VLOOKUP(B11,'estrazione originale X 22'!$C:$AU,42,FALSE)</f>
        <v>1</v>
      </c>
      <c r="BG11" s="1">
        <f>+VLOOKUP(B11,'estrazione originale X 22'!$C:$AU,43,FALSE)</f>
        <v>-1</v>
      </c>
      <c r="BH11" s="1">
        <f>+VLOOKUP(B11,'estrazione originale X 22'!$C:$AU,44,FALSE)</f>
        <v>-1</v>
      </c>
      <c r="BI11" s="20">
        <f>+VLOOKUP(B11,'estrazione originale X 22'!$C:$AU,45,FALSE)</f>
        <v>-1</v>
      </c>
    </row>
    <row r="12" spans="1:61" x14ac:dyDescent="0.25">
      <c r="A12" s="179">
        <v>3</v>
      </c>
      <c r="B12" s="11" t="s">
        <v>469</v>
      </c>
      <c r="C12" s="194" t="s">
        <v>72</v>
      </c>
      <c r="D12" s="194" t="s">
        <v>67</v>
      </c>
      <c r="E12" s="194" t="s">
        <v>73</v>
      </c>
      <c r="F12" s="195" t="s">
        <v>71</v>
      </c>
      <c r="G12" s="196">
        <v>0.37</v>
      </c>
      <c r="H12" s="196">
        <v>0.52</v>
      </c>
      <c r="I12" s="199">
        <v>0.71</v>
      </c>
      <c r="J12" s="199">
        <v>0.75</v>
      </c>
      <c r="K12" s="196">
        <v>0.62</v>
      </c>
      <c r="L12" s="196">
        <v>0.73</v>
      </c>
      <c r="M12" s="196">
        <v>0.85</v>
      </c>
      <c r="N12" s="197">
        <v>0.84</v>
      </c>
      <c r="O12" s="196">
        <v>0.28000000000000003</v>
      </c>
      <c r="P12" s="196">
        <v>0.41</v>
      </c>
      <c r="Q12" s="199">
        <v>0.68</v>
      </c>
      <c r="R12" s="199">
        <v>0.68</v>
      </c>
      <c r="S12" s="198" t="s">
        <v>449</v>
      </c>
      <c r="T12" s="198" t="s">
        <v>449</v>
      </c>
      <c r="U12" s="198" t="s">
        <v>424</v>
      </c>
      <c r="V12" s="197" t="s">
        <v>425</v>
      </c>
      <c r="W12" s="196">
        <v>0.23</v>
      </c>
      <c r="X12" s="196">
        <v>0.24</v>
      </c>
      <c r="Y12" s="196">
        <v>0.96</v>
      </c>
      <c r="Z12" s="197">
        <v>0.85</v>
      </c>
      <c r="AA12" s="196">
        <v>0.31</v>
      </c>
      <c r="AB12" s="196">
        <v>0.42</v>
      </c>
      <c r="AC12" s="199">
        <v>0.74</v>
      </c>
      <c r="AD12" s="197">
        <v>0.8</v>
      </c>
      <c r="AE12" s="196">
        <v>0.53</v>
      </c>
      <c r="AF12" s="196">
        <v>0.43</v>
      </c>
      <c r="AG12" s="200">
        <v>1.23</v>
      </c>
      <c r="AH12" s="197">
        <v>1.03</v>
      </c>
      <c r="AI12" s="196">
        <v>0.12</v>
      </c>
      <c r="AJ12" s="196">
        <v>0.15</v>
      </c>
      <c r="AK12" s="196">
        <v>0.8</v>
      </c>
      <c r="AL12" s="197">
        <v>1</v>
      </c>
      <c r="AM12" s="198">
        <v>71.3</v>
      </c>
      <c r="AN12" s="198">
        <v>38.82</v>
      </c>
      <c r="AO12" s="199">
        <v>1.84</v>
      </c>
      <c r="AP12" s="199">
        <f>+VLOOKUP(B12,'ELAB 2021'!$B$10:$AO$165,34,FALSE)</f>
        <v>1.74</v>
      </c>
      <c r="AQ12" s="198">
        <v>68.95</v>
      </c>
      <c r="AR12" s="198">
        <v>47.07</v>
      </c>
      <c r="AS12" s="199">
        <v>1.46</v>
      </c>
      <c r="AT12" s="199">
        <v>1.67</v>
      </c>
      <c r="AU12" s="196">
        <v>0.88</v>
      </c>
      <c r="AV12" s="196">
        <v>0.73</v>
      </c>
      <c r="AW12" s="200">
        <v>1.21</v>
      </c>
      <c r="AX12" s="197">
        <v>1.1200000000000001</v>
      </c>
      <c r="AY12" s="192" t="s">
        <v>424</v>
      </c>
      <c r="AZ12" s="1">
        <f>+VLOOKUP(B12,'estrazione originale X 22'!$C:$AU,36,FALSE)</f>
        <v>-1</v>
      </c>
      <c r="BA12" s="1">
        <f>+VLOOKUP(B12,'estrazione originale X 22'!$C:$AU,37,FALSE)</f>
        <v>0</v>
      </c>
      <c r="BB12" s="1">
        <f>+VLOOKUP(B12,'estrazione originale X 22'!$C:$AU,38,FALSE)</f>
        <v>-1</v>
      </c>
      <c r="BC12" s="1">
        <f>+VLOOKUP(B12,'estrazione originale X 22'!$C:$AU,39,FALSE)</f>
        <v>-1</v>
      </c>
      <c r="BD12" s="1">
        <f>+VLOOKUP(B12,'estrazione originale X 22'!$C:$AU,40,FALSE)</f>
        <v>1</v>
      </c>
      <c r="BE12" s="1">
        <f>+VLOOKUP(B12,'estrazione originale X 22'!$C:$AU,41,FALSE)</f>
        <v>0</v>
      </c>
      <c r="BF12" s="1">
        <f>+VLOOKUP(B12,'estrazione originale X 22'!$C:$AU,42,FALSE)</f>
        <v>1</v>
      </c>
      <c r="BG12" s="1">
        <f>+VLOOKUP(B12,'estrazione originale X 22'!$C:$AU,43,FALSE)</f>
        <v>0</v>
      </c>
      <c r="BH12" s="1">
        <f>+VLOOKUP(B12,'estrazione originale X 22'!$C:$AU,44,FALSE)</f>
        <v>-1</v>
      </c>
      <c r="BI12" s="20">
        <f>+VLOOKUP(B12,'estrazione originale X 22'!$C:$AU,45,FALSE)</f>
        <v>-1</v>
      </c>
    </row>
    <row r="13" spans="1:61" x14ac:dyDescent="0.25">
      <c r="A13" s="179">
        <v>4</v>
      </c>
      <c r="B13" s="11" t="s">
        <v>470</v>
      </c>
      <c r="C13" s="194" t="s">
        <v>74</v>
      </c>
      <c r="D13" s="194" t="s">
        <v>67</v>
      </c>
      <c r="E13" s="194" t="s">
        <v>75</v>
      </c>
      <c r="F13" s="195" t="s">
        <v>68</v>
      </c>
      <c r="G13" s="196">
        <v>0.39</v>
      </c>
      <c r="H13" s="196">
        <v>0.49</v>
      </c>
      <c r="I13" s="196">
        <v>0.8</v>
      </c>
      <c r="J13" s="197" t="s">
        <v>424</v>
      </c>
      <c r="K13" s="196">
        <v>0.28000000000000003</v>
      </c>
      <c r="L13" s="196">
        <v>0.73</v>
      </c>
      <c r="M13" s="199">
        <v>0.38</v>
      </c>
      <c r="N13" s="197" t="s">
        <v>424</v>
      </c>
      <c r="O13" s="196">
        <v>0.08</v>
      </c>
      <c r="P13" s="196">
        <v>0.38</v>
      </c>
      <c r="Q13" s="199">
        <v>0.21</v>
      </c>
      <c r="R13" s="197" t="s">
        <v>424</v>
      </c>
      <c r="S13" s="198" t="s">
        <v>449</v>
      </c>
      <c r="T13" s="198" t="s">
        <v>450</v>
      </c>
      <c r="U13" s="199">
        <v>0</v>
      </c>
      <c r="V13" s="197" t="s">
        <v>424</v>
      </c>
      <c r="W13" s="196" t="s">
        <v>424</v>
      </c>
      <c r="X13" s="196" t="s">
        <v>424</v>
      </c>
      <c r="Y13" s="196" t="s">
        <v>424</v>
      </c>
      <c r="Z13" s="197" t="s">
        <v>424</v>
      </c>
      <c r="AA13" s="196" t="s">
        <v>424</v>
      </c>
      <c r="AB13" s="196" t="s">
        <v>424</v>
      </c>
      <c r="AC13" s="196" t="s">
        <v>424</v>
      </c>
      <c r="AD13" s="197" t="s">
        <v>424</v>
      </c>
      <c r="AE13" s="196" t="s">
        <v>424</v>
      </c>
      <c r="AF13" s="196" t="s">
        <v>424</v>
      </c>
      <c r="AG13" s="196" t="s">
        <v>424</v>
      </c>
      <c r="AH13" s="197" t="s">
        <v>424</v>
      </c>
      <c r="AI13" s="196" t="s">
        <v>424</v>
      </c>
      <c r="AJ13" s="196" t="s">
        <v>424</v>
      </c>
      <c r="AK13" s="196" t="s">
        <v>424</v>
      </c>
      <c r="AL13" s="197" t="s">
        <v>424</v>
      </c>
      <c r="AM13" s="198">
        <v>55.32</v>
      </c>
      <c r="AN13" s="198">
        <v>38.67</v>
      </c>
      <c r="AO13" s="199">
        <v>1.43</v>
      </c>
      <c r="AP13" s="200">
        <f>+VLOOKUP(B13,'ELAB 2021'!$B$10:$AO$165,34,FALSE)</f>
        <v>0.27</v>
      </c>
      <c r="AQ13" s="198">
        <v>50.59</v>
      </c>
      <c r="AR13" s="198">
        <v>49.06</v>
      </c>
      <c r="AS13" s="196">
        <v>1.03</v>
      </c>
      <c r="AT13" s="200">
        <v>7.0000000000000007E-2</v>
      </c>
      <c r="AU13" s="196">
        <v>0.6</v>
      </c>
      <c r="AV13" s="196">
        <v>0.56999999999999995</v>
      </c>
      <c r="AW13" s="196">
        <v>1.05</v>
      </c>
      <c r="AX13" s="197">
        <v>1.2</v>
      </c>
      <c r="AY13" s="192">
        <f>+VLOOKUP(B13,'estrazione originale X 22'!$C:$AU,35,FALSE)</f>
        <v>-1</v>
      </c>
      <c r="AZ13" s="1">
        <f>+VLOOKUP(B13,'estrazione originale X 22'!$C:$AU,36,FALSE)</f>
        <v>0</v>
      </c>
      <c r="BA13" s="1">
        <f>+VLOOKUP(B13,'estrazione originale X 22'!$C:$AU,37,FALSE)</f>
        <v>-1</v>
      </c>
      <c r="BB13" s="1">
        <f>+VLOOKUP(B13,'estrazione originale X 22'!$C:$AU,38,FALSE)</f>
        <v>-1</v>
      </c>
      <c r="BC13" s="1" t="s">
        <v>424</v>
      </c>
      <c r="BD13" s="1">
        <f>+VLOOKUP(B13,'estrazione originale X 22'!$C:$AU,40,FALSE)</f>
        <v>0</v>
      </c>
      <c r="BE13" s="1" t="s">
        <v>424</v>
      </c>
      <c r="BF13" s="1" t="s">
        <v>424</v>
      </c>
      <c r="BG13" s="1" t="s">
        <v>424</v>
      </c>
      <c r="BH13" s="1">
        <f>+VLOOKUP(B13,'estrazione originale X 22'!$C:$AU,44,FALSE)</f>
        <v>0</v>
      </c>
      <c r="BI13" s="20">
        <f>+VLOOKUP(B13,'estrazione originale X 22'!$C:$AU,45,FALSE)</f>
        <v>-1</v>
      </c>
    </row>
    <row r="14" spans="1:61" x14ac:dyDescent="0.25">
      <c r="A14" s="179">
        <v>5</v>
      </c>
      <c r="B14" s="11" t="s">
        <v>471</v>
      </c>
      <c r="C14" s="194" t="s">
        <v>74</v>
      </c>
      <c r="D14" s="194" t="s">
        <v>67</v>
      </c>
      <c r="E14" s="194" t="s">
        <v>75</v>
      </c>
      <c r="F14" s="195" t="s">
        <v>71</v>
      </c>
      <c r="G14" s="196">
        <v>0.56999999999999995</v>
      </c>
      <c r="H14" s="196">
        <v>0.49</v>
      </c>
      <c r="I14" s="196">
        <v>1.1599999999999999</v>
      </c>
      <c r="J14" s="197">
        <v>0.96</v>
      </c>
      <c r="K14" s="196">
        <v>0.87</v>
      </c>
      <c r="L14" s="196">
        <v>0.73</v>
      </c>
      <c r="M14" s="196">
        <v>1.19</v>
      </c>
      <c r="N14" s="197">
        <v>1.08</v>
      </c>
      <c r="O14" s="196">
        <v>0.44</v>
      </c>
      <c r="P14" s="196">
        <v>0.38</v>
      </c>
      <c r="Q14" s="196">
        <v>1.1599999999999999</v>
      </c>
      <c r="R14" s="197">
        <v>0.89</v>
      </c>
      <c r="S14" s="198" t="s">
        <v>450</v>
      </c>
      <c r="T14" s="198" t="s">
        <v>450</v>
      </c>
      <c r="U14" s="196">
        <v>1</v>
      </c>
      <c r="V14" s="197">
        <v>1</v>
      </c>
      <c r="W14" s="196">
        <v>0.48</v>
      </c>
      <c r="X14" s="196">
        <v>0.25</v>
      </c>
      <c r="Y14" s="200">
        <v>1.92</v>
      </c>
      <c r="Z14" s="200">
        <v>2.31</v>
      </c>
      <c r="AA14" s="196">
        <v>0.62</v>
      </c>
      <c r="AB14" s="196">
        <v>0.39</v>
      </c>
      <c r="AC14" s="200">
        <v>1.59</v>
      </c>
      <c r="AD14" s="200">
        <v>1.61</v>
      </c>
      <c r="AE14" s="196">
        <v>0.72</v>
      </c>
      <c r="AF14" s="196">
        <v>0.41</v>
      </c>
      <c r="AG14" s="200">
        <v>1.76</v>
      </c>
      <c r="AH14" s="200">
        <v>1.82</v>
      </c>
      <c r="AI14" s="196">
        <v>0.09</v>
      </c>
      <c r="AJ14" s="196">
        <v>0.2</v>
      </c>
      <c r="AK14" s="199">
        <v>0.45</v>
      </c>
      <c r="AL14" s="197">
        <v>0.82</v>
      </c>
      <c r="AM14" s="198">
        <v>55.32</v>
      </c>
      <c r="AN14" s="198">
        <v>38.67</v>
      </c>
      <c r="AO14" s="199">
        <v>1.43</v>
      </c>
      <c r="AP14" s="199">
        <f>+VLOOKUP(B14,'ELAB 2021'!$B$10:$AO$165,34,FALSE)</f>
        <v>1.29</v>
      </c>
      <c r="AQ14" s="198">
        <v>50.59</v>
      </c>
      <c r="AR14" s="198">
        <v>49.06</v>
      </c>
      <c r="AS14" s="196">
        <v>1.03</v>
      </c>
      <c r="AT14" s="197">
        <v>1.1200000000000001</v>
      </c>
      <c r="AU14" s="196">
        <v>0.6</v>
      </c>
      <c r="AV14" s="196">
        <v>0.56999999999999995</v>
      </c>
      <c r="AW14" s="196">
        <v>1.05</v>
      </c>
      <c r="AX14" s="197">
        <v>1.2</v>
      </c>
      <c r="AY14" s="192">
        <f>+VLOOKUP(B14,'estrazione originale X 22'!$C:$AU,35,FALSE)</f>
        <v>0</v>
      </c>
      <c r="AZ14" s="1">
        <f>+VLOOKUP(B14,'estrazione originale X 22'!$C:$AU,36,FALSE)</f>
        <v>0</v>
      </c>
      <c r="BA14" s="1">
        <f>+VLOOKUP(B14,'estrazione originale X 22'!$C:$AU,37,FALSE)</f>
        <v>0</v>
      </c>
      <c r="BB14" s="1">
        <f>+VLOOKUP(B14,'estrazione originale X 22'!$C:$AU,38,FALSE)</f>
        <v>0</v>
      </c>
      <c r="BC14" s="1">
        <f>+VLOOKUP(B14,'estrazione originale X 22'!$C:$AU,39,FALSE)</f>
        <v>1</v>
      </c>
      <c r="BD14" s="1">
        <f>+VLOOKUP(B14,'estrazione originale X 22'!$C:$AU,40,FALSE)</f>
        <v>0</v>
      </c>
      <c r="BE14" s="1">
        <f>+VLOOKUP(B14,'estrazione originale X 22'!$C:$AU,41,FALSE)</f>
        <v>1</v>
      </c>
      <c r="BF14" s="1">
        <f>+VLOOKUP(B14,'estrazione originale X 22'!$C:$AU,42,FALSE)</f>
        <v>1</v>
      </c>
      <c r="BG14" s="1">
        <f>+VLOOKUP(B14,'estrazione originale X 22'!$C:$AU,43,FALSE)</f>
        <v>-1</v>
      </c>
      <c r="BH14" s="1">
        <f>+VLOOKUP(B14,'estrazione originale X 22'!$C:$AU,44,FALSE)</f>
        <v>0</v>
      </c>
      <c r="BI14" s="20">
        <f>+VLOOKUP(B14,'estrazione originale X 22'!$C:$AU,45,FALSE)</f>
        <v>-1</v>
      </c>
    </row>
    <row r="15" spans="1:61" x14ac:dyDescent="0.25">
      <c r="A15" s="179">
        <v>6</v>
      </c>
      <c r="B15" s="11" t="s">
        <v>472</v>
      </c>
      <c r="C15" s="194" t="s">
        <v>74</v>
      </c>
      <c r="D15" s="194" t="s">
        <v>67</v>
      </c>
      <c r="E15" s="194" t="s">
        <v>77</v>
      </c>
      <c r="F15" s="195" t="s">
        <v>68</v>
      </c>
      <c r="G15" s="196">
        <v>0.54</v>
      </c>
      <c r="H15" s="196">
        <v>0.5</v>
      </c>
      <c r="I15" s="196">
        <v>1.08</v>
      </c>
      <c r="J15" s="197" t="s">
        <v>424</v>
      </c>
      <c r="K15" s="196">
        <v>0.39</v>
      </c>
      <c r="L15" s="196">
        <v>0.74</v>
      </c>
      <c r="M15" s="199">
        <v>0.53</v>
      </c>
      <c r="N15" s="197" t="s">
        <v>424</v>
      </c>
      <c r="O15" s="196">
        <v>0</v>
      </c>
      <c r="P15" s="196">
        <v>0.38</v>
      </c>
      <c r="Q15" s="199">
        <v>0</v>
      </c>
      <c r="R15" s="197" t="s">
        <v>424</v>
      </c>
      <c r="S15" s="198" t="s">
        <v>449</v>
      </c>
      <c r="T15" s="198" t="s">
        <v>450</v>
      </c>
      <c r="U15" s="199">
        <v>0</v>
      </c>
      <c r="V15" s="197" t="s">
        <v>424</v>
      </c>
      <c r="W15" s="196" t="s">
        <v>424</v>
      </c>
      <c r="X15" s="196" t="s">
        <v>424</v>
      </c>
      <c r="Y15" s="196" t="s">
        <v>424</v>
      </c>
      <c r="Z15" s="197" t="s">
        <v>424</v>
      </c>
      <c r="AA15" s="196" t="s">
        <v>424</v>
      </c>
      <c r="AB15" s="196" t="s">
        <v>424</v>
      </c>
      <c r="AC15" s="196" t="s">
        <v>424</v>
      </c>
      <c r="AD15" s="197" t="s">
        <v>424</v>
      </c>
      <c r="AE15" s="196" t="s">
        <v>424</v>
      </c>
      <c r="AF15" s="196" t="s">
        <v>424</v>
      </c>
      <c r="AG15" s="196" t="s">
        <v>424</v>
      </c>
      <c r="AH15" s="197" t="s">
        <v>424</v>
      </c>
      <c r="AI15" s="196" t="s">
        <v>424</v>
      </c>
      <c r="AJ15" s="196" t="s">
        <v>424</v>
      </c>
      <c r="AK15" s="196" t="s">
        <v>424</v>
      </c>
      <c r="AL15" s="197" t="s">
        <v>424</v>
      </c>
      <c r="AM15" s="198">
        <v>0</v>
      </c>
      <c r="AN15" s="198">
        <v>0</v>
      </c>
      <c r="AO15" s="196" t="s">
        <v>424</v>
      </c>
      <c r="AP15" s="197" t="str">
        <f>+VLOOKUP(B15,'ELAB 2021'!$B$10:$AO$165,34,FALSE)</f>
        <v>-</v>
      </c>
      <c r="AQ15" s="198">
        <v>0</v>
      </c>
      <c r="AR15" s="198">
        <v>0</v>
      </c>
      <c r="AS15" s="196" t="s">
        <v>424</v>
      </c>
      <c r="AT15" s="197" t="s">
        <v>424</v>
      </c>
      <c r="AU15" s="196">
        <v>0</v>
      </c>
      <c r="AV15" s="196">
        <v>0</v>
      </c>
      <c r="AW15" s="196" t="s">
        <v>424</v>
      </c>
      <c r="AX15" s="197" t="s">
        <v>424</v>
      </c>
      <c r="AY15" s="192">
        <f>+VLOOKUP(B15,'estrazione originale X 22'!$C:$AU,35,FALSE)</f>
        <v>-1</v>
      </c>
      <c r="AZ15" s="1">
        <f>+VLOOKUP(B15,'estrazione originale X 22'!$C:$AU,36,FALSE)</f>
        <v>0</v>
      </c>
      <c r="BA15" s="1">
        <f>+VLOOKUP(B15,'estrazione originale X 22'!$C:$AU,37,FALSE)</f>
        <v>-1</v>
      </c>
      <c r="BB15" s="1">
        <f>+VLOOKUP(B15,'estrazione originale X 22'!$C:$AU,38,FALSE)</f>
        <v>-1</v>
      </c>
      <c r="BC15" s="1" t="s">
        <v>424</v>
      </c>
      <c r="BD15" s="1" t="s">
        <v>424</v>
      </c>
      <c r="BE15" s="1" t="s">
        <v>424</v>
      </c>
      <c r="BF15" s="1" t="s">
        <v>424</v>
      </c>
      <c r="BG15" s="1" t="s">
        <v>424</v>
      </c>
      <c r="BH15" s="1" t="s">
        <v>424</v>
      </c>
      <c r="BI15" s="20" t="s">
        <v>424</v>
      </c>
    </row>
    <row r="16" spans="1:61" x14ac:dyDescent="0.25">
      <c r="A16" s="179">
        <v>7</v>
      </c>
      <c r="B16" s="11" t="s">
        <v>473</v>
      </c>
      <c r="C16" s="194" t="s">
        <v>74</v>
      </c>
      <c r="D16" s="194" t="s">
        <v>67</v>
      </c>
      <c r="E16" s="194" t="s">
        <v>77</v>
      </c>
      <c r="F16" s="195" t="s">
        <v>71</v>
      </c>
      <c r="G16" s="196">
        <v>0.6</v>
      </c>
      <c r="H16" s="196">
        <v>0.5</v>
      </c>
      <c r="I16" s="196">
        <v>1.2</v>
      </c>
      <c r="J16" s="197">
        <v>1.08</v>
      </c>
      <c r="K16" s="196">
        <v>0.9</v>
      </c>
      <c r="L16" s="196">
        <v>0.74</v>
      </c>
      <c r="M16" s="200">
        <v>1.22</v>
      </c>
      <c r="N16" s="197">
        <v>1.1100000000000001</v>
      </c>
      <c r="O16" s="196">
        <v>0.46</v>
      </c>
      <c r="P16" s="196">
        <v>0.38</v>
      </c>
      <c r="Q16" s="200">
        <v>1.21</v>
      </c>
      <c r="R16" s="197">
        <v>1.1000000000000001</v>
      </c>
      <c r="S16" s="198" t="s">
        <v>451</v>
      </c>
      <c r="T16" s="198" t="s">
        <v>450</v>
      </c>
      <c r="U16" s="200">
        <v>2</v>
      </c>
      <c r="V16" s="200">
        <v>1.5</v>
      </c>
      <c r="W16" s="196">
        <v>0.47</v>
      </c>
      <c r="X16" s="196">
        <v>0.27</v>
      </c>
      <c r="Y16" s="200">
        <v>1.74</v>
      </c>
      <c r="Z16" s="200">
        <v>1.96</v>
      </c>
      <c r="AA16" s="196">
        <v>0.61</v>
      </c>
      <c r="AB16" s="196">
        <v>0.41</v>
      </c>
      <c r="AC16" s="200">
        <v>1.49</v>
      </c>
      <c r="AD16" s="200">
        <v>1.68</v>
      </c>
      <c r="AE16" s="196">
        <v>0.74</v>
      </c>
      <c r="AF16" s="196">
        <v>0.52</v>
      </c>
      <c r="AG16" s="200">
        <v>1.42</v>
      </c>
      <c r="AH16" s="200">
        <v>1.42</v>
      </c>
      <c r="AI16" s="196">
        <v>0.12</v>
      </c>
      <c r="AJ16" s="196">
        <v>0.23</v>
      </c>
      <c r="AK16" s="199">
        <v>0.52</v>
      </c>
      <c r="AL16" s="197">
        <v>0.95</v>
      </c>
      <c r="AM16" s="198">
        <v>0</v>
      </c>
      <c r="AN16" s="198">
        <v>0</v>
      </c>
      <c r="AO16" s="196" t="s">
        <v>424</v>
      </c>
      <c r="AP16" s="197" t="str">
        <f>+VLOOKUP(B16,'ELAB 2021'!$B$10:$AO$165,34,FALSE)</f>
        <v>-</v>
      </c>
      <c r="AQ16" s="198">
        <v>0</v>
      </c>
      <c r="AR16" s="198">
        <v>0</v>
      </c>
      <c r="AS16" s="196" t="s">
        <v>424</v>
      </c>
      <c r="AT16" s="197" t="s">
        <v>424</v>
      </c>
      <c r="AU16" s="196">
        <v>0</v>
      </c>
      <c r="AV16" s="196">
        <v>0</v>
      </c>
      <c r="AW16" s="196" t="s">
        <v>424</v>
      </c>
      <c r="AX16" s="197" t="s">
        <v>424</v>
      </c>
      <c r="AY16" s="192">
        <f>+VLOOKUP(B16,'estrazione originale X 22'!$C:$AU,35,FALSE)</f>
        <v>1</v>
      </c>
      <c r="AZ16" s="1">
        <f>+VLOOKUP(B16,'estrazione originale X 22'!$C:$AU,36,FALSE)</f>
        <v>0</v>
      </c>
      <c r="BA16" s="1">
        <f>+VLOOKUP(B16,'estrazione originale X 22'!$C:$AU,37,FALSE)</f>
        <v>1</v>
      </c>
      <c r="BB16" s="1">
        <f>+VLOOKUP(B16,'estrazione originale X 22'!$C:$AU,38,FALSE)</f>
        <v>1</v>
      </c>
      <c r="BC16" s="1">
        <f>+VLOOKUP(B16,'estrazione originale X 22'!$C:$AU,39,FALSE)</f>
        <v>1</v>
      </c>
      <c r="BD16" s="1" t="s">
        <v>424</v>
      </c>
      <c r="BE16" s="1">
        <f>+VLOOKUP(B16,'estrazione originale X 22'!$C:$AU,41,FALSE)</f>
        <v>1</v>
      </c>
      <c r="BF16" s="1">
        <f>+VLOOKUP(B16,'estrazione originale X 22'!$C:$AU,42,FALSE)</f>
        <v>1</v>
      </c>
      <c r="BG16" s="1">
        <f>+VLOOKUP(B16,'estrazione originale X 22'!$C:$AU,43,FALSE)</f>
        <v>-1</v>
      </c>
      <c r="BH16" s="1" t="s">
        <v>424</v>
      </c>
      <c r="BI16" s="20" t="s">
        <v>424</v>
      </c>
    </row>
    <row r="17" spans="1:61" x14ac:dyDescent="0.25">
      <c r="A17" s="179">
        <v>8</v>
      </c>
      <c r="B17" s="11" t="s">
        <v>474</v>
      </c>
      <c r="C17" s="194" t="s">
        <v>79</v>
      </c>
      <c r="D17" s="194" t="s">
        <v>67</v>
      </c>
      <c r="E17" s="194" t="s">
        <v>80</v>
      </c>
      <c r="F17" s="195" t="s">
        <v>71</v>
      </c>
      <c r="G17" s="196">
        <v>0.39</v>
      </c>
      <c r="H17" s="196">
        <v>0.34</v>
      </c>
      <c r="I17" s="196">
        <v>1.1499999999999999</v>
      </c>
      <c r="J17" s="197">
        <v>1.08</v>
      </c>
      <c r="K17" s="196">
        <v>0.43</v>
      </c>
      <c r="L17" s="196">
        <v>0.49</v>
      </c>
      <c r="M17" s="196">
        <v>0.88</v>
      </c>
      <c r="N17" s="197">
        <v>0.85</v>
      </c>
      <c r="O17" s="196">
        <v>0.11</v>
      </c>
      <c r="P17" s="196">
        <v>0.17</v>
      </c>
      <c r="Q17" s="199">
        <v>0.65</v>
      </c>
      <c r="R17" s="199">
        <v>0.62</v>
      </c>
      <c r="S17" s="198" t="s">
        <v>450</v>
      </c>
      <c r="T17" s="198" t="s">
        <v>449</v>
      </c>
      <c r="U17" s="198" t="s">
        <v>425</v>
      </c>
      <c r="V17" s="197" t="s">
        <v>424</v>
      </c>
      <c r="W17" s="196">
        <v>0.12</v>
      </c>
      <c r="X17" s="196">
        <v>0.12</v>
      </c>
      <c r="Y17" s="196">
        <v>1</v>
      </c>
      <c r="Z17" s="199">
        <v>0.79</v>
      </c>
      <c r="AA17" s="196">
        <v>0.18</v>
      </c>
      <c r="AB17" s="196">
        <v>0.24</v>
      </c>
      <c r="AC17" s="199">
        <v>0.75</v>
      </c>
      <c r="AD17" s="199">
        <v>0.79</v>
      </c>
      <c r="AE17" s="196">
        <v>0.45</v>
      </c>
      <c r="AF17" s="196">
        <v>0.35</v>
      </c>
      <c r="AG17" s="200">
        <v>1.29</v>
      </c>
      <c r="AH17" s="200">
        <v>1.43</v>
      </c>
      <c r="AI17" s="196">
        <v>7.0000000000000007E-2</v>
      </c>
      <c r="AJ17" s="196">
        <v>0.12</v>
      </c>
      <c r="AK17" s="199">
        <v>0.57999999999999996</v>
      </c>
      <c r="AL17" s="197">
        <v>1.1000000000000001</v>
      </c>
      <c r="AM17" s="198">
        <v>35.64</v>
      </c>
      <c r="AN17" s="198">
        <v>36.99</v>
      </c>
      <c r="AO17" s="196">
        <v>0.96</v>
      </c>
      <c r="AP17" s="197">
        <f>+VLOOKUP(B17,'ELAB 2021'!$B$10:$AO$165,34,FALSE)</f>
        <v>0.98</v>
      </c>
      <c r="AQ17" s="198">
        <v>31.42</v>
      </c>
      <c r="AR17" s="198">
        <v>39.090000000000003</v>
      </c>
      <c r="AS17" s="196">
        <v>0.8</v>
      </c>
      <c r="AT17" s="197">
        <v>0.8</v>
      </c>
      <c r="AU17" s="196">
        <v>0.85</v>
      </c>
      <c r="AV17" s="196">
        <v>0.82</v>
      </c>
      <c r="AW17" s="196">
        <v>1.04</v>
      </c>
      <c r="AX17" s="197">
        <v>1.06</v>
      </c>
      <c r="AY17" s="192">
        <f>+VLOOKUP(B17,'estrazione originale X 22'!$C:$AU,35,FALSE)</f>
        <v>1</v>
      </c>
      <c r="AZ17" s="1">
        <f>+VLOOKUP(B17,'estrazione originale X 22'!$C:$AU,36,FALSE)</f>
        <v>0</v>
      </c>
      <c r="BA17" s="1">
        <f>+VLOOKUP(B17,'estrazione originale X 22'!$C:$AU,37,FALSE)</f>
        <v>0</v>
      </c>
      <c r="BB17" s="1">
        <f>+VLOOKUP(B17,'estrazione originale X 22'!$C:$AU,38,FALSE)</f>
        <v>-1</v>
      </c>
      <c r="BC17" s="1">
        <f>+VLOOKUP(B17,'estrazione originale X 22'!$C:$AU,39,FALSE)</f>
        <v>-1</v>
      </c>
      <c r="BD17" s="1">
        <f>+VLOOKUP(B17,'estrazione originale X 22'!$C:$AU,40,FALSE)</f>
        <v>0</v>
      </c>
      <c r="BE17" s="1">
        <f>+VLOOKUP(B17,'estrazione originale X 22'!$C:$AU,41,FALSE)</f>
        <v>0</v>
      </c>
      <c r="BF17" s="1">
        <f>+VLOOKUP(B17,'estrazione originale X 22'!$C:$AU,42,FALSE)</f>
        <v>1</v>
      </c>
      <c r="BG17" s="1">
        <f>+VLOOKUP(B17,'estrazione originale X 22'!$C:$AU,43,FALSE)</f>
        <v>-1</v>
      </c>
      <c r="BH17" s="1">
        <f>+VLOOKUP(B17,'estrazione originale X 22'!$C:$AU,44,FALSE)</f>
        <v>0</v>
      </c>
      <c r="BI17" s="20">
        <f>+VLOOKUP(B17,'estrazione originale X 22'!$C:$AU,45,FALSE)</f>
        <v>0</v>
      </c>
    </row>
    <row r="18" spans="1:61" x14ac:dyDescent="0.25">
      <c r="A18" s="179">
        <v>9</v>
      </c>
      <c r="B18" s="11" t="s">
        <v>475</v>
      </c>
      <c r="C18" s="194" t="s">
        <v>79</v>
      </c>
      <c r="D18" s="194" t="s">
        <v>67</v>
      </c>
      <c r="E18" s="194" t="s">
        <v>80</v>
      </c>
      <c r="F18" s="195" t="s">
        <v>83</v>
      </c>
      <c r="G18" s="196" t="s">
        <v>424</v>
      </c>
      <c r="H18" s="196" t="s">
        <v>424</v>
      </c>
      <c r="I18" s="196" t="s">
        <v>424</v>
      </c>
      <c r="J18" s="197" t="s">
        <v>424</v>
      </c>
      <c r="K18" s="196" t="s">
        <v>424</v>
      </c>
      <c r="L18" s="196" t="s">
        <v>424</v>
      </c>
      <c r="M18" s="196" t="s">
        <v>424</v>
      </c>
      <c r="N18" s="197" t="s">
        <v>424</v>
      </c>
      <c r="O18" s="196" t="s">
        <v>424</v>
      </c>
      <c r="P18" s="196" t="s">
        <v>424</v>
      </c>
      <c r="Q18" s="196" t="s">
        <v>424</v>
      </c>
      <c r="R18" s="197" t="s">
        <v>424</v>
      </c>
      <c r="S18" s="198" t="s">
        <v>424</v>
      </c>
      <c r="T18" s="198" t="s">
        <v>424</v>
      </c>
      <c r="U18" s="198" t="s">
        <v>424</v>
      </c>
      <c r="V18" s="197" t="s">
        <v>424</v>
      </c>
      <c r="W18" s="196" t="s">
        <v>424</v>
      </c>
      <c r="X18" s="196" t="s">
        <v>424</v>
      </c>
      <c r="Y18" s="196" t="s">
        <v>424</v>
      </c>
      <c r="Z18" s="197" t="s">
        <v>424</v>
      </c>
      <c r="AA18" s="196" t="s">
        <v>424</v>
      </c>
      <c r="AB18" s="196" t="s">
        <v>424</v>
      </c>
      <c r="AC18" s="196" t="s">
        <v>424</v>
      </c>
      <c r="AD18" s="197" t="s">
        <v>424</v>
      </c>
      <c r="AE18" s="196">
        <v>0</v>
      </c>
      <c r="AF18" s="196">
        <v>0.35</v>
      </c>
      <c r="AG18" s="199">
        <v>0</v>
      </c>
      <c r="AH18" s="199">
        <v>0</v>
      </c>
      <c r="AI18" s="196">
        <v>0.4</v>
      </c>
      <c r="AJ18" s="196">
        <v>0.12</v>
      </c>
      <c r="AK18" s="200">
        <v>3.33</v>
      </c>
      <c r="AL18" s="200">
        <v>2.5</v>
      </c>
      <c r="AM18" s="198">
        <v>35.64</v>
      </c>
      <c r="AN18" s="198">
        <v>36.99</v>
      </c>
      <c r="AO18" s="196">
        <v>0.96</v>
      </c>
      <c r="AP18" s="197" t="str">
        <f>+VLOOKUP(B18,'ELAB 2021'!$B$10:$AO$165,34,FALSE)</f>
        <v>-</v>
      </c>
      <c r="AQ18" s="198">
        <v>31.42</v>
      </c>
      <c r="AR18" s="198">
        <v>39.090000000000003</v>
      </c>
      <c r="AS18" s="196">
        <v>0.8</v>
      </c>
      <c r="AT18" s="200">
        <v>0.01</v>
      </c>
      <c r="AU18" s="196">
        <v>0.85</v>
      </c>
      <c r="AV18" s="196">
        <v>0.82</v>
      </c>
      <c r="AW18" s="196">
        <v>1.04</v>
      </c>
      <c r="AX18" s="197">
        <v>1.06</v>
      </c>
      <c r="AY18" s="192" t="s">
        <v>424</v>
      </c>
      <c r="AZ18" s="1" t="s">
        <v>424</v>
      </c>
      <c r="BA18" s="1" t="s">
        <v>424</v>
      </c>
      <c r="BB18" s="1" t="s">
        <v>424</v>
      </c>
      <c r="BC18" s="1" t="s">
        <v>424</v>
      </c>
      <c r="BD18" s="1">
        <f>+VLOOKUP(B18,'estrazione originale X 22'!$C:$AU,40,FALSE)</f>
        <v>0</v>
      </c>
      <c r="BE18" s="1" t="s">
        <v>424</v>
      </c>
      <c r="BF18" s="1">
        <f>+VLOOKUP(B18,'estrazione originale X 22'!$C:$AU,42,FALSE)</f>
        <v>-1</v>
      </c>
      <c r="BG18" s="1">
        <f>+VLOOKUP(B18,'estrazione originale X 22'!$C:$AU,43,FALSE)</f>
        <v>1</v>
      </c>
      <c r="BH18" s="1">
        <f>+VLOOKUP(B18,'estrazione originale X 22'!$C:$AU,44,FALSE)</f>
        <v>0</v>
      </c>
      <c r="BI18" s="20">
        <f>+VLOOKUP(B18,'estrazione originale X 22'!$C:$AU,45,FALSE)</f>
        <v>0</v>
      </c>
    </row>
    <row r="19" spans="1:61" x14ac:dyDescent="0.25">
      <c r="A19" s="179">
        <v>10</v>
      </c>
      <c r="B19" s="11" t="s">
        <v>476</v>
      </c>
      <c r="C19" s="194" t="s">
        <v>84</v>
      </c>
      <c r="D19" s="194" t="s">
        <v>67</v>
      </c>
      <c r="E19" s="194" t="s">
        <v>85</v>
      </c>
      <c r="F19" s="195" t="s">
        <v>83</v>
      </c>
      <c r="G19" s="196">
        <v>0.22</v>
      </c>
      <c r="H19" s="196">
        <v>0.34</v>
      </c>
      <c r="I19" s="199">
        <v>0.65</v>
      </c>
      <c r="J19" s="197">
        <v>1.1399999999999999</v>
      </c>
      <c r="K19" s="196">
        <v>0.56000000000000005</v>
      </c>
      <c r="L19" s="196">
        <v>0.55000000000000004</v>
      </c>
      <c r="M19" s="196">
        <v>1.02</v>
      </c>
      <c r="N19" s="197">
        <v>0.98</v>
      </c>
      <c r="O19" s="196">
        <v>0</v>
      </c>
      <c r="P19" s="196">
        <v>0.21</v>
      </c>
      <c r="Q19" s="199">
        <v>0</v>
      </c>
      <c r="R19" s="200">
        <v>1.71</v>
      </c>
      <c r="S19" s="198" t="s">
        <v>449</v>
      </c>
      <c r="T19" s="198" t="s">
        <v>449</v>
      </c>
      <c r="U19" s="198" t="s">
        <v>424</v>
      </c>
      <c r="V19" s="200" t="s">
        <v>425</v>
      </c>
      <c r="W19" s="196">
        <v>0.38</v>
      </c>
      <c r="X19" s="196">
        <v>0.18</v>
      </c>
      <c r="Y19" s="200">
        <v>2.11</v>
      </c>
      <c r="Z19" s="200">
        <v>1.39</v>
      </c>
      <c r="AA19" s="196">
        <v>0.42</v>
      </c>
      <c r="AB19" s="196">
        <v>0.36</v>
      </c>
      <c r="AC19" s="196">
        <v>1.17</v>
      </c>
      <c r="AD19" s="199">
        <v>0.7</v>
      </c>
      <c r="AE19" s="196">
        <v>0.59</v>
      </c>
      <c r="AF19" s="196">
        <v>0.71</v>
      </c>
      <c r="AG19" s="196">
        <v>0.83</v>
      </c>
      <c r="AH19" s="197">
        <v>1</v>
      </c>
      <c r="AI19" s="196">
        <v>0.19</v>
      </c>
      <c r="AJ19" s="196">
        <v>0.31</v>
      </c>
      <c r="AK19" s="199">
        <v>0.61</v>
      </c>
      <c r="AL19" s="197">
        <v>1.06</v>
      </c>
      <c r="AM19" s="198">
        <v>4.09</v>
      </c>
      <c r="AN19" s="198">
        <v>31.07</v>
      </c>
      <c r="AO19" s="200">
        <v>0.13</v>
      </c>
      <c r="AP19" s="200">
        <f>+VLOOKUP(B19,'ELAB 2021'!$B$10:$AO$165,34,FALSE)</f>
        <v>0.24</v>
      </c>
      <c r="AQ19" s="198">
        <v>8.82</v>
      </c>
      <c r="AR19" s="198">
        <v>30.52</v>
      </c>
      <c r="AS19" s="200">
        <v>0.28999999999999998</v>
      </c>
      <c r="AT19" s="200">
        <v>0.39</v>
      </c>
      <c r="AU19" s="196">
        <v>0.61</v>
      </c>
      <c r="AV19" s="196">
        <v>0.69</v>
      </c>
      <c r="AW19" s="196">
        <v>0.88</v>
      </c>
      <c r="AX19" s="197">
        <v>0.92</v>
      </c>
      <c r="AY19" s="192" t="s">
        <v>424</v>
      </c>
      <c r="AZ19" s="1">
        <f>+VLOOKUP(B19,'estrazione originale X 22'!$C:$AU,36,FALSE)</f>
        <v>-1</v>
      </c>
      <c r="BA19" s="1">
        <f>+VLOOKUP(B19,'estrazione originale X 22'!$C:$AU,37,FALSE)</f>
        <v>0</v>
      </c>
      <c r="BB19" s="1">
        <f>+VLOOKUP(B19,'estrazione originale X 22'!$C:$AU,38,FALSE)</f>
        <v>-1</v>
      </c>
      <c r="BC19" s="1">
        <f>+VLOOKUP(B19,'estrazione originale X 22'!$C:$AU,39,FALSE)</f>
        <v>0</v>
      </c>
      <c r="BD19" s="1">
        <f>+VLOOKUP(B19,'estrazione originale X 22'!$C:$AU,40,FALSE)</f>
        <v>0</v>
      </c>
      <c r="BE19" s="1">
        <f>+VLOOKUP(B19,'estrazione originale X 22'!$C:$AU,41,FALSE)</f>
        <v>1</v>
      </c>
      <c r="BF19" s="1">
        <f>+VLOOKUP(B19,'estrazione originale X 22'!$C:$AU,42,FALSE)</f>
        <v>0</v>
      </c>
      <c r="BG19" s="1">
        <f>+VLOOKUP(B19,'estrazione originale X 22'!$C:$AU,43,FALSE)</f>
        <v>-1</v>
      </c>
      <c r="BH19" s="1">
        <f>+VLOOKUP(B19,'estrazione originale X 22'!$C:$AU,44,FALSE)</f>
        <v>1</v>
      </c>
      <c r="BI19" s="20">
        <f>+VLOOKUP(B19,'estrazione originale X 22'!$C:$AU,45,FALSE)</f>
        <v>1</v>
      </c>
    </row>
    <row r="20" spans="1:61" x14ac:dyDescent="0.25">
      <c r="A20" s="179">
        <v>11</v>
      </c>
      <c r="B20" s="11" t="s">
        <v>477</v>
      </c>
      <c r="C20" s="194" t="s">
        <v>87</v>
      </c>
      <c r="D20" s="194" t="s">
        <v>67</v>
      </c>
      <c r="E20" s="194" t="s">
        <v>88</v>
      </c>
      <c r="F20" s="195" t="s">
        <v>71</v>
      </c>
      <c r="G20" s="196">
        <v>0.26</v>
      </c>
      <c r="H20" s="196">
        <v>0.39</v>
      </c>
      <c r="I20" s="199">
        <v>0.67</v>
      </c>
      <c r="J20" s="199">
        <v>0.64</v>
      </c>
      <c r="K20" s="196">
        <v>0.48</v>
      </c>
      <c r="L20" s="196">
        <v>0.61</v>
      </c>
      <c r="M20" s="199">
        <v>0.79</v>
      </c>
      <c r="N20" s="197">
        <v>0.94</v>
      </c>
      <c r="O20" s="196">
        <v>0.08</v>
      </c>
      <c r="P20" s="196">
        <v>0.24</v>
      </c>
      <c r="Q20" s="199">
        <v>0.33</v>
      </c>
      <c r="R20" s="199">
        <v>0.18</v>
      </c>
      <c r="S20" s="198" t="s">
        <v>450</v>
      </c>
      <c r="T20" s="198" t="s">
        <v>450</v>
      </c>
      <c r="U20" s="196">
        <v>1</v>
      </c>
      <c r="V20" s="199">
        <v>0.67</v>
      </c>
      <c r="W20" s="196">
        <v>0.04</v>
      </c>
      <c r="X20" s="196">
        <v>0.19</v>
      </c>
      <c r="Y20" s="199">
        <v>0.21</v>
      </c>
      <c r="Z20" s="199">
        <v>0.48</v>
      </c>
      <c r="AA20" s="196">
        <v>0.23</v>
      </c>
      <c r="AB20" s="196">
        <v>0.35</v>
      </c>
      <c r="AC20" s="199">
        <v>0.66</v>
      </c>
      <c r="AD20" s="199">
        <v>0.71</v>
      </c>
      <c r="AE20" s="196">
        <v>0.42</v>
      </c>
      <c r="AF20" s="196">
        <v>0.44</v>
      </c>
      <c r="AG20" s="196">
        <v>0.95</v>
      </c>
      <c r="AH20" s="199">
        <v>0.5</v>
      </c>
      <c r="AI20" s="196">
        <v>0.28999999999999998</v>
      </c>
      <c r="AJ20" s="196">
        <v>0.31</v>
      </c>
      <c r="AK20" s="196">
        <v>0.94</v>
      </c>
      <c r="AL20" s="199">
        <v>0.44</v>
      </c>
      <c r="AM20" s="198">
        <v>13.8</v>
      </c>
      <c r="AN20" s="198">
        <v>15.51</v>
      </c>
      <c r="AO20" s="196">
        <v>0.89</v>
      </c>
      <c r="AP20" s="197">
        <f>+VLOOKUP(B20,'ELAB 2021'!$B$10:$AO$165,34,FALSE)</f>
        <v>0.89</v>
      </c>
      <c r="AQ20" s="198">
        <v>20.94</v>
      </c>
      <c r="AR20" s="198">
        <v>22</v>
      </c>
      <c r="AS20" s="196">
        <v>0.95</v>
      </c>
      <c r="AT20" s="197">
        <v>0.98</v>
      </c>
      <c r="AU20" s="196">
        <v>0.51</v>
      </c>
      <c r="AV20" s="196">
        <v>0.59</v>
      </c>
      <c r="AW20" s="196">
        <v>0.86</v>
      </c>
      <c r="AX20" s="197">
        <v>0.97</v>
      </c>
      <c r="AY20" s="192">
        <f>+VLOOKUP(B20,'estrazione originale X 22'!$C:$AU,35,FALSE)</f>
        <v>0</v>
      </c>
      <c r="AZ20" s="1">
        <f>+VLOOKUP(B20,'estrazione originale X 22'!$C:$AU,36,FALSE)</f>
        <v>-1</v>
      </c>
      <c r="BA20" s="1">
        <f>+VLOOKUP(B20,'estrazione originale X 22'!$C:$AU,37,FALSE)</f>
        <v>-1</v>
      </c>
      <c r="BB20" s="1">
        <f>+VLOOKUP(B20,'estrazione originale X 22'!$C:$AU,38,FALSE)</f>
        <v>-1</v>
      </c>
      <c r="BC20" s="1">
        <f>+VLOOKUP(B20,'estrazione originale X 22'!$C:$AU,39,FALSE)</f>
        <v>-1</v>
      </c>
      <c r="BD20" s="1">
        <f>+VLOOKUP(B20,'estrazione originale X 22'!$C:$AU,40,FALSE)</f>
        <v>0</v>
      </c>
      <c r="BE20" s="1">
        <f>+VLOOKUP(B20,'estrazione originale X 22'!$C:$AU,41,FALSE)</f>
        <v>-1</v>
      </c>
      <c r="BF20" s="1">
        <f>+VLOOKUP(B20,'estrazione originale X 22'!$C:$AU,42,FALSE)</f>
        <v>0</v>
      </c>
      <c r="BG20" s="1">
        <f>+VLOOKUP(B20,'estrazione originale X 22'!$C:$AU,43,FALSE)</f>
        <v>0</v>
      </c>
      <c r="BH20" s="1">
        <f>+VLOOKUP(B20,'estrazione originale X 22'!$C:$AU,44,FALSE)</f>
        <v>0</v>
      </c>
      <c r="BI20" s="20">
        <f>+VLOOKUP(B20,'estrazione originale X 22'!$C:$AU,45,FALSE)</f>
        <v>0</v>
      </c>
    </row>
    <row r="21" spans="1:61" x14ac:dyDescent="0.25">
      <c r="A21" s="179">
        <v>12</v>
      </c>
      <c r="B21" s="11" t="s">
        <v>478</v>
      </c>
      <c r="C21" s="194" t="s">
        <v>87</v>
      </c>
      <c r="D21" s="194" t="s">
        <v>67</v>
      </c>
      <c r="E21" s="194" t="s">
        <v>88</v>
      </c>
      <c r="F21" s="195" t="s">
        <v>83</v>
      </c>
      <c r="G21" s="196">
        <v>0.38</v>
      </c>
      <c r="H21" s="196">
        <v>0.39</v>
      </c>
      <c r="I21" s="196">
        <v>0.97</v>
      </c>
      <c r="J21" s="200">
        <v>1.36</v>
      </c>
      <c r="K21" s="196">
        <v>0.56000000000000005</v>
      </c>
      <c r="L21" s="196">
        <v>0.61</v>
      </c>
      <c r="M21" s="196">
        <v>0.92</v>
      </c>
      <c r="N21" s="200">
        <v>1.36</v>
      </c>
      <c r="O21" s="196">
        <v>0.19</v>
      </c>
      <c r="P21" s="196">
        <v>0.24</v>
      </c>
      <c r="Q21" s="199">
        <v>0.79</v>
      </c>
      <c r="R21" s="200">
        <v>1.52</v>
      </c>
      <c r="S21" s="198" t="s">
        <v>449</v>
      </c>
      <c r="T21" s="198" t="s">
        <v>450</v>
      </c>
      <c r="U21" s="199">
        <v>0</v>
      </c>
      <c r="V21" s="199">
        <v>0</v>
      </c>
      <c r="W21" s="196">
        <v>0.33</v>
      </c>
      <c r="X21" s="196">
        <v>0.19</v>
      </c>
      <c r="Y21" s="200">
        <v>1.74</v>
      </c>
      <c r="Z21" s="200">
        <v>1.52</v>
      </c>
      <c r="AA21" s="196">
        <v>0.47</v>
      </c>
      <c r="AB21" s="196">
        <v>0.35</v>
      </c>
      <c r="AC21" s="200">
        <v>1.34</v>
      </c>
      <c r="AD21" s="197" t="s">
        <v>424</v>
      </c>
      <c r="AE21" s="196">
        <v>0.8</v>
      </c>
      <c r="AF21" s="196">
        <v>0.44</v>
      </c>
      <c r="AG21" s="200">
        <v>1.82</v>
      </c>
      <c r="AH21" s="200">
        <v>1.66</v>
      </c>
      <c r="AI21" s="196">
        <v>0.38</v>
      </c>
      <c r="AJ21" s="196">
        <v>0.31</v>
      </c>
      <c r="AK21" s="200">
        <v>1.23</v>
      </c>
      <c r="AL21" s="197" t="s">
        <v>424</v>
      </c>
      <c r="AM21" s="198">
        <v>13.8</v>
      </c>
      <c r="AN21" s="198">
        <v>15.51</v>
      </c>
      <c r="AO21" s="196">
        <v>0.89</v>
      </c>
      <c r="AP21" s="200">
        <f>+VLOOKUP(B21,'ELAB 2021'!$B$10:$AO$165,34,FALSE)</f>
        <v>0.18</v>
      </c>
      <c r="AQ21" s="198">
        <v>20.94</v>
      </c>
      <c r="AR21" s="198">
        <v>22</v>
      </c>
      <c r="AS21" s="196">
        <v>0.95</v>
      </c>
      <c r="AT21" s="200">
        <v>0.13</v>
      </c>
      <c r="AU21" s="196">
        <v>0.51</v>
      </c>
      <c r="AV21" s="196">
        <v>0.59</v>
      </c>
      <c r="AW21" s="196">
        <v>0.86</v>
      </c>
      <c r="AX21" s="197">
        <v>0.97</v>
      </c>
      <c r="AY21" s="192">
        <f>+VLOOKUP(B21,'estrazione originale X 22'!$C:$AU,35,FALSE)</f>
        <v>-1</v>
      </c>
      <c r="AZ21" s="1">
        <f>+VLOOKUP(B21,'estrazione originale X 22'!$C:$AU,36,FALSE)</f>
        <v>0</v>
      </c>
      <c r="BA21" s="1">
        <f>+VLOOKUP(B21,'estrazione originale X 22'!$C:$AU,37,FALSE)</f>
        <v>0</v>
      </c>
      <c r="BB21" s="1">
        <f>+VLOOKUP(B21,'estrazione originale X 22'!$C:$AU,38,FALSE)</f>
        <v>-1</v>
      </c>
      <c r="BC21" s="1">
        <f>+VLOOKUP(B21,'estrazione originale X 22'!$C:$AU,39,FALSE)</f>
        <v>1</v>
      </c>
      <c r="BD21" s="1">
        <f>+VLOOKUP(B21,'estrazione originale X 22'!$C:$AU,40,FALSE)</f>
        <v>0</v>
      </c>
      <c r="BE21" s="1">
        <f>+VLOOKUP(B21,'estrazione originale X 22'!$C:$AU,41,FALSE)</f>
        <v>1</v>
      </c>
      <c r="BF21" s="1">
        <f>+VLOOKUP(B21,'estrazione originale X 22'!$C:$AU,42,FALSE)</f>
        <v>1</v>
      </c>
      <c r="BG21" s="1">
        <f>+VLOOKUP(B21,'estrazione originale X 22'!$C:$AU,43,FALSE)</f>
        <v>1</v>
      </c>
      <c r="BH21" s="1">
        <f>+VLOOKUP(B21,'estrazione originale X 22'!$C:$AU,44,FALSE)</f>
        <v>0</v>
      </c>
      <c r="BI21" s="20">
        <f>+VLOOKUP(B21,'estrazione originale X 22'!$C:$AU,45,FALSE)</f>
        <v>0</v>
      </c>
    </row>
    <row r="22" spans="1:61" x14ac:dyDescent="0.25">
      <c r="A22" s="179">
        <v>13</v>
      </c>
      <c r="B22" s="11" t="s">
        <v>479</v>
      </c>
      <c r="C22" s="194" t="s">
        <v>89</v>
      </c>
      <c r="D22" s="194" t="s">
        <v>67</v>
      </c>
      <c r="E22" s="194" t="s">
        <v>90</v>
      </c>
      <c r="F22" s="195" t="s">
        <v>71</v>
      </c>
      <c r="G22" s="196">
        <v>0.45</v>
      </c>
      <c r="H22" s="196">
        <v>0.42</v>
      </c>
      <c r="I22" s="196">
        <v>1.07</v>
      </c>
      <c r="J22" s="197">
        <v>1.1299999999999999</v>
      </c>
      <c r="K22" s="196">
        <v>0.64</v>
      </c>
      <c r="L22" s="196">
        <v>0.61</v>
      </c>
      <c r="M22" s="196">
        <v>1.05</v>
      </c>
      <c r="N22" s="197">
        <v>1.0900000000000001</v>
      </c>
      <c r="O22" s="196">
        <v>0.24</v>
      </c>
      <c r="P22" s="196">
        <v>0.26</v>
      </c>
      <c r="Q22" s="196">
        <v>0.92</v>
      </c>
      <c r="R22" s="200">
        <v>1.25</v>
      </c>
      <c r="S22" s="198" t="s">
        <v>450</v>
      </c>
      <c r="T22" s="198" t="s">
        <v>449</v>
      </c>
      <c r="U22" s="198" t="s">
        <v>425</v>
      </c>
      <c r="V22" s="197">
        <v>1</v>
      </c>
      <c r="W22" s="196">
        <v>0.22</v>
      </c>
      <c r="X22" s="196">
        <v>0.19</v>
      </c>
      <c r="Y22" s="196">
        <v>1.1599999999999999</v>
      </c>
      <c r="Z22" s="200">
        <v>1.22</v>
      </c>
      <c r="AA22" s="196">
        <v>0.36</v>
      </c>
      <c r="AB22" s="196">
        <v>0.3</v>
      </c>
      <c r="AC22" s="196">
        <v>1.2</v>
      </c>
      <c r="AD22" s="197">
        <v>0.82</v>
      </c>
      <c r="AE22" s="196">
        <v>0.62</v>
      </c>
      <c r="AF22" s="196">
        <v>0.44</v>
      </c>
      <c r="AG22" s="200">
        <v>1.41</v>
      </c>
      <c r="AH22" s="200">
        <v>1.35</v>
      </c>
      <c r="AI22" s="196">
        <v>0.32</v>
      </c>
      <c r="AJ22" s="196">
        <v>0.3</v>
      </c>
      <c r="AK22" s="196">
        <v>1.07</v>
      </c>
      <c r="AL22" s="199">
        <v>0.68</v>
      </c>
      <c r="AM22" s="198">
        <v>24.22</v>
      </c>
      <c r="AN22" s="198">
        <v>22.46</v>
      </c>
      <c r="AO22" s="196">
        <v>1.08</v>
      </c>
      <c r="AP22" s="199">
        <f>+VLOOKUP(B22,'ELAB 2021'!$B$10:$AO$165,34,FALSE)</f>
        <v>1.29</v>
      </c>
      <c r="AQ22" s="198">
        <v>31.65</v>
      </c>
      <c r="AR22" s="198">
        <v>28.89</v>
      </c>
      <c r="AS22" s="196">
        <v>1.1000000000000001</v>
      </c>
      <c r="AT22" s="199">
        <v>1.23</v>
      </c>
      <c r="AU22" s="196">
        <v>0.85</v>
      </c>
      <c r="AV22" s="196">
        <v>0.81</v>
      </c>
      <c r="AW22" s="196">
        <v>1.05</v>
      </c>
      <c r="AX22" s="200">
        <v>1.23</v>
      </c>
      <c r="AY22" s="192">
        <f>+VLOOKUP(B22,'estrazione originale X 22'!$C:$AU,35,FALSE)</f>
        <v>1</v>
      </c>
      <c r="AZ22" s="1">
        <f>+VLOOKUP(B22,'estrazione originale X 22'!$C:$AU,36,FALSE)</f>
        <v>0</v>
      </c>
      <c r="BA22" s="1">
        <f>+VLOOKUP(B22,'estrazione originale X 22'!$C:$AU,37,FALSE)</f>
        <v>0</v>
      </c>
      <c r="BB22" s="1">
        <f>+VLOOKUP(B22,'estrazione originale X 22'!$C:$AU,38,FALSE)</f>
        <v>0</v>
      </c>
      <c r="BC22" s="1">
        <f>+VLOOKUP(B22,'estrazione originale X 22'!$C:$AU,39,FALSE)</f>
        <v>0</v>
      </c>
      <c r="BD22" s="1">
        <f>+VLOOKUP(B22,'estrazione originale X 22'!$C:$AU,40,FALSE)</f>
        <v>0</v>
      </c>
      <c r="BE22" s="1">
        <f>+VLOOKUP(B22,'estrazione originale X 22'!$C:$AU,41,FALSE)</f>
        <v>0</v>
      </c>
      <c r="BF22" s="1">
        <f>+VLOOKUP(B22,'estrazione originale X 22'!$C:$AU,42,FALSE)</f>
        <v>1</v>
      </c>
      <c r="BG22" s="1">
        <f>+VLOOKUP(B22,'estrazione originale X 22'!$C:$AU,43,FALSE)</f>
        <v>0</v>
      </c>
      <c r="BH22" s="1">
        <f>+VLOOKUP(B22,'estrazione originale X 22'!$C:$AU,44,FALSE)</f>
        <v>0</v>
      </c>
      <c r="BI22" s="20">
        <f>+VLOOKUP(B22,'estrazione originale X 22'!$C:$AU,45,FALSE)</f>
        <v>0</v>
      </c>
    </row>
    <row r="23" spans="1:61" x14ac:dyDescent="0.25">
      <c r="A23" s="179">
        <v>14</v>
      </c>
      <c r="B23" s="11" t="s">
        <v>480</v>
      </c>
      <c r="C23" s="194" t="s">
        <v>92</v>
      </c>
      <c r="D23" s="194" t="s">
        <v>67</v>
      </c>
      <c r="E23" s="194" t="s">
        <v>93</v>
      </c>
      <c r="F23" s="195" t="s">
        <v>68</v>
      </c>
      <c r="G23" s="196">
        <v>0.36</v>
      </c>
      <c r="H23" s="196">
        <v>0.49</v>
      </c>
      <c r="I23" s="199">
        <v>0.73</v>
      </c>
      <c r="J23" s="197">
        <v>1.04</v>
      </c>
      <c r="K23" s="196">
        <v>0.88</v>
      </c>
      <c r="L23" s="196">
        <v>0.7</v>
      </c>
      <c r="M23" s="200">
        <v>1.26</v>
      </c>
      <c r="N23" s="200">
        <v>1.28</v>
      </c>
      <c r="O23" s="196">
        <v>0.16</v>
      </c>
      <c r="P23" s="196">
        <v>0.39</v>
      </c>
      <c r="Q23" s="199">
        <v>0.41</v>
      </c>
      <c r="R23" s="199">
        <v>0.37</v>
      </c>
      <c r="S23" s="198" t="s">
        <v>449</v>
      </c>
      <c r="T23" s="198" t="s">
        <v>450</v>
      </c>
      <c r="U23" s="199">
        <v>0</v>
      </c>
      <c r="V23" s="199">
        <v>0</v>
      </c>
      <c r="W23" s="196" t="s">
        <v>424</v>
      </c>
      <c r="X23" s="196" t="s">
        <v>424</v>
      </c>
      <c r="Y23" s="196" t="s">
        <v>424</v>
      </c>
      <c r="Z23" s="197" t="s">
        <v>424</v>
      </c>
      <c r="AA23" s="196" t="s">
        <v>424</v>
      </c>
      <c r="AB23" s="196" t="s">
        <v>424</v>
      </c>
      <c r="AC23" s="196" t="s">
        <v>424</v>
      </c>
      <c r="AD23" s="197" t="s">
        <v>424</v>
      </c>
      <c r="AE23" s="196" t="s">
        <v>424</v>
      </c>
      <c r="AF23" s="196" t="s">
        <v>424</v>
      </c>
      <c r="AG23" s="196" t="s">
        <v>424</v>
      </c>
      <c r="AH23" s="197" t="s">
        <v>424</v>
      </c>
      <c r="AI23" s="196" t="s">
        <v>424</v>
      </c>
      <c r="AJ23" s="196" t="s">
        <v>424</v>
      </c>
      <c r="AK23" s="196" t="s">
        <v>424</v>
      </c>
      <c r="AL23" s="197" t="s">
        <v>424</v>
      </c>
      <c r="AM23" s="198">
        <v>62.79</v>
      </c>
      <c r="AN23" s="198">
        <v>50.29</v>
      </c>
      <c r="AO23" s="199">
        <v>1.25</v>
      </c>
      <c r="AP23" s="200">
        <f>+VLOOKUP(B23,'ELAB 2021'!$B$10:$AO$165,34,FALSE)</f>
        <v>0.11</v>
      </c>
      <c r="AQ23" s="198">
        <v>65.28</v>
      </c>
      <c r="AR23" s="198">
        <v>56.44</v>
      </c>
      <c r="AS23" s="196">
        <v>1.1599999999999999</v>
      </c>
      <c r="AT23" s="200">
        <v>0.09</v>
      </c>
      <c r="AU23" s="196">
        <v>0.85</v>
      </c>
      <c r="AV23" s="196">
        <v>0.75</v>
      </c>
      <c r="AW23" s="196">
        <v>1.1299999999999999</v>
      </c>
      <c r="AX23" s="200">
        <v>1.24</v>
      </c>
      <c r="AY23" s="192">
        <f>+VLOOKUP(B23,'estrazione originale X 22'!$C:$AU,35,FALSE)</f>
        <v>-1</v>
      </c>
      <c r="AZ23" s="1">
        <f>+VLOOKUP(B23,'estrazione originale X 22'!$C:$AU,36,FALSE)</f>
        <v>-1</v>
      </c>
      <c r="BA23" s="1">
        <f>+VLOOKUP(B23,'estrazione originale X 22'!$C:$AU,37,FALSE)</f>
        <v>1</v>
      </c>
      <c r="BB23" s="1">
        <f>+VLOOKUP(B23,'estrazione originale X 22'!$C:$AU,38,FALSE)</f>
        <v>-1</v>
      </c>
      <c r="BC23" s="1" t="s">
        <v>424</v>
      </c>
      <c r="BD23" s="1">
        <f>+VLOOKUP(B23,'estrazione originale X 22'!$C:$AU,40,FALSE)</f>
        <v>0</v>
      </c>
      <c r="BE23" s="1" t="s">
        <v>424</v>
      </c>
      <c r="BF23" s="1" t="s">
        <v>424</v>
      </c>
      <c r="BG23" s="1" t="s">
        <v>424</v>
      </c>
      <c r="BH23" s="1">
        <f>+VLOOKUP(B23,'estrazione originale X 22'!$C:$AU,44,FALSE)</f>
        <v>0</v>
      </c>
      <c r="BI23" s="20">
        <f>+VLOOKUP(B23,'estrazione originale X 22'!$C:$AU,45,FALSE)</f>
        <v>-1</v>
      </c>
    </row>
    <row r="24" spans="1:61" x14ac:dyDescent="0.25">
      <c r="A24" s="179">
        <v>15</v>
      </c>
      <c r="B24" s="11" t="s">
        <v>481</v>
      </c>
      <c r="C24" s="194" t="s">
        <v>92</v>
      </c>
      <c r="D24" s="194" t="s">
        <v>67</v>
      </c>
      <c r="E24" s="194" t="s">
        <v>93</v>
      </c>
      <c r="F24" s="195" t="s">
        <v>71</v>
      </c>
      <c r="G24" s="196">
        <v>0.55000000000000004</v>
      </c>
      <c r="H24" s="196">
        <v>0.49</v>
      </c>
      <c r="I24" s="196">
        <v>1.1200000000000001</v>
      </c>
      <c r="J24" s="197">
        <v>1.06</v>
      </c>
      <c r="K24" s="196">
        <v>0.8</v>
      </c>
      <c r="L24" s="196">
        <v>0.7</v>
      </c>
      <c r="M24" s="196">
        <v>1.1399999999999999</v>
      </c>
      <c r="N24" s="197">
        <v>1.1100000000000001</v>
      </c>
      <c r="O24" s="196">
        <v>0.43</v>
      </c>
      <c r="P24" s="196">
        <v>0.39</v>
      </c>
      <c r="Q24" s="196">
        <v>1.1000000000000001</v>
      </c>
      <c r="R24" s="197">
        <v>0.87</v>
      </c>
      <c r="S24" s="198" t="s">
        <v>451</v>
      </c>
      <c r="T24" s="198" t="s">
        <v>450</v>
      </c>
      <c r="U24" s="200">
        <v>2</v>
      </c>
      <c r="V24" s="200">
        <v>2</v>
      </c>
      <c r="W24" s="196">
        <v>0.16</v>
      </c>
      <c r="X24" s="196">
        <v>0.26</v>
      </c>
      <c r="Y24" s="199">
        <v>0.62</v>
      </c>
      <c r="Z24" s="197">
        <v>0.86</v>
      </c>
      <c r="AA24" s="196">
        <v>0.35</v>
      </c>
      <c r="AB24" s="196">
        <v>0.4</v>
      </c>
      <c r="AC24" s="196">
        <v>0.87</v>
      </c>
      <c r="AD24" s="199">
        <v>0.79</v>
      </c>
      <c r="AE24" s="196">
        <v>0.52</v>
      </c>
      <c r="AF24" s="196">
        <v>0.51</v>
      </c>
      <c r="AG24" s="196">
        <v>1.02</v>
      </c>
      <c r="AH24" s="197">
        <v>0.94</v>
      </c>
      <c r="AI24" s="196">
        <v>0.19</v>
      </c>
      <c r="AJ24" s="196">
        <v>0.23</v>
      </c>
      <c r="AK24" s="196">
        <v>0.83</v>
      </c>
      <c r="AL24" s="199">
        <v>0.65</v>
      </c>
      <c r="AM24" s="198">
        <v>62.79</v>
      </c>
      <c r="AN24" s="198">
        <v>50.29</v>
      </c>
      <c r="AO24" s="199">
        <v>1.25</v>
      </c>
      <c r="AP24" s="199">
        <f>+VLOOKUP(B24,'ELAB 2021'!$B$10:$AO$165,34,FALSE)</f>
        <v>1.23</v>
      </c>
      <c r="AQ24" s="198">
        <v>65.28</v>
      </c>
      <c r="AR24" s="198">
        <v>56.44</v>
      </c>
      <c r="AS24" s="196">
        <v>1.1599999999999999</v>
      </c>
      <c r="AT24" s="199">
        <v>1.38</v>
      </c>
      <c r="AU24" s="196">
        <v>0.85</v>
      </c>
      <c r="AV24" s="196">
        <v>0.75</v>
      </c>
      <c r="AW24" s="196">
        <v>1.1299999999999999</v>
      </c>
      <c r="AX24" s="200">
        <v>1.24</v>
      </c>
      <c r="AY24" s="192">
        <f>+VLOOKUP(B24,'estrazione originale X 22'!$C:$AU,35,FALSE)</f>
        <v>1</v>
      </c>
      <c r="AZ24" s="1">
        <f>+VLOOKUP(B24,'estrazione originale X 22'!$C:$AU,36,FALSE)</f>
        <v>0</v>
      </c>
      <c r="BA24" s="1">
        <f>+VLOOKUP(B24,'estrazione originale X 22'!$C:$AU,37,FALSE)</f>
        <v>0</v>
      </c>
      <c r="BB24" s="1">
        <f>+VLOOKUP(B24,'estrazione originale X 22'!$C:$AU,38,FALSE)</f>
        <v>0</v>
      </c>
      <c r="BC24" s="1">
        <f>+VLOOKUP(B24,'estrazione originale X 22'!$C:$AU,39,FALSE)</f>
        <v>0</v>
      </c>
      <c r="BD24" s="1">
        <f>+VLOOKUP(B24,'estrazione originale X 22'!$C:$AU,40,FALSE)</f>
        <v>0</v>
      </c>
      <c r="BE24" s="1">
        <f>+VLOOKUP(B24,'estrazione originale X 22'!$C:$AU,41,FALSE)</f>
        <v>-1</v>
      </c>
      <c r="BF24" s="1">
        <f>+VLOOKUP(B24,'estrazione originale X 22'!$C:$AU,42,FALSE)</f>
        <v>0</v>
      </c>
      <c r="BG24" s="1">
        <f>+VLOOKUP(B24,'estrazione originale X 22'!$C:$AU,43,FALSE)</f>
        <v>0</v>
      </c>
      <c r="BH24" s="1">
        <f>+VLOOKUP(B24,'estrazione originale X 22'!$C:$AU,44,FALSE)</f>
        <v>0</v>
      </c>
      <c r="BI24" s="20">
        <f>+VLOOKUP(B24,'estrazione originale X 22'!$C:$AU,45,FALSE)</f>
        <v>-1</v>
      </c>
    </row>
    <row r="25" spans="1:61" x14ac:dyDescent="0.25">
      <c r="A25" s="179">
        <v>16</v>
      </c>
      <c r="B25" s="11" t="s">
        <v>482</v>
      </c>
      <c r="C25" s="194" t="s">
        <v>95</v>
      </c>
      <c r="D25" s="194" t="s">
        <v>67</v>
      </c>
      <c r="E25" s="194" t="s">
        <v>96</v>
      </c>
      <c r="F25" s="195" t="s">
        <v>68</v>
      </c>
      <c r="G25" s="196">
        <v>0.42</v>
      </c>
      <c r="H25" s="196">
        <v>0.56999999999999995</v>
      </c>
      <c r="I25" s="199">
        <v>0.74</v>
      </c>
      <c r="J25" s="197">
        <v>1</v>
      </c>
      <c r="K25" s="196">
        <v>0.6</v>
      </c>
      <c r="L25" s="196">
        <v>0.73</v>
      </c>
      <c r="M25" s="196">
        <v>0.82</v>
      </c>
      <c r="N25" s="197">
        <v>1</v>
      </c>
      <c r="O25" s="196">
        <v>0.22</v>
      </c>
      <c r="P25" s="196">
        <v>0.46</v>
      </c>
      <c r="Q25" s="199">
        <v>0.48</v>
      </c>
      <c r="R25" s="197">
        <v>1</v>
      </c>
      <c r="S25" s="198" t="s">
        <v>449</v>
      </c>
      <c r="T25" s="198" t="s">
        <v>449</v>
      </c>
      <c r="U25" s="198" t="s">
        <v>424</v>
      </c>
      <c r="V25" s="197" t="s">
        <v>424</v>
      </c>
      <c r="W25" s="196" t="s">
        <v>424</v>
      </c>
      <c r="X25" s="196" t="s">
        <v>424</v>
      </c>
      <c r="Y25" s="196" t="s">
        <v>424</v>
      </c>
      <c r="Z25" s="197" t="s">
        <v>424</v>
      </c>
      <c r="AA25" s="196" t="s">
        <v>424</v>
      </c>
      <c r="AB25" s="196" t="s">
        <v>424</v>
      </c>
      <c r="AC25" s="196" t="s">
        <v>424</v>
      </c>
      <c r="AD25" s="197" t="s">
        <v>424</v>
      </c>
      <c r="AE25" s="196" t="s">
        <v>424</v>
      </c>
      <c r="AF25" s="196" t="s">
        <v>424</v>
      </c>
      <c r="AG25" s="196" t="s">
        <v>424</v>
      </c>
      <c r="AH25" s="199">
        <v>0</v>
      </c>
      <c r="AI25" s="196" t="s">
        <v>424</v>
      </c>
      <c r="AJ25" s="196" t="s">
        <v>424</v>
      </c>
      <c r="AK25" s="196" t="s">
        <v>424</v>
      </c>
      <c r="AL25" s="197" t="s">
        <v>424</v>
      </c>
      <c r="AM25" s="198">
        <v>131.69999999999999</v>
      </c>
      <c r="AN25" s="198">
        <v>66.22</v>
      </c>
      <c r="AO25" s="199">
        <v>1.99</v>
      </c>
      <c r="AP25" s="200">
        <f>+VLOOKUP(B25,'ELAB 2021'!$B$10:$AO$165,34,FALSE)</f>
        <v>0.18</v>
      </c>
      <c r="AQ25" s="198">
        <v>94.24</v>
      </c>
      <c r="AR25" s="198">
        <v>72.400000000000006</v>
      </c>
      <c r="AS25" s="199">
        <v>1.3</v>
      </c>
      <c r="AT25" s="200">
        <v>0.12</v>
      </c>
      <c r="AU25" s="196">
        <v>0.68</v>
      </c>
      <c r="AV25" s="196">
        <v>0.67</v>
      </c>
      <c r="AW25" s="196">
        <v>1.01</v>
      </c>
      <c r="AX25" s="197">
        <v>0.92</v>
      </c>
      <c r="AY25" s="192" t="s">
        <v>424</v>
      </c>
      <c r="AZ25" s="1">
        <f>+VLOOKUP(B25,'estrazione originale X 22'!$C:$AU,36,FALSE)</f>
        <v>-1</v>
      </c>
      <c r="BA25" s="1">
        <f>+VLOOKUP(B25,'estrazione originale X 22'!$C:$AU,37,FALSE)</f>
        <v>0</v>
      </c>
      <c r="BB25" s="1">
        <f>+VLOOKUP(B25,'estrazione originale X 22'!$C:$AU,38,FALSE)</f>
        <v>-1</v>
      </c>
      <c r="BC25" s="1" t="s">
        <v>424</v>
      </c>
      <c r="BD25" s="1">
        <f>+VLOOKUP(B25,'estrazione originale X 22'!$C:$AU,40,FALSE)</f>
        <v>0</v>
      </c>
      <c r="BE25" s="1" t="s">
        <v>424</v>
      </c>
      <c r="BF25" s="1" t="s">
        <v>424</v>
      </c>
      <c r="BG25" s="1" t="s">
        <v>424</v>
      </c>
      <c r="BH25" s="1">
        <f>+VLOOKUP(B25,'estrazione originale X 22'!$C:$AU,44,FALSE)</f>
        <v>-1</v>
      </c>
      <c r="BI25" s="20">
        <f>+VLOOKUP(B25,'estrazione originale X 22'!$C:$AU,45,FALSE)</f>
        <v>-1</v>
      </c>
    </row>
    <row r="26" spans="1:61" x14ac:dyDescent="0.25">
      <c r="A26" s="179">
        <v>17</v>
      </c>
      <c r="B26" s="11" t="s">
        <v>483</v>
      </c>
      <c r="C26" s="194" t="s">
        <v>95</v>
      </c>
      <c r="D26" s="194" t="s">
        <v>67</v>
      </c>
      <c r="E26" s="194" t="s">
        <v>96</v>
      </c>
      <c r="F26" s="195" t="s">
        <v>71</v>
      </c>
      <c r="G26" s="196">
        <v>0.54</v>
      </c>
      <c r="H26" s="196">
        <v>0.56999999999999995</v>
      </c>
      <c r="I26" s="196">
        <v>0.95</v>
      </c>
      <c r="J26" s="197">
        <v>0.88</v>
      </c>
      <c r="K26" s="196">
        <v>0.63</v>
      </c>
      <c r="L26" s="196">
        <v>0.73</v>
      </c>
      <c r="M26" s="196">
        <v>0.86</v>
      </c>
      <c r="N26" s="197">
        <v>0.93</v>
      </c>
      <c r="O26" s="196">
        <v>0.38</v>
      </c>
      <c r="P26" s="196">
        <v>0.46</v>
      </c>
      <c r="Q26" s="196">
        <v>0.83</v>
      </c>
      <c r="R26" s="199">
        <v>0.77</v>
      </c>
      <c r="S26" s="198" t="s">
        <v>449</v>
      </c>
      <c r="T26" s="198" t="s">
        <v>449</v>
      </c>
      <c r="U26" s="198" t="s">
        <v>424</v>
      </c>
      <c r="V26" s="197" t="s">
        <v>424</v>
      </c>
      <c r="W26" s="196">
        <v>0.5</v>
      </c>
      <c r="X26" s="196">
        <v>0.38</v>
      </c>
      <c r="Y26" s="200">
        <v>1.32</v>
      </c>
      <c r="Z26" s="200">
        <v>1.26</v>
      </c>
      <c r="AA26" s="196">
        <v>0.55000000000000004</v>
      </c>
      <c r="AB26" s="196">
        <v>0.47</v>
      </c>
      <c r="AC26" s="196">
        <v>1.17</v>
      </c>
      <c r="AD26" s="197">
        <v>1.08</v>
      </c>
      <c r="AE26" s="196">
        <v>0.59</v>
      </c>
      <c r="AF26" s="196">
        <v>0.55000000000000004</v>
      </c>
      <c r="AG26" s="196">
        <v>1.07</v>
      </c>
      <c r="AH26" s="200">
        <v>1.34</v>
      </c>
      <c r="AI26" s="196">
        <v>0.33</v>
      </c>
      <c r="AJ26" s="196">
        <v>0.42</v>
      </c>
      <c r="AK26" s="199">
        <v>0.79</v>
      </c>
      <c r="AL26" s="197">
        <v>0.89</v>
      </c>
      <c r="AM26" s="198">
        <v>131.69999999999999</v>
      </c>
      <c r="AN26" s="198">
        <v>66.22</v>
      </c>
      <c r="AO26" s="199">
        <v>1.99</v>
      </c>
      <c r="AP26" s="199">
        <f>+VLOOKUP(B26,'ELAB 2021'!$B$10:$AO$165,34,FALSE)</f>
        <v>2.09</v>
      </c>
      <c r="AQ26" s="198">
        <v>94.24</v>
      </c>
      <c r="AR26" s="198">
        <v>72.400000000000006</v>
      </c>
      <c r="AS26" s="199">
        <v>1.3</v>
      </c>
      <c r="AT26" s="199">
        <v>1.33</v>
      </c>
      <c r="AU26" s="196">
        <v>0.68</v>
      </c>
      <c r="AV26" s="196">
        <v>0.67</v>
      </c>
      <c r="AW26" s="196">
        <v>1.01</v>
      </c>
      <c r="AX26" s="197">
        <v>0.92</v>
      </c>
      <c r="AY26" s="192" t="s">
        <v>424</v>
      </c>
      <c r="AZ26" s="1">
        <f>+VLOOKUP(B26,'estrazione originale X 22'!$C:$AU,36,FALSE)</f>
        <v>0</v>
      </c>
      <c r="BA26" s="1">
        <f>+VLOOKUP(B26,'estrazione originale X 22'!$C:$AU,37,FALSE)</f>
        <v>0</v>
      </c>
      <c r="BB26" s="1">
        <f>+VLOOKUP(B26,'estrazione originale X 22'!$C:$AU,38,FALSE)</f>
        <v>0</v>
      </c>
      <c r="BC26" s="1">
        <f>+VLOOKUP(B26,'estrazione originale X 22'!$C:$AU,39,FALSE)</f>
        <v>0</v>
      </c>
      <c r="BD26" s="1">
        <f>+VLOOKUP(B26,'estrazione originale X 22'!$C:$AU,40,FALSE)</f>
        <v>0</v>
      </c>
      <c r="BE26" s="1">
        <f>+VLOOKUP(B26,'estrazione originale X 22'!$C:$AU,41,FALSE)</f>
        <v>1</v>
      </c>
      <c r="BF26" s="1">
        <f>+VLOOKUP(B26,'estrazione originale X 22'!$C:$AU,42,FALSE)</f>
        <v>0</v>
      </c>
      <c r="BG26" s="1">
        <f>+VLOOKUP(B26,'estrazione originale X 22'!$C:$AU,43,FALSE)</f>
        <v>-1</v>
      </c>
      <c r="BH26" s="1">
        <f>+VLOOKUP(B26,'estrazione originale X 22'!$C:$AU,44,FALSE)</f>
        <v>-1</v>
      </c>
      <c r="BI26" s="20">
        <f>+VLOOKUP(B26,'estrazione originale X 22'!$C:$AU,45,FALSE)</f>
        <v>-1</v>
      </c>
    </row>
    <row r="27" spans="1:61" x14ac:dyDescent="0.25">
      <c r="A27" s="179">
        <v>18</v>
      </c>
      <c r="B27" s="11" t="s">
        <v>484</v>
      </c>
      <c r="C27" s="194" t="s">
        <v>98</v>
      </c>
      <c r="D27" s="194" t="s">
        <v>67</v>
      </c>
      <c r="E27" s="194" t="s">
        <v>99</v>
      </c>
      <c r="F27" s="195" t="s">
        <v>71</v>
      </c>
      <c r="G27" s="196">
        <v>0.64</v>
      </c>
      <c r="H27" s="196">
        <v>0.44</v>
      </c>
      <c r="I27" s="200">
        <v>1.45</v>
      </c>
      <c r="J27" s="200">
        <v>1.32</v>
      </c>
      <c r="K27" s="196">
        <v>0.66</v>
      </c>
      <c r="L27" s="196">
        <v>0.51</v>
      </c>
      <c r="M27" s="200">
        <v>1.29</v>
      </c>
      <c r="N27" s="200">
        <v>1.26</v>
      </c>
      <c r="O27" s="196">
        <v>0.49</v>
      </c>
      <c r="P27" s="196">
        <v>0.24</v>
      </c>
      <c r="Q27" s="200">
        <v>2.04</v>
      </c>
      <c r="R27" s="200">
        <v>1.52</v>
      </c>
      <c r="S27" s="198" t="s">
        <v>450</v>
      </c>
      <c r="T27" s="198" t="s">
        <v>449</v>
      </c>
      <c r="U27" s="198" t="s">
        <v>425</v>
      </c>
      <c r="V27" s="200">
        <v>2</v>
      </c>
      <c r="W27" s="196">
        <v>0.35</v>
      </c>
      <c r="X27" s="196">
        <v>0.17</v>
      </c>
      <c r="Y27" s="200">
        <v>2.06</v>
      </c>
      <c r="Z27" s="200">
        <v>1.21</v>
      </c>
      <c r="AA27" s="196">
        <v>0.33</v>
      </c>
      <c r="AB27" s="196">
        <v>0.28000000000000003</v>
      </c>
      <c r="AC27" s="196">
        <v>1.18</v>
      </c>
      <c r="AD27" s="200">
        <v>1.57</v>
      </c>
      <c r="AE27" s="196">
        <v>0.56000000000000005</v>
      </c>
      <c r="AF27" s="196">
        <v>0.52</v>
      </c>
      <c r="AG27" s="196">
        <v>1.08</v>
      </c>
      <c r="AH27" s="197">
        <v>0.91</v>
      </c>
      <c r="AI27" s="196">
        <v>0.13</v>
      </c>
      <c r="AJ27" s="196">
        <v>0.1</v>
      </c>
      <c r="AK27" s="200">
        <v>1.3</v>
      </c>
      <c r="AL27" s="200">
        <v>1.4</v>
      </c>
      <c r="AM27" s="198">
        <v>22.75</v>
      </c>
      <c r="AN27" s="198">
        <v>35.83</v>
      </c>
      <c r="AO27" s="200">
        <v>0.63</v>
      </c>
      <c r="AP27" s="197">
        <f>+VLOOKUP(B27,'ELAB 2021'!$B$10:$AO$165,34,FALSE)</f>
        <v>0.82</v>
      </c>
      <c r="AQ27" s="198">
        <v>23.85</v>
      </c>
      <c r="AR27" s="198">
        <v>24.69</v>
      </c>
      <c r="AS27" s="196">
        <v>0.97</v>
      </c>
      <c r="AT27" s="197">
        <v>1.06</v>
      </c>
      <c r="AU27" s="196">
        <v>0.86</v>
      </c>
      <c r="AV27" s="196">
        <v>0.78</v>
      </c>
      <c r="AW27" s="196">
        <v>1.1000000000000001</v>
      </c>
      <c r="AX27" s="197">
        <v>0.91</v>
      </c>
      <c r="AY27" s="192">
        <f>+VLOOKUP(B27,'estrazione originale X 22'!$C:$AU,35,FALSE)</f>
        <v>1</v>
      </c>
      <c r="AZ27" s="1">
        <f>+VLOOKUP(B27,'estrazione originale X 22'!$C:$AU,36,FALSE)</f>
        <v>1</v>
      </c>
      <c r="BA27" s="1">
        <f>+VLOOKUP(B27,'estrazione originale X 22'!$C:$AU,37,FALSE)</f>
        <v>1</v>
      </c>
      <c r="BB27" s="1">
        <f>+VLOOKUP(B27,'estrazione originale X 22'!$C:$AU,38,FALSE)</f>
        <v>1</v>
      </c>
      <c r="BC27" s="1">
        <f>+VLOOKUP(B27,'estrazione originale X 22'!$C:$AU,39,FALSE)</f>
        <v>0</v>
      </c>
      <c r="BD27" s="1">
        <f>+VLOOKUP(B27,'estrazione originale X 22'!$C:$AU,40,FALSE)</f>
        <v>0</v>
      </c>
      <c r="BE27" s="1">
        <f>+VLOOKUP(B27,'estrazione originale X 22'!$C:$AU,41,FALSE)</f>
        <v>1</v>
      </c>
      <c r="BF27" s="1">
        <f>+VLOOKUP(B27,'estrazione originale X 22'!$C:$AU,42,FALSE)</f>
        <v>0</v>
      </c>
      <c r="BG27" s="1">
        <f>+VLOOKUP(B27,'estrazione originale X 22'!$C:$AU,43,FALSE)</f>
        <v>1</v>
      </c>
      <c r="BH27" s="1">
        <f>+VLOOKUP(B27,'estrazione originale X 22'!$C:$AU,44,FALSE)</f>
        <v>0</v>
      </c>
      <c r="BI27" s="20">
        <f>+VLOOKUP(B27,'estrazione originale X 22'!$C:$AU,45,FALSE)</f>
        <v>1</v>
      </c>
    </row>
    <row r="28" spans="1:61" x14ac:dyDescent="0.25">
      <c r="A28" s="179">
        <v>19</v>
      </c>
      <c r="B28" s="11" t="s">
        <v>485</v>
      </c>
      <c r="C28" s="194" t="s">
        <v>100</v>
      </c>
      <c r="D28" s="194" t="s">
        <v>67</v>
      </c>
      <c r="E28" s="194" t="s">
        <v>101</v>
      </c>
      <c r="F28" s="195" t="s">
        <v>71</v>
      </c>
      <c r="G28" s="196">
        <v>0.52</v>
      </c>
      <c r="H28" s="196">
        <v>0.52</v>
      </c>
      <c r="I28" s="196">
        <v>1</v>
      </c>
      <c r="J28" s="197">
        <v>0.92</v>
      </c>
      <c r="K28" s="196">
        <v>0.72</v>
      </c>
      <c r="L28" s="196">
        <v>0.7</v>
      </c>
      <c r="M28" s="196">
        <v>1.03</v>
      </c>
      <c r="N28" s="197">
        <v>0.97</v>
      </c>
      <c r="O28" s="196">
        <v>0.36</v>
      </c>
      <c r="P28" s="196">
        <v>0.41</v>
      </c>
      <c r="Q28" s="196">
        <v>0.88</v>
      </c>
      <c r="R28" s="197">
        <v>0.88</v>
      </c>
      <c r="S28" s="198" t="s">
        <v>449</v>
      </c>
      <c r="T28" s="198" t="s">
        <v>449</v>
      </c>
      <c r="U28" s="198" t="s">
        <v>424</v>
      </c>
      <c r="V28" s="197">
        <v>1</v>
      </c>
      <c r="W28" s="196">
        <v>0.3</v>
      </c>
      <c r="X28" s="196">
        <v>0.32</v>
      </c>
      <c r="Y28" s="196">
        <v>0.94</v>
      </c>
      <c r="Z28" s="197">
        <v>0.94</v>
      </c>
      <c r="AA28" s="196">
        <v>0.41</v>
      </c>
      <c r="AB28" s="196">
        <v>0.47</v>
      </c>
      <c r="AC28" s="196">
        <v>0.87</v>
      </c>
      <c r="AD28" s="197">
        <v>1.02</v>
      </c>
      <c r="AE28" s="196">
        <v>0.56000000000000005</v>
      </c>
      <c r="AF28" s="196">
        <v>0.53</v>
      </c>
      <c r="AG28" s="196">
        <v>1.06</v>
      </c>
      <c r="AH28" s="197">
        <v>1.08</v>
      </c>
      <c r="AI28" s="196">
        <v>0.2</v>
      </c>
      <c r="AJ28" s="196">
        <v>0.33</v>
      </c>
      <c r="AK28" s="199">
        <v>0.61</v>
      </c>
      <c r="AL28" s="199">
        <v>0.55000000000000004</v>
      </c>
      <c r="AM28" s="198">
        <v>113.67</v>
      </c>
      <c r="AN28" s="198">
        <v>49.88</v>
      </c>
      <c r="AO28" s="199">
        <v>2.2799999999999998</v>
      </c>
      <c r="AP28" s="199">
        <f>+VLOOKUP(B28,'ELAB 2021'!$B$10:$AO$165,34,FALSE)</f>
        <v>2.3199999999999998</v>
      </c>
      <c r="AQ28" s="198">
        <v>88.5</v>
      </c>
      <c r="AR28" s="198">
        <v>52.25</v>
      </c>
      <c r="AS28" s="199">
        <v>1.69</v>
      </c>
      <c r="AT28" s="199">
        <v>1.64</v>
      </c>
      <c r="AU28" s="196">
        <v>0.91</v>
      </c>
      <c r="AV28" s="196">
        <v>0.64</v>
      </c>
      <c r="AW28" s="200">
        <v>1.42</v>
      </c>
      <c r="AX28" s="197">
        <v>1.18</v>
      </c>
      <c r="AY28" s="192" t="s">
        <v>424</v>
      </c>
      <c r="AZ28" s="1">
        <f>+VLOOKUP(B28,'estrazione originale X 22'!$C:$AU,36,FALSE)</f>
        <v>0</v>
      </c>
      <c r="BA28" s="1">
        <f>+VLOOKUP(B28,'estrazione originale X 22'!$C:$AU,37,FALSE)</f>
        <v>0</v>
      </c>
      <c r="BB28" s="1">
        <f>+VLOOKUP(B28,'estrazione originale X 22'!$C:$AU,38,FALSE)</f>
        <v>0</v>
      </c>
      <c r="BC28" s="1">
        <f>+VLOOKUP(B28,'estrazione originale X 22'!$C:$AU,39,FALSE)</f>
        <v>0</v>
      </c>
      <c r="BD28" s="1">
        <f>+VLOOKUP(B28,'estrazione originale X 22'!$C:$AU,40,FALSE)</f>
        <v>1</v>
      </c>
      <c r="BE28" s="1">
        <f>+VLOOKUP(B28,'estrazione originale X 22'!$C:$AU,41,FALSE)</f>
        <v>0</v>
      </c>
      <c r="BF28" s="1">
        <f>+VLOOKUP(B28,'estrazione originale X 22'!$C:$AU,42,FALSE)</f>
        <v>0</v>
      </c>
      <c r="BG28" s="1">
        <f>+VLOOKUP(B28,'estrazione originale X 22'!$C:$AU,43,FALSE)</f>
        <v>-1</v>
      </c>
      <c r="BH28" s="1">
        <f>+VLOOKUP(B28,'estrazione originale X 22'!$C:$AU,44,FALSE)</f>
        <v>-1</v>
      </c>
      <c r="BI28" s="20">
        <f>+VLOOKUP(B28,'estrazione originale X 22'!$C:$AU,45,FALSE)</f>
        <v>-1</v>
      </c>
    </row>
    <row r="29" spans="1:61" x14ac:dyDescent="0.25">
      <c r="A29" s="179">
        <v>20</v>
      </c>
      <c r="B29" s="11" t="s">
        <v>486</v>
      </c>
      <c r="C29" s="194" t="s">
        <v>103</v>
      </c>
      <c r="D29" s="194" t="s">
        <v>67</v>
      </c>
      <c r="E29" s="194" t="s">
        <v>101</v>
      </c>
      <c r="F29" s="195" t="s">
        <v>71</v>
      </c>
      <c r="G29" s="196">
        <v>0.5</v>
      </c>
      <c r="H29" s="196">
        <v>0.52</v>
      </c>
      <c r="I29" s="196">
        <v>0.96</v>
      </c>
      <c r="J29" s="199">
        <v>0.66</v>
      </c>
      <c r="K29" s="196">
        <v>0.61</v>
      </c>
      <c r="L29" s="196">
        <v>0.7</v>
      </c>
      <c r="M29" s="196">
        <v>0.87</v>
      </c>
      <c r="N29" s="199">
        <v>0.68</v>
      </c>
      <c r="O29" s="196">
        <v>0.36</v>
      </c>
      <c r="P29" s="196">
        <v>0.41</v>
      </c>
      <c r="Q29" s="196">
        <v>0.88</v>
      </c>
      <c r="R29" s="199">
        <v>0.47</v>
      </c>
      <c r="S29" s="198" t="s">
        <v>449</v>
      </c>
      <c r="T29" s="198" t="s">
        <v>449</v>
      </c>
      <c r="U29" s="198" t="s">
        <v>424</v>
      </c>
      <c r="V29" s="199">
        <v>0</v>
      </c>
      <c r="W29" s="196">
        <v>0.28000000000000003</v>
      </c>
      <c r="X29" s="196">
        <v>0.32</v>
      </c>
      <c r="Y29" s="196">
        <v>0.88</v>
      </c>
      <c r="Z29" s="197">
        <v>0.97</v>
      </c>
      <c r="AA29" s="196">
        <v>0.45</v>
      </c>
      <c r="AB29" s="196">
        <v>0.47</v>
      </c>
      <c r="AC29" s="196">
        <v>0.96</v>
      </c>
      <c r="AD29" s="197">
        <v>1.1399999999999999</v>
      </c>
      <c r="AE29" s="196">
        <v>0.44</v>
      </c>
      <c r="AF29" s="196">
        <v>0.53</v>
      </c>
      <c r="AG29" s="196">
        <v>0.83</v>
      </c>
      <c r="AH29" s="197">
        <v>1.06</v>
      </c>
      <c r="AI29" s="196">
        <v>0.2</v>
      </c>
      <c r="AJ29" s="196">
        <v>0.33</v>
      </c>
      <c r="AK29" s="199">
        <v>0.61</v>
      </c>
      <c r="AL29" s="199">
        <v>0.41</v>
      </c>
      <c r="AM29" s="198">
        <v>14</v>
      </c>
      <c r="AN29" s="198">
        <v>49.88</v>
      </c>
      <c r="AO29" s="200">
        <v>0.28000000000000003</v>
      </c>
      <c r="AP29" s="200">
        <f>+VLOOKUP(B29,'ELAB 2021'!$B$10:$AO$165,34,FALSE)</f>
        <v>0.28999999999999998</v>
      </c>
      <c r="AQ29" s="198">
        <v>18.36</v>
      </c>
      <c r="AR29" s="198">
        <v>52.25</v>
      </c>
      <c r="AS29" s="200">
        <v>0.35</v>
      </c>
      <c r="AT29" s="200">
        <v>0.38</v>
      </c>
      <c r="AU29" s="196">
        <v>0.89</v>
      </c>
      <c r="AV29" s="196">
        <v>0.64</v>
      </c>
      <c r="AW29" s="200">
        <v>1.39</v>
      </c>
      <c r="AX29" s="200">
        <v>1.26</v>
      </c>
      <c r="AY29" s="192" t="s">
        <v>424</v>
      </c>
      <c r="AZ29" s="1">
        <f>+VLOOKUP(B29,'estrazione originale X 22'!$C:$AU,36,FALSE)</f>
        <v>0</v>
      </c>
      <c r="BA29" s="1">
        <f>+VLOOKUP(B29,'estrazione originale X 22'!$C:$AU,37,FALSE)</f>
        <v>0</v>
      </c>
      <c r="BB29" s="1">
        <f>+VLOOKUP(B29,'estrazione originale X 22'!$C:$AU,38,FALSE)</f>
        <v>0</v>
      </c>
      <c r="BC29" s="1">
        <f>+VLOOKUP(B29,'estrazione originale X 22'!$C:$AU,39,FALSE)</f>
        <v>0</v>
      </c>
      <c r="BD29" s="1">
        <f>+VLOOKUP(B29,'estrazione originale X 22'!$C:$AU,40,FALSE)</f>
        <v>1</v>
      </c>
      <c r="BE29" s="1">
        <f>+VLOOKUP(B29,'estrazione originale X 22'!$C:$AU,41,FALSE)</f>
        <v>0</v>
      </c>
      <c r="BF29" s="1">
        <f>+VLOOKUP(B29,'estrazione originale X 22'!$C:$AU,42,FALSE)</f>
        <v>0</v>
      </c>
      <c r="BG29" s="1">
        <f>+VLOOKUP(B29,'estrazione originale X 22'!$C:$AU,43,FALSE)</f>
        <v>-1</v>
      </c>
      <c r="BH29" s="1">
        <f>+VLOOKUP(B29,'estrazione originale X 22'!$C:$AU,44,FALSE)</f>
        <v>1</v>
      </c>
      <c r="BI29" s="20">
        <f>+VLOOKUP(B29,'estrazione originale X 22'!$C:$AU,45,FALSE)</f>
        <v>1</v>
      </c>
    </row>
    <row r="30" spans="1:61" x14ac:dyDescent="0.25">
      <c r="A30" s="179">
        <v>21</v>
      </c>
      <c r="B30" s="11" t="s">
        <v>487</v>
      </c>
      <c r="C30" s="194" t="s">
        <v>104</v>
      </c>
      <c r="D30" s="194" t="s">
        <v>67</v>
      </c>
      <c r="E30" s="194" t="s">
        <v>105</v>
      </c>
      <c r="F30" s="195" t="s">
        <v>71</v>
      </c>
      <c r="G30" s="196">
        <v>0.48</v>
      </c>
      <c r="H30" s="196">
        <v>0.28000000000000003</v>
      </c>
      <c r="I30" s="200">
        <v>1.71</v>
      </c>
      <c r="J30" s="197">
        <v>0.94</v>
      </c>
      <c r="K30" s="196">
        <v>0.31</v>
      </c>
      <c r="L30" s="196">
        <v>0.45</v>
      </c>
      <c r="M30" s="199">
        <v>0.69</v>
      </c>
      <c r="N30" s="197">
        <v>0.9</v>
      </c>
      <c r="O30" s="196">
        <v>0.15</v>
      </c>
      <c r="P30" s="196">
        <v>0.12</v>
      </c>
      <c r="Q30" s="200">
        <v>1.25</v>
      </c>
      <c r="R30" s="199">
        <v>0.65</v>
      </c>
      <c r="S30" s="198" t="s">
        <v>449</v>
      </c>
      <c r="T30" s="198" t="s">
        <v>450</v>
      </c>
      <c r="U30" s="199">
        <v>0</v>
      </c>
      <c r="V30" s="199">
        <v>0</v>
      </c>
      <c r="W30" s="196">
        <v>0.14000000000000001</v>
      </c>
      <c r="X30" s="196">
        <v>0.17</v>
      </c>
      <c r="Y30" s="196">
        <v>0.82</v>
      </c>
      <c r="Z30" s="197">
        <v>1</v>
      </c>
      <c r="AA30" s="196">
        <v>0.26</v>
      </c>
      <c r="AB30" s="196">
        <v>0.23</v>
      </c>
      <c r="AC30" s="196">
        <v>1.1299999999999999</v>
      </c>
      <c r="AD30" s="199">
        <v>0.79</v>
      </c>
      <c r="AE30" s="196">
        <v>0.36</v>
      </c>
      <c r="AF30" s="196">
        <v>0.39</v>
      </c>
      <c r="AG30" s="196">
        <v>0.92</v>
      </c>
      <c r="AH30" s="197">
        <v>1</v>
      </c>
      <c r="AI30" s="196">
        <v>0.28999999999999998</v>
      </c>
      <c r="AJ30" s="196">
        <v>0.24</v>
      </c>
      <c r="AK30" s="200">
        <v>1.21</v>
      </c>
      <c r="AL30" s="200">
        <v>1.38</v>
      </c>
      <c r="AM30" s="198">
        <v>5.24</v>
      </c>
      <c r="AN30" s="198">
        <v>7.38</v>
      </c>
      <c r="AO30" s="200">
        <v>0.71</v>
      </c>
      <c r="AP30" s="200">
        <f>+VLOOKUP(B30,'ELAB 2021'!$B$10:$AO$165,34,FALSE)</f>
        <v>0.6</v>
      </c>
      <c r="AQ30" s="198">
        <v>5.73</v>
      </c>
      <c r="AR30" s="198">
        <v>6.56</v>
      </c>
      <c r="AS30" s="196">
        <v>0.87</v>
      </c>
      <c r="AT30" s="197">
        <v>0.93</v>
      </c>
      <c r="AU30" s="196">
        <v>0.74</v>
      </c>
      <c r="AV30" s="196">
        <v>0.7</v>
      </c>
      <c r="AW30" s="196">
        <v>1.06</v>
      </c>
      <c r="AX30" s="200">
        <v>1.23</v>
      </c>
      <c r="AY30" s="192">
        <f>+VLOOKUP(B30,'estrazione originale X 22'!$C:$AU,35,FALSE)</f>
        <v>-1</v>
      </c>
      <c r="AZ30" s="1">
        <f>+VLOOKUP(B30,'estrazione originale X 22'!$C:$AU,36,FALSE)</f>
        <v>1</v>
      </c>
      <c r="BA30" s="1">
        <f>+VLOOKUP(B30,'estrazione originale X 22'!$C:$AU,37,FALSE)</f>
        <v>-1</v>
      </c>
      <c r="BB30" s="1">
        <f>+VLOOKUP(B30,'estrazione originale X 22'!$C:$AU,38,FALSE)</f>
        <v>1</v>
      </c>
      <c r="BC30" s="1">
        <f>+VLOOKUP(B30,'estrazione originale X 22'!$C:$AU,39,FALSE)</f>
        <v>0</v>
      </c>
      <c r="BD30" s="1">
        <f>+VLOOKUP(B30,'estrazione originale X 22'!$C:$AU,40,FALSE)</f>
        <v>0</v>
      </c>
      <c r="BE30" s="1">
        <f>+VLOOKUP(B30,'estrazione originale X 22'!$C:$AU,41,FALSE)</f>
        <v>0</v>
      </c>
      <c r="BF30" s="1">
        <f>+VLOOKUP(B30,'estrazione originale X 22'!$C:$AU,42,FALSE)</f>
        <v>0</v>
      </c>
      <c r="BG30" s="1">
        <f>+VLOOKUP(B30,'estrazione originale X 22'!$C:$AU,43,FALSE)</f>
        <v>1</v>
      </c>
      <c r="BH30" s="1">
        <f>+VLOOKUP(B30,'estrazione originale X 22'!$C:$AU,44,FALSE)</f>
        <v>0</v>
      </c>
      <c r="BI30" s="20">
        <f>+VLOOKUP(B30,'estrazione originale X 22'!$C:$AU,45,FALSE)</f>
        <v>1</v>
      </c>
    </row>
    <row r="31" spans="1:61" x14ac:dyDescent="0.25">
      <c r="A31" s="179">
        <v>22</v>
      </c>
      <c r="B31" s="11" t="s">
        <v>622</v>
      </c>
      <c r="C31" s="194" t="s">
        <v>107</v>
      </c>
      <c r="D31" s="194" t="s">
        <v>67</v>
      </c>
      <c r="E31" s="194" t="s">
        <v>108</v>
      </c>
      <c r="F31" s="195" t="s">
        <v>68</v>
      </c>
      <c r="G31" s="196" t="s">
        <v>424</v>
      </c>
      <c r="H31" s="196" t="s">
        <v>424</v>
      </c>
      <c r="I31" s="196" t="s">
        <v>424</v>
      </c>
      <c r="J31" s="197" t="s">
        <v>424</v>
      </c>
      <c r="K31" s="196" t="s">
        <v>424</v>
      </c>
      <c r="L31" s="196" t="s">
        <v>424</v>
      </c>
      <c r="M31" s="196" t="s">
        <v>424</v>
      </c>
      <c r="N31" s="197" t="s">
        <v>424</v>
      </c>
      <c r="O31" s="196" t="s">
        <v>424</v>
      </c>
      <c r="P31" s="196" t="s">
        <v>424</v>
      </c>
      <c r="Q31" s="196" t="s">
        <v>424</v>
      </c>
      <c r="R31" s="197" t="s">
        <v>424</v>
      </c>
      <c r="S31" s="198" t="s">
        <v>424</v>
      </c>
      <c r="T31" s="198" t="s">
        <v>424</v>
      </c>
      <c r="U31" s="198" t="s">
        <v>424</v>
      </c>
      <c r="V31" s="197" t="s">
        <v>424</v>
      </c>
      <c r="W31" s="196" t="s">
        <v>424</v>
      </c>
      <c r="X31" s="196" t="s">
        <v>424</v>
      </c>
      <c r="Y31" s="196" t="s">
        <v>424</v>
      </c>
      <c r="Z31" s="197" t="s">
        <v>424</v>
      </c>
      <c r="AA31" s="196" t="s">
        <v>424</v>
      </c>
      <c r="AB31" s="196" t="s">
        <v>424</v>
      </c>
      <c r="AC31" s="196" t="s">
        <v>424</v>
      </c>
      <c r="AD31" s="197" t="s">
        <v>424</v>
      </c>
      <c r="AE31" s="196" t="s">
        <v>424</v>
      </c>
      <c r="AF31" s="196" t="s">
        <v>424</v>
      </c>
      <c r="AG31" s="196" t="s">
        <v>424</v>
      </c>
      <c r="AH31" s="197" t="s">
        <v>424</v>
      </c>
      <c r="AI31" s="196" t="s">
        <v>424</v>
      </c>
      <c r="AJ31" s="196" t="s">
        <v>424</v>
      </c>
      <c r="AK31" s="196" t="s">
        <v>424</v>
      </c>
      <c r="AL31" s="197" t="s">
        <v>424</v>
      </c>
      <c r="AM31" s="198">
        <v>49.81</v>
      </c>
      <c r="AN31" s="198">
        <v>61.95</v>
      </c>
      <c r="AO31" s="196">
        <v>0.8</v>
      </c>
      <c r="AP31" s="197" t="e">
        <f>+VLOOKUP(B31,'ELAB 2021'!$B$10:$AO$165,34,FALSE)</f>
        <v>#N/A</v>
      </c>
      <c r="AQ31" s="198">
        <v>52.23</v>
      </c>
      <c r="AR31" s="198">
        <v>66.680000000000007</v>
      </c>
      <c r="AS31" s="200">
        <v>0.78</v>
      </c>
      <c r="AT31" s="197" t="s">
        <v>424</v>
      </c>
      <c r="AU31" s="196">
        <v>0.73</v>
      </c>
      <c r="AV31" s="196">
        <v>0.56999999999999995</v>
      </c>
      <c r="AW31" s="200">
        <v>1.28</v>
      </c>
      <c r="AX31" s="197" t="s">
        <v>424</v>
      </c>
      <c r="AY31" s="192" t="s">
        <v>424</v>
      </c>
      <c r="AZ31" s="1" t="s">
        <v>424</v>
      </c>
      <c r="BA31" s="1" t="s">
        <v>424</v>
      </c>
      <c r="BB31" s="1" t="s">
        <v>424</v>
      </c>
      <c r="BC31" s="1" t="s">
        <v>424</v>
      </c>
      <c r="BD31" s="1">
        <f>+VLOOKUP(B31,'estrazione originale X 22'!$C:$AU,40,FALSE)</f>
        <v>1</v>
      </c>
      <c r="BE31" s="1" t="s">
        <v>424</v>
      </c>
      <c r="BF31" s="1" t="s">
        <v>424</v>
      </c>
      <c r="BG31" s="1" t="s">
        <v>424</v>
      </c>
      <c r="BH31" s="1">
        <f>+VLOOKUP(B31,'estrazione originale X 22'!$C:$AU,44,FALSE)</f>
        <v>1</v>
      </c>
      <c r="BI31" s="20">
        <f>+VLOOKUP(B31,'estrazione originale X 22'!$C:$AU,45,FALSE)</f>
        <v>0</v>
      </c>
    </row>
    <row r="32" spans="1:61" x14ac:dyDescent="0.25">
      <c r="A32" s="179">
        <v>23</v>
      </c>
      <c r="B32" s="11" t="s">
        <v>488</v>
      </c>
      <c r="C32" s="194" t="s">
        <v>107</v>
      </c>
      <c r="D32" s="194" t="s">
        <v>67</v>
      </c>
      <c r="E32" s="194" t="s">
        <v>108</v>
      </c>
      <c r="F32" s="195" t="s">
        <v>71</v>
      </c>
      <c r="G32" s="196">
        <v>0.37</v>
      </c>
      <c r="H32" s="196">
        <v>0.55000000000000004</v>
      </c>
      <c r="I32" s="199">
        <v>0.67</v>
      </c>
      <c r="J32" s="197">
        <v>0.83</v>
      </c>
      <c r="K32" s="196">
        <v>0.64</v>
      </c>
      <c r="L32" s="196">
        <v>0.7</v>
      </c>
      <c r="M32" s="196">
        <v>0.91</v>
      </c>
      <c r="N32" s="197">
        <v>1.08</v>
      </c>
      <c r="O32" s="196">
        <v>0.19</v>
      </c>
      <c r="P32" s="196">
        <v>0.45</v>
      </c>
      <c r="Q32" s="199">
        <v>0.42</v>
      </c>
      <c r="R32" s="199">
        <v>0.56999999999999995</v>
      </c>
      <c r="S32" s="198" t="s">
        <v>449</v>
      </c>
      <c r="T32" s="198" t="s">
        <v>449</v>
      </c>
      <c r="U32" s="198" t="s">
        <v>424</v>
      </c>
      <c r="V32" s="197" t="s">
        <v>424</v>
      </c>
      <c r="W32" s="196">
        <v>0.4</v>
      </c>
      <c r="X32" s="196">
        <v>0.38</v>
      </c>
      <c r="Y32" s="196">
        <v>1.05</v>
      </c>
      <c r="Z32" s="197">
        <v>1.1399999999999999</v>
      </c>
      <c r="AA32" s="196">
        <v>0.49</v>
      </c>
      <c r="AB32" s="196">
        <v>0.46</v>
      </c>
      <c r="AC32" s="196">
        <v>1.07</v>
      </c>
      <c r="AD32" s="197">
        <v>1.06</v>
      </c>
      <c r="AE32" s="196">
        <v>0.6</v>
      </c>
      <c r="AF32" s="196">
        <v>0.62</v>
      </c>
      <c r="AG32" s="196">
        <v>0.97</v>
      </c>
      <c r="AH32" s="197">
        <v>1.07</v>
      </c>
      <c r="AI32" s="196">
        <v>0.28000000000000003</v>
      </c>
      <c r="AJ32" s="196">
        <v>0.34</v>
      </c>
      <c r="AK32" s="196">
        <v>0.82</v>
      </c>
      <c r="AL32" s="197">
        <v>1.06</v>
      </c>
      <c r="AM32" s="198">
        <v>49.81</v>
      </c>
      <c r="AN32" s="198">
        <v>61.95</v>
      </c>
      <c r="AO32" s="196">
        <v>0.8</v>
      </c>
      <c r="AP32" s="199">
        <f>+VLOOKUP(B32,'ELAB 2021'!$B$10:$AO$165,34,FALSE)</f>
        <v>1.42</v>
      </c>
      <c r="AQ32" s="198">
        <v>52.23</v>
      </c>
      <c r="AR32" s="198">
        <v>66.680000000000007</v>
      </c>
      <c r="AS32" s="200">
        <v>0.78</v>
      </c>
      <c r="AT32" s="197">
        <v>0.9</v>
      </c>
      <c r="AU32" s="196">
        <v>0.73</v>
      </c>
      <c r="AV32" s="196">
        <v>0.56999999999999995</v>
      </c>
      <c r="AW32" s="200">
        <v>1.28</v>
      </c>
      <c r="AX32" s="200">
        <v>1.53</v>
      </c>
      <c r="AY32" s="192" t="s">
        <v>424</v>
      </c>
      <c r="AZ32" s="1">
        <f>+VLOOKUP(B32,'estrazione originale X 22'!$C:$AU,36,FALSE)</f>
        <v>-1</v>
      </c>
      <c r="BA32" s="1">
        <f>+VLOOKUP(B32,'estrazione originale X 22'!$C:$AU,37,FALSE)</f>
        <v>0</v>
      </c>
      <c r="BB32" s="1">
        <f>+VLOOKUP(B32,'estrazione originale X 22'!$C:$AU,38,FALSE)</f>
        <v>-1</v>
      </c>
      <c r="BC32" s="1">
        <f>+VLOOKUP(B32,'estrazione originale X 22'!$C:$AU,39,FALSE)</f>
        <v>0</v>
      </c>
      <c r="BD32" s="1">
        <f>+VLOOKUP(B32,'estrazione originale X 22'!$C:$AU,40,FALSE)</f>
        <v>1</v>
      </c>
      <c r="BE32" s="1">
        <f>+VLOOKUP(B32,'estrazione originale X 22'!$C:$AU,41,FALSE)</f>
        <v>0</v>
      </c>
      <c r="BF32" s="1">
        <f>+VLOOKUP(B32,'estrazione originale X 22'!$C:$AU,42,FALSE)</f>
        <v>0</v>
      </c>
      <c r="BG32" s="1">
        <f>+VLOOKUP(B32,'estrazione originale X 22'!$C:$AU,43,FALSE)</f>
        <v>0</v>
      </c>
      <c r="BH32" s="1">
        <f>+VLOOKUP(B32,'estrazione originale X 22'!$C:$AU,44,FALSE)</f>
        <v>1</v>
      </c>
      <c r="BI32" s="20">
        <f>+VLOOKUP(B32,'estrazione originale X 22'!$C:$AU,45,FALSE)</f>
        <v>0</v>
      </c>
    </row>
    <row r="33" spans="1:61" x14ac:dyDescent="0.25">
      <c r="A33" s="179">
        <v>24</v>
      </c>
      <c r="B33" s="11" t="s">
        <v>489</v>
      </c>
      <c r="C33" s="194" t="s">
        <v>109</v>
      </c>
      <c r="D33" s="194" t="s">
        <v>67</v>
      </c>
      <c r="E33" s="194" t="s">
        <v>110</v>
      </c>
      <c r="F33" s="195" t="s">
        <v>68</v>
      </c>
      <c r="G33" s="196">
        <v>0.42</v>
      </c>
      <c r="H33" s="196">
        <v>0.38</v>
      </c>
      <c r="I33" s="196">
        <v>1.1100000000000001</v>
      </c>
      <c r="J33" s="197" t="s">
        <v>424</v>
      </c>
      <c r="K33" s="196">
        <v>0.55000000000000004</v>
      </c>
      <c r="L33" s="196">
        <v>0.56999999999999995</v>
      </c>
      <c r="M33" s="196">
        <v>0.96</v>
      </c>
      <c r="N33" s="197" t="s">
        <v>424</v>
      </c>
      <c r="O33" s="196">
        <v>0.45</v>
      </c>
      <c r="P33" s="196">
        <v>0.28000000000000003</v>
      </c>
      <c r="Q33" s="200">
        <v>1.61</v>
      </c>
      <c r="R33" s="197" t="s">
        <v>424</v>
      </c>
      <c r="S33" s="198" t="s">
        <v>449</v>
      </c>
      <c r="T33" s="198" t="s">
        <v>449</v>
      </c>
      <c r="U33" s="198" t="s">
        <v>424</v>
      </c>
      <c r="V33" s="197" t="s">
        <v>424</v>
      </c>
      <c r="W33" s="196" t="s">
        <v>424</v>
      </c>
      <c r="X33" s="196" t="s">
        <v>424</v>
      </c>
      <c r="Y33" s="196" t="s">
        <v>424</v>
      </c>
      <c r="Z33" s="197" t="s">
        <v>424</v>
      </c>
      <c r="AA33" s="196" t="s">
        <v>424</v>
      </c>
      <c r="AB33" s="196" t="s">
        <v>424</v>
      </c>
      <c r="AC33" s="196" t="s">
        <v>424</v>
      </c>
      <c r="AD33" s="197" t="s">
        <v>424</v>
      </c>
      <c r="AE33" s="196" t="s">
        <v>424</v>
      </c>
      <c r="AF33" s="196" t="s">
        <v>424</v>
      </c>
      <c r="AG33" s="196" t="s">
        <v>424</v>
      </c>
      <c r="AH33" s="197" t="s">
        <v>424</v>
      </c>
      <c r="AI33" s="196" t="s">
        <v>424</v>
      </c>
      <c r="AJ33" s="196" t="s">
        <v>424</v>
      </c>
      <c r="AK33" s="196" t="s">
        <v>424</v>
      </c>
      <c r="AL33" s="197" t="s">
        <v>424</v>
      </c>
      <c r="AM33" s="198">
        <v>6.63</v>
      </c>
      <c r="AN33" s="198">
        <v>12.9</v>
      </c>
      <c r="AO33" s="200">
        <v>0.51</v>
      </c>
      <c r="AP33" s="200">
        <f>+VLOOKUP(B33,'ELAB 2021'!$B$10:$AO$165,34,FALSE)</f>
        <v>0.4</v>
      </c>
      <c r="AQ33" s="198">
        <v>4.46</v>
      </c>
      <c r="AR33" s="198">
        <v>13.79</v>
      </c>
      <c r="AS33" s="200">
        <v>0.32</v>
      </c>
      <c r="AT33" s="200">
        <v>0.27</v>
      </c>
      <c r="AU33" s="196">
        <v>0.49</v>
      </c>
      <c r="AV33" s="196">
        <v>0.69</v>
      </c>
      <c r="AW33" s="199">
        <v>0.71</v>
      </c>
      <c r="AX33" s="199">
        <v>0</v>
      </c>
      <c r="AY33" s="192" t="s">
        <v>424</v>
      </c>
      <c r="AZ33" s="1">
        <f>+VLOOKUP(B33,'estrazione originale X 22'!$C:$AU,36,FALSE)</f>
        <v>0</v>
      </c>
      <c r="BA33" s="1">
        <f>+VLOOKUP(B33,'estrazione originale X 22'!$C:$AU,37,FALSE)</f>
        <v>0</v>
      </c>
      <c r="BB33" s="1">
        <f>+VLOOKUP(B33,'estrazione originale X 22'!$C:$AU,38,FALSE)</f>
        <v>1</v>
      </c>
      <c r="BC33" s="1" t="s">
        <v>424</v>
      </c>
      <c r="BD33" s="1">
        <f>+VLOOKUP(B33,'estrazione originale X 22'!$C:$AU,40,FALSE)</f>
        <v>-1</v>
      </c>
      <c r="BE33" s="1" t="s">
        <v>424</v>
      </c>
      <c r="BF33" s="1" t="s">
        <v>424</v>
      </c>
      <c r="BG33" s="1" t="s">
        <v>424</v>
      </c>
      <c r="BH33" s="1">
        <f>+VLOOKUP(B33,'estrazione originale X 22'!$C:$AU,44,FALSE)</f>
        <v>1</v>
      </c>
      <c r="BI33" s="20">
        <f>+VLOOKUP(B33,'estrazione originale X 22'!$C:$AU,45,FALSE)</f>
        <v>1</v>
      </c>
    </row>
    <row r="34" spans="1:61" x14ac:dyDescent="0.25">
      <c r="A34" s="179">
        <v>25</v>
      </c>
      <c r="B34" s="11" t="s">
        <v>490</v>
      </c>
      <c r="C34" s="194" t="s">
        <v>112</v>
      </c>
      <c r="D34" s="194" t="s">
        <v>67</v>
      </c>
      <c r="E34" s="194" t="s">
        <v>110</v>
      </c>
      <c r="F34" s="195" t="s">
        <v>71</v>
      </c>
      <c r="G34" s="196">
        <v>0.3</v>
      </c>
      <c r="H34" s="196">
        <v>0.38</v>
      </c>
      <c r="I34" s="199">
        <v>0.79</v>
      </c>
      <c r="J34" s="197">
        <v>0.84</v>
      </c>
      <c r="K34" s="196">
        <v>0.57999999999999996</v>
      </c>
      <c r="L34" s="196">
        <v>0.56999999999999995</v>
      </c>
      <c r="M34" s="196">
        <v>1.02</v>
      </c>
      <c r="N34" s="197">
        <v>0.87</v>
      </c>
      <c r="O34" s="196">
        <v>0.15</v>
      </c>
      <c r="P34" s="196">
        <v>0.28000000000000003</v>
      </c>
      <c r="Q34" s="199">
        <v>0.54</v>
      </c>
      <c r="R34" s="199">
        <v>0.71</v>
      </c>
      <c r="S34" s="198" t="s">
        <v>449</v>
      </c>
      <c r="T34" s="198" t="s">
        <v>449</v>
      </c>
      <c r="U34" s="198" t="s">
        <v>424</v>
      </c>
      <c r="V34" s="197" t="s">
        <v>424</v>
      </c>
      <c r="W34" s="196" t="s">
        <v>424</v>
      </c>
      <c r="X34" s="196" t="s">
        <v>424</v>
      </c>
      <c r="Y34" s="196" t="s">
        <v>424</v>
      </c>
      <c r="Z34" s="197" t="s">
        <v>424</v>
      </c>
      <c r="AA34" s="196" t="s">
        <v>424</v>
      </c>
      <c r="AB34" s="196" t="s">
        <v>424</v>
      </c>
      <c r="AC34" s="196" t="s">
        <v>424</v>
      </c>
      <c r="AD34" s="197" t="s">
        <v>424</v>
      </c>
      <c r="AE34" s="196" t="s">
        <v>424</v>
      </c>
      <c r="AF34" s="196" t="s">
        <v>424</v>
      </c>
      <c r="AG34" s="196" t="s">
        <v>424</v>
      </c>
      <c r="AH34" s="197" t="s">
        <v>424</v>
      </c>
      <c r="AI34" s="196" t="s">
        <v>424</v>
      </c>
      <c r="AJ34" s="196" t="s">
        <v>424</v>
      </c>
      <c r="AK34" s="196" t="s">
        <v>424</v>
      </c>
      <c r="AL34" s="197" t="s">
        <v>424</v>
      </c>
      <c r="AM34" s="198">
        <v>16.29</v>
      </c>
      <c r="AN34" s="198">
        <v>12.9</v>
      </c>
      <c r="AO34" s="199">
        <v>1.26</v>
      </c>
      <c r="AP34" s="199">
        <f>+VLOOKUP(B34,'ELAB 2021'!$B$10:$AO$165,34,FALSE)</f>
        <v>1.33</v>
      </c>
      <c r="AQ34" s="198">
        <v>7.45</v>
      </c>
      <c r="AR34" s="198">
        <v>13.79</v>
      </c>
      <c r="AS34" s="200">
        <v>0.54</v>
      </c>
      <c r="AT34" s="200">
        <v>0.54</v>
      </c>
      <c r="AU34" s="196">
        <v>0.61</v>
      </c>
      <c r="AV34" s="196">
        <v>0.69</v>
      </c>
      <c r="AW34" s="196">
        <v>0.88</v>
      </c>
      <c r="AX34" s="199">
        <v>0.69</v>
      </c>
      <c r="AY34" s="192" t="s">
        <v>424</v>
      </c>
      <c r="AZ34" s="1">
        <f>+VLOOKUP(B34,'estrazione originale X 22'!$C:$AU,36,FALSE)</f>
        <v>-1</v>
      </c>
      <c r="BA34" s="1">
        <f>+VLOOKUP(B34,'estrazione originale X 22'!$C:$AU,37,FALSE)</f>
        <v>0</v>
      </c>
      <c r="BB34" s="1">
        <f>+VLOOKUP(B34,'estrazione originale X 22'!$C:$AU,38,FALSE)</f>
        <v>-1</v>
      </c>
      <c r="BC34" s="1" t="s">
        <v>424</v>
      </c>
      <c r="BD34" s="1">
        <f>+VLOOKUP(B34,'estrazione originale X 22'!$C:$AU,40,FALSE)</f>
        <v>0</v>
      </c>
      <c r="BE34" s="1" t="s">
        <v>424</v>
      </c>
      <c r="BF34" s="1" t="s">
        <v>424</v>
      </c>
      <c r="BG34" s="1" t="s">
        <v>424</v>
      </c>
      <c r="BH34" s="1">
        <f>+VLOOKUP(B34,'estrazione originale X 22'!$C:$AU,44,FALSE)</f>
        <v>1</v>
      </c>
      <c r="BI34" s="20">
        <f>+VLOOKUP(B34,'estrazione originale X 22'!$C:$AU,45,FALSE)</f>
        <v>-1</v>
      </c>
    </row>
    <row r="35" spans="1:61" x14ac:dyDescent="0.25">
      <c r="A35" s="179">
        <v>26</v>
      </c>
      <c r="B35" s="11" t="s">
        <v>491</v>
      </c>
      <c r="C35" s="194" t="s">
        <v>113</v>
      </c>
      <c r="D35" s="194" t="s">
        <v>67</v>
      </c>
      <c r="E35" s="194" t="s">
        <v>114</v>
      </c>
      <c r="F35" s="195" t="s">
        <v>71</v>
      </c>
      <c r="G35" s="196">
        <v>0.69</v>
      </c>
      <c r="H35" s="196">
        <v>0.65</v>
      </c>
      <c r="I35" s="196">
        <v>1.06</v>
      </c>
      <c r="J35" s="197">
        <v>1.1200000000000001</v>
      </c>
      <c r="K35" s="196">
        <v>0.9</v>
      </c>
      <c r="L35" s="196">
        <v>0.84</v>
      </c>
      <c r="M35" s="196">
        <v>1.07</v>
      </c>
      <c r="N35" s="197">
        <v>1.05</v>
      </c>
      <c r="O35" s="196">
        <v>0.64</v>
      </c>
      <c r="P35" s="196">
        <v>0.57999999999999996</v>
      </c>
      <c r="Q35" s="196">
        <v>1.1000000000000001</v>
      </c>
      <c r="R35" s="197">
        <v>1.1599999999999999</v>
      </c>
      <c r="S35" s="198" t="s">
        <v>449</v>
      </c>
      <c r="T35" s="198" t="s">
        <v>449</v>
      </c>
      <c r="U35" s="198" t="s">
        <v>424</v>
      </c>
      <c r="V35" s="199">
        <v>0</v>
      </c>
      <c r="W35" s="196">
        <v>0.62</v>
      </c>
      <c r="X35" s="196">
        <v>0.47</v>
      </c>
      <c r="Y35" s="200">
        <v>1.32</v>
      </c>
      <c r="Z35" s="197">
        <v>1.17</v>
      </c>
      <c r="AA35" s="196">
        <v>0.64</v>
      </c>
      <c r="AB35" s="196">
        <v>0.61</v>
      </c>
      <c r="AC35" s="196">
        <v>1.05</v>
      </c>
      <c r="AD35" s="197">
        <v>1.06</v>
      </c>
      <c r="AE35" s="196">
        <v>0.7</v>
      </c>
      <c r="AF35" s="196">
        <v>0.64</v>
      </c>
      <c r="AG35" s="196">
        <v>1.0900000000000001</v>
      </c>
      <c r="AH35" s="197">
        <v>0.95</v>
      </c>
      <c r="AI35" s="196">
        <v>0.12</v>
      </c>
      <c r="AJ35" s="196">
        <v>0.17</v>
      </c>
      <c r="AK35" s="199">
        <v>0.71</v>
      </c>
      <c r="AL35" s="197">
        <v>0.81</v>
      </c>
      <c r="AM35" s="198">
        <v>99.31</v>
      </c>
      <c r="AN35" s="198">
        <v>58.18</v>
      </c>
      <c r="AO35" s="199">
        <v>1.71</v>
      </c>
      <c r="AP35" s="199">
        <f>+VLOOKUP(B35,'ELAB 2021'!$B$10:$AO$165,34,FALSE)</f>
        <v>1.69</v>
      </c>
      <c r="AQ35" s="198">
        <v>86.18</v>
      </c>
      <c r="AR35" s="198">
        <v>71.150000000000006</v>
      </c>
      <c r="AS35" s="199">
        <v>1.21</v>
      </c>
      <c r="AT35" s="199">
        <v>1.26</v>
      </c>
      <c r="AU35" s="196">
        <v>0.8</v>
      </c>
      <c r="AV35" s="196">
        <v>0.66</v>
      </c>
      <c r="AW35" s="200">
        <v>1.21</v>
      </c>
      <c r="AX35" s="197">
        <v>1.04</v>
      </c>
      <c r="AY35" s="192" t="s">
        <v>424</v>
      </c>
      <c r="AZ35" s="1">
        <f>+VLOOKUP(B35,'estrazione originale X 22'!$C:$AU,36,FALSE)</f>
        <v>0</v>
      </c>
      <c r="BA35" s="1">
        <f>+VLOOKUP(B35,'estrazione originale X 22'!$C:$AU,37,FALSE)</f>
        <v>0</v>
      </c>
      <c r="BB35" s="1">
        <f>+VLOOKUP(B35,'estrazione originale X 22'!$C:$AU,38,FALSE)</f>
        <v>0</v>
      </c>
      <c r="BC35" s="1">
        <f>+VLOOKUP(B35,'estrazione originale X 22'!$C:$AU,39,FALSE)</f>
        <v>0</v>
      </c>
      <c r="BD35" s="1">
        <f>+VLOOKUP(B35,'estrazione originale X 22'!$C:$AU,40,FALSE)</f>
        <v>1</v>
      </c>
      <c r="BE35" s="1">
        <f>+VLOOKUP(B35,'estrazione originale X 22'!$C:$AU,41,FALSE)</f>
        <v>1</v>
      </c>
      <c r="BF35" s="1">
        <f>+VLOOKUP(B35,'estrazione originale X 22'!$C:$AU,42,FALSE)</f>
        <v>0</v>
      </c>
      <c r="BG35" s="1">
        <f>+VLOOKUP(B35,'estrazione originale X 22'!$C:$AU,43,FALSE)</f>
        <v>-1</v>
      </c>
      <c r="BH35" s="1">
        <f>+VLOOKUP(B35,'estrazione originale X 22'!$C:$AU,44,FALSE)</f>
        <v>-1</v>
      </c>
      <c r="BI35" s="20">
        <f>+VLOOKUP(B35,'estrazione originale X 22'!$C:$AU,45,FALSE)</f>
        <v>-1</v>
      </c>
    </row>
    <row r="36" spans="1:61" x14ac:dyDescent="0.25">
      <c r="A36" s="179">
        <v>27</v>
      </c>
      <c r="B36" s="11" t="s">
        <v>492</v>
      </c>
      <c r="C36" s="194" t="s">
        <v>115</v>
      </c>
      <c r="D36" s="194" t="s">
        <v>67</v>
      </c>
      <c r="E36" s="194" t="s">
        <v>116</v>
      </c>
      <c r="F36" s="195" t="s">
        <v>119</v>
      </c>
      <c r="G36" s="196">
        <v>0.28999999999999998</v>
      </c>
      <c r="H36" s="196">
        <v>0.32</v>
      </c>
      <c r="I36" s="196">
        <v>0.91</v>
      </c>
      <c r="J36" s="199">
        <v>0.74</v>
      </c>
      <c r="K36" s="196">
        <v>0.5</v>
      </c>
      <c r="L36" s="196">
        <v>0.62</v>
      </c>
      <c r="M36" s="196">
        <v>0.81</v>
      </c>
      <c r="N36" s="200">
        <v>1.23</v>
      </c>
      <c r="O36" s="196">
        <v>0.14000000000000001</v>
      </c>
      <c r="P36" s="196">
        <v>0.18</v>
      </c>
      <c r="Q36" s="199">
        <v>0.78</v>
      </c>
      <c r="R36" s="199">
        <v>0</v>
      </c>
      <c r="S36" s="198" t="s">
        <v>449</v>
      </c>
      <c r="T36" s="198" t="s">
        <v>450</v>
      </c>
      <c r="U36" s="199">
        <v>0</v>
      </c>
      <c r="V36" s="199">
        <v>0</v>
      </c>
      <c r="W36" s="196" t="s">
        <v>424</v>
      </c>
      <c r="X36" s="196" t="s">
        <v>424</v>
      </c>
      <c r="Y36" s="196" t="s">
        <v>424</v>
      </c>
      <c r="Z36" s="197" t="s">
        <v>424</v>
      </c>
      <c r="AA36" s="196" t="s">
        <v>424</v>
      </c>
      <c r="AB36" s="196" t="s">
        <v>424</v>
      </c>
      <c r="AC36" s="196" t="s">
        <v>424</v>
      </c>
      <c r="AD36" s="197" t="s">
        <v>424</v>
      </c>
      <c r="AE36" s="196" t="s">
        <v>424</v>
      </c>
      <c r="AF36" s="196" t="s">
        <v>424</v>
      </c>
      <c r="AG36" s="196" t="s">
        <v>424</v>
      </c>
      <c r="AH36" s="197" t="s">
        <v>424</v>
      </c>
      <c r="AI36" s="196" t="s">
        <v>424</v>
      </c>
      <c r="AJ36" s="196" t="s">
        <v>424</v>
      </c>
      <c r="AK36" s="196" t="s">
        <v>424</v>
      </c>
      <c r="AL36" s="197" t="s">
        <v>424</v>
      </c>
      <c r="AM36" s="198">
        <v>15.68</v>
      </c>
      <c r="AN36" s="198">
        <v>16.420000000000002</v>
      </c>
      <c r="AO36" s="196">
        <v>0.95</v>
      </c>
      <c r="AP36" s="200">
        <f>+VLOOKUP(B36,'ELAB 2021'!$B$10:$AO$165,34,FALSE)</f>
        <v>0.13</v>
      </c>
      <c r="AQ36" s="198">
        <v>12.76</v>
      </c>
      <c r="AR36" s="198">
        <v>16.32</v>
      </c>
      <c r="AS36" s="200">
        <v>0.78</v>
      </c>
      <c r="AT36" s="200">
        <v>7.0000000000000007E-2</v>
      </c>
      <c r="AU36" s="196">
        <v>0.81</v>
      </c>
      <c r="AV36" s="196">
        <v>0.83</v>
      </c>
      <c r="AW36" s="196">
        <v>0.98</v>
      </c>
      <c r="AX36" s="197">
        <v>1.04</v>
      </c>
      <c r="AY36" s="192">
        <f>+VLOOKUP(B36,'estrazione originale X 22'!$C:$AU,35,FALSE)</f>
        <v>-1</v>
      </c>
      <c r="AZ36" s="1">
        <f>+VLOOKUP(B36,'estrazione originale X 22'!$C:$AU,36,FALSE)</f>
        <v>0</v>
      </c>
      <c r="BA36" s="1">
        <f>+VLOOKUP(B36,'estrazione originale X 22'!$C:$AU,37,FALSE)</f>
        <v>0</v>
      </c>
      <c r="BB36" s="1">
        <f>+VLOOKUP(B36,'estrazione originale X 22'!$C:$AU,38,FALSE)</f>
        <v>-1</v>
      </c>
      <c r="BC36" s="1" t="s">
        <v>424</v>
      </c>
      <c r="BD36" s="1">
        <f>+VLOOKUP(B36,'estrazione originale X 22'!$C:$AU,40,FALSE)</f>
        <v>0</v>
      </c>
      <c r="BE36" s="1" t="s">
        <v>424</v>
      </c>
      <c r="BF36" s="1" t="s">
        <v>424</v>
      </c>
      <c r="BG36" s="1" t="s">
        <v>424</v>
      </c>
      <c r="BH36" s="1">
        <f>+VLOOKUP(B36,'estrazione originale X 22'!$C:$AU,44,FALSE)</f>
        <v>1</v>
      </c>
      <c r="BI36" s="20">
        <f>+VLOOKUP(B36,'estrazione originale X 22'!$C:$AU,45,FALSE)</f>
        <v>0</v>
      </c>
    </row>
    <row r="37" spans="1:61" x14ac:dyDescent="0.25">
      <c r="A37" s="179">
        <v>28</v>
      </c>
      <c r="B37" s="11" t="s">
        <v>493</v>
      </c>
      <c r="C37" s="194" t="s">
        <v>115</v>
      </c>
      <c r="D37" s="194" t="s">
        <v>67</v>
      </c>
      <c r="E37" s="194" t="s">
        <v>116</v>
      </c>
      <c r="F37" s="195" t="s">
        <v>71</v>
      </c>
      <c r="G37" s="196">
        <v>0.34</v>
      </c>
      <c r="H37" s="196">
        <v>0.32</v>
      </c>
      <c r="I37" s="196">
        <v>1.06</v>
      </c>
      <c r="J37" s="197">
        <v>0.94</v>
      </c>
      <c r="K37" s="196">
        <v>0.61</v>
      </c>
      <c r="L37" s="196">
        <v>0.62</v>
      </c>
      <c r="M37" s="196">
        <v>0.98</v>
      </c>
      <c r="N37" s="197">
        <v>0.92</v>
      </c>
      <c r="O37" s="196">
        <v>0.15</v>
      </c>
      <c r="P37" s="196">
        <v>0.18</v>
      </c>
      <c r="Q37" s="196">
        <v>0.83</v>
      </c>
      <c r="R37" s="197">
        <v>1.06</v>
      </c>
      <c r="S37" s="198" t="s">
        <v>451</v>
      </c>
      <c r="T37" s="198" t="s">
        <v>450</v>
      </c>
      <c r="U37" s="200">
        <v>2</v>
      </c>
      <c r="V37" s="197">
        <v>1</v>
      </c>
      <c r="W37" s="196">
        <v>0.1</v>
      </c>
      <c r="X37" s="196">
        <v>0.16</v>
      </c>
      <c r="Y37" s="199">
        <v>0.62</v>
      </c>
      <c r="Z37" s="200">
        <v>1.21</v>
      </c>
      <c r="AA37" s="196">
        <v>0.3</v>
      </c>
      <c r="AB37" s="196">
        <v>0.28999999999999998</v>
      </c>
      <c r="AC37" s="196">
        <v>1.03</v>
      </c>
      <c r="AD37" s="197">
        <v>0.88</v>
      </c>
      <c r="AE37" s="196">
        <v>0.3</v>
      </c>
      <c r="AF37" s="196">
        <v>0.45</v>
      </c>
      <c r="AG37" s="199">
        <v>0.67</v>
      </c>
      <c r="AH37" s="197">
        <v>1.07</v>
      </c>
      <c r="AI37" s="196">
        <v>0.12</v>
      </c>
      <c r="AJ37" s="196">
        <v>0.24</v>
      </c>
      <c r="AK37" s="199">
        <v>0.5</v>
      </c>
      <c r="AL37" s="197">
        <v>0.85</v>
      </c>
      <c r="AM37" s="198">
        <v>15.68</v>
      </c>
      <c r="AN37" s="198">
        <v>16.420000000000002</v>
      </c>
      <c r="AO37" s="196">
        <v>0.95</v>
      </c>
      <c r="AP37" s="197">
        <f>+VLOOKUP(B37,'ELAB 2021'!$B$10:$AO$165,34,FALSE)</f>
        <v>0.85</v>
      </c>
      <c r="AQ37" s="198">
        <v>12.76</v>
      </c>
      <c r="AR37" s="198">
        <v>16.32</v>
      </c>
      <c r="AS37" s="200">
        <v>0.78</v>
      </c>
      <c r="AT37" s="197">
        <v>0.86</v>
      </c>
      <c r="AU37" s="196">
        <v>0.81</v>
      </c>
      <c r="AV37" s="196">
        <v>0.83</v>
      </c>
      <c r="AW37" s="196">
        <v>0.98</v>
      </c>
      <c r="AX37" s="197">
        <v>1.04</v>
      </c>
      <c r="AY37" s="192">
        <f>+VLOOKUP(B37,'estrazione originale X 22'!$C:$AU,35,FALSE)</f>
        <v>1</v>
      </c>
      <c r="AZ37" s="1">
        <f>+VLOOKUP(B37,'estrazione originale X 22'!$C:$AU,36,FALSE)</f>
        <v>0</v>
      </c>
      <c r="BA37" s="1">
        <f>+VLOOKUP(B37,'estrazione originale X 22'!$C:$AU,37,FALSE)</f>
        <v>0</v>
      </c>
      <c r="BB37" s="1">
        <f>+VLOOKUP(B37,'estrazione originale X 22'!$C:$AU,38,FALSE)</f>
        <v>0</v>
      </c>
      <c r="BC37" s="1">
        <f>+VLOOKUP(B37,'estrazione originale X 22'!$C:$AU,39,FALSE)</f>
        <v>0</v>
      </c>
      <c r="BD37" s="1">
        <f>+VLOOKUP(B37,'estrazione originale X 22'!$C:$AU,40,FALSE)</f>
        <v>0</v>
      </c>
      <c r="BE37" s="1">
        <f>+VLOOKUP(B37,'estrazione originale X 22'!$C:$AU,41,FALSE)</f>
        <v>-1</v>
      </c>
      <c r="BF37" s="1">
        <f>+VLOOKUP(B37,'estrazione originale X 22'!$C:$AU,42,FALSE)</f>
        <v>-1</v>
      </c>
      <c r="BG37" s="1">
        <f>+VLOOKUP(B37,'estrazione originale X 22'!$C:$AU,43,FALSE)</f>
        <v>-1</v>
      </c>
      <c r="BH37" s="1">
        <f>+VLOOKUP(B37,'estrazione originale X 22'!$C:$AU,44,FALSE)</f>
        <v>1</v>
      </c>
      <c r="BI37" s="20">
        <f>+VLOOKUP(B37,'estrazione originale X 22'!$C:$AU,45,FALSE)</f>
        <v>0</v>
      </c>
    </row>
    <row r="38" spans="1:61" x14ac:dyDescent="0.25">
      <c r="A38" s="179">
        <v>29</v>
      </c>
      <c r="B38" s="11" t="s">
        <v>494</v>
      </c>
      <c r="C38" s="194" t="s">
        <v>120</v>
      </c>
      <c r="D38" s="194" t="s">
        <v>67</v>
      </c>
      <c r="E38" s="194" t="s">
        <v>116</v>
      </c>
      <c r="F38" s="195" t="s">
        <v>71</v>
      </c>
      <c r="G38" s="196">
        <v>0.22</v>
      </c>
      <c r="H38" s="196">
        <v>0.32</v>
      </c>
      <c r="I38" s="199">
        <v>0.69</v>
      </c>
      <c r="J38" s="197">
        <v>1.1200000000000001</v>
      </c>
      <c r="K38" s="196">
        <v>0.37</v>
      </c>
      <c r="L38" s="196">
        <v>0.62</v>
      </c>
      <c r="M38" s="199">
        <v>0.6</v>
      </c>
      <c r="N38" s="197">
        <v>0.94</v>
      </c>
      <c r="O38" s="196">
        <v>0.11</v>
      </c>
      <c r="P38" s="196">
        <v>0.18</v>
      </c>
      <c r="Q38" s="199">
        <v>0.61</v>
      </c>
      <c r="R38" s="197">
        <v>1.06</v>
      </c>
      <c r="S38" s="198" t="s">
        <v>450</v>
      </c>
      <c r="T38" s="198" t="s">
        <v>450</v>
      </c>
      <c r="U38" s="196">
        <v>1</v>
      </c>
      <c r="V38" s="200">
        <v>3</v>
      </c>
      <c r="W38" s="196">
        <v>0</v>
      </c>
      <c r="X38" s="196">
        <v>0.16</v>
      </c>
      <c r="Y38" s="199">
        <v>0</v>
      </c>
      <c r="Z38" s="199">
        <v>0.11</v>
      </c>
      <c r="AA38" s="196">
        <v>0.08</v>
      </c>
      <c r="AB38" s="196">
        <v>0.28999999999999998</v>
      </c>
      <c r="AC38" s="199">
        <v>0.28000000000000003</v>
      </c>
      <c r="AD38" s="197">
        <v>0.97</v>
      </c>
      <c r="AE38" s="196">
        <v>0.11</v>
      </c>
      <c r="AF38" s="196">
        <v>0.45</v>
      </c>
      <c r="AG38" s="199">
        <v>0.24</v>
      </c>
      <c r="AH38" s="199">
        <v>0</v>
      </c>
      <c r="AI38" s="196">
        <v>0.08</v>
      </c>
      <c r="AJ38" s="196">
        <v>0.24</v>
      </c>
      <c r="AK38" s="199">
        <v>0.33</v>
      </c>
      <c r="AL38" s="197">
        <v>1</v>
      </c>
      <c r="AM38" s="198">
        <v>6.18</v>
      </c>
      <c r="AN38" s="198">
        <v>16.420000000000002</v>
      </c>
      <c r="AO38" s="200">
        <v>0.38</v>
      </c>
      <c r="AP38" s="200">
        <f>+VLOOKUP(B38,'ELAB 2021'!$B$10:$AO$165,34,FALSE)</f>
        <v>0.35</v>
      </c>
      <c r="AQ38" s="198">
        <v>10.8</v>
      </c>
      <c r="AR38" s="198">
        <v>16.32</v>
      </c>
      <c r="AS38" s="200">
        <v>0.66</v>
      </c>
      <c r="AT38" s="200">
        <v>0.64</v>
      </c>
      <c r="AU38" s="196">
        <v>0.9</v>
      </c>
      <c r="AV38" s="196">
        <v>0.83</v>
      </c>
      <c r="AW38" s="196">
        <v>1.08</v>
      </c>
      <c r="AX38" s="197">
        <v>1.02</v>
      </c>
      <c r="AY38" s="192">
        <f>+VLOOKUP(B38,'estrazione originale X 22'!$C:$AU,35,FALSE)</f>
        <v>0</v>
      </c>
      <c r="AZ38" s="1">
        <f>+VLOOKUP(B38,'estrazione originale X 22'!$C:$AU,36,FALSE)</f>
        <v>-1</v>
      </c>
      <c r="BA38" s="1">
        <f>+VLOOKUP(B38,'estrazione originale X 22'!$C:$AU,37,FALSE)</f>
        <v>-1</v>
      </c>
      <c r="BB38" s="1">
        <f>+VLOOKUP(B38,'estrazione originale X 22'!$C:$AU,38,FALSE)</f>
        <v>-1</v>
      </c>
      <c r="BC38" s="1">
        <f>+VLOOKUP(B38,'estrazione originale X 22'!$C:$AU,39,FALSE)</f>
        <v>-1</v>
      </c>
      <c r="BD38" s="1">
        <f>+VLOOKUP(B38,'estrazione originale X 22'!$C:$AU,40,FALSE)</f>
        <v>0</v>
      </c>
      <c r="BE38" s="1">
        <f>+VLOOKUP(B38,'estrazione originale X 22'!$C:$AU,41,FALSE)</f>
        <v>-1</v>
      </c>
      <c r="BF38" s="1">
        <f>+VLOOKUP(B38,'estrazione originale X 22'!$C:$AU,42,FALSE)</f>
        <v>-1</v>
      </c>
      <c r="BG38" s="1">
        <f>+VLOOKUP(B38,'estrazione originale X 22'!$C:$AU,43,FALSE)</f>
        <v>-1</v>
      </c>
      <c r="BH38" s="1">
        <f>+VLOOKUP(B38,'estrazione originale X 22'!$C:$AU,44,FALSE)</f>
        <v>1</v>
      </c>
      <c r="BI38" s="20">
        <f>+VLOOKUP(B38,'estrazione originale X 22'!$C:$AU,45,FALSE)</f>
        <v>1</v>
      </c>
    </row>
    <row r="39" spans="1:61" x14ac:dyDescent="0.25">
      <c r="A39" s="179">
        <v>30</v>
      </c>
      <c r="B39" s="11" t="s">
        <v>495</v>
      </c>
      <c r="C39" s="194" t="s">
        <v>121</v>
      </c>
      <c r="D39" s="194" t="s">
        <v>67</v>
      </c>
      <c r="E39" s="194" t="s">
        <v>116</v>
      </c>
      <c r="F39" s="195" t="s">
        <v>71</v>
      </c>
      <c r="G39" s="196">
        <v>0.3</v>
      </c>
      <c r="H39" s="196">
        <v>0.32</v>
      </c>
      <c r="I39" s="196">
        <v>0.94</v>
      </c>
      <c r="J39" s="197">
        <v>0.85</v>
      </c>
      <c r="K39" s="196">
        <v>0.65</v>
      </c>
      <c r="L39" s="196">
        <v>0.62</v>
      </c>
      <c r="M39" s="196">
        <v>1.05</v>
      </c>
      <c r="N39" s="199">
        <v>0.69</v>
      </c>
      <c r="O39" s="196">
        <v>0.03</v>
      </c>
      <c r="P39" s="196">
        <v>0.18</v>
      </c>
      <c r="Q39" s="199">
        <v>0.17</v>
      </c>
      <c r="R39" s="197">
        <v>1</v>
      </c>
      <c r="S39" s="198" t="s">
        <v>450</v>
      </c>
      <c r="T39" s="198" t="s">
        <v>450</v>
      </c>
      <c r="U39" s="196">
        <v>1</v>
      </c>
      <c r="V39" s="197">
        <v>1</v>
      </c>
      <c r="W39" s="196">
        <v>0.11</v>
      </c>
      <c r="X39" s="196">
        <v>0.16</v>
      </c>
      <c r="Y39" s="199">
        <v>0.69</v>
      </c>
      <c r="Z39" s="197">
        <v>1.1599999999999999</v>
      </c>
      <c r="AA39" s="196">
        <v>0.44</v>
      </c>
      <c r="AB39" s="196">
        <v>0.28999999999999998</v>
      </c>
      <c r="AC39" s="200">
        <v>1.52</v>
      </c>
      <c r="AD39" s="197">
        <v>1.1499999999999999</v>
      </c>
      <c r="AE39" s="196">
        <v>0.41</v>
      </c>
      <c r="AF39" s="196">
        <v>0.45</v>
      </c>
      <c r="AG39" s="196">
        <v>0.91</v>
      </c>
      <c r="AH39" s="197">
        <v>0.95</v>
      </c>
      <c r="AI39" s="196">
        <v>0.19</v>
      </c>
      <c r="AJ39" s="196">
        <v>0.24</v>
      </c>
      <c r="AK39" s="199">
        <v>0.79</v>
      </c>
      <c r="AL39" s="199">
        <v>0.7</v>
      </c>
      <c r="AM39" s="198">
        <v>8</v>
      </c>
      <c r="AN39" s="198">
        <v>16.420000000000002</v>
      </c>
      <c r="AO39" s="200">
        <v>0.49</v>
      </c>
      <c r="AP39" s="197">
        <f>+VLOOKUP(B39,'ELAB 2021'!$B$10:$AO$165,34,FALSE)</f>
        <v>1.08</v>
      </c>
      <c r="AQ39" s="198">
        <v>12.49</v>
      </c>
      <c r="AR39" s="198">
        <v>16.32</v>
      </c>
      <c r="AS39" s="200">
        <v>0.77</v>
      </c>
      <c r="AT39" s="197">
        <v>1</v>
      </c>
      <c r="AU39" s="196">
        <v>0.88</v>
      </c>
      <c r="AV39" s="196">
        <v>0.83</v>
      </c>
      <c r="AW39" s="196">
        <v>1.06</v>
      </c>
      <c r="AX39" s="197">
        <v>0.96</v>
      </c>
      <c r="AY39" s="192">
        <f>+VLOOKUP(B39,'estrazione originale X 22'!$C:$AU,35,FALSE)</f>
        <v>0</v>
      </c>
      <c r="AZ39" s="1">
        <f>+VLOOKUP(B39,'estrazione originale X 22'!$C:$AU,36,FALSE)</f>
        <v>0</v>
      </c>
      <c r="BA39" s="1">
        <f>+VLOOKUP(B39,'estrazione originale X 22'!$C:$AU,37,FALSE)</f>
        <v>0</v>
      </c>
      <c r="BB39" s="1">
        <f>+VLOOKUP(B39,'estrazione originale X 22'!$C:$AU,38,FALSE)</f>
        <v>-1</v>
      </c>
      <c r="BC39" s="1">
        <f>+VLOOKUP(B39,'estrazione originale X 22'!$C:$AU,39,FALSE)</f>
        <v>1</v>
      </c>
      <c r="BD39" s="1">
        <f>+VLOOKUP(B39,'estrazione originale X 22'!$C:$AU,40,FALSE)</f>
        <v>0</v>
      </c>
      <c r="BE39" s="1">
        <f>+VLOOKUP(B39,'estrazione originale X 22'!$C:$AU,41,FALSE)</f>
        <v>-1</v>
      </c>
      <c r="BF39" s="1">
        <f>+VLOOKUP(B39,'estrazione originale X 22'!$C:$AU,42,FALSE)</f>
        <v>0</v>
      </c>
      <c r="BG39" s="1">
        <f>+VLOOKUP(B39,'estrazione originale X 22'!$C:$AU,43,FALSE)</f>
        <v>-1</v>
      </c>
      <c r="BH39" s="1">
        <f>+VLOOKUP(B39,'estrazione originale X 22'!$C:$AU,44,FALSE)</f>
        <v>1</v>
      </c>
      <c r="BI39" s="20">
        <f>+VLOOKUP(B39,'estrazione originale X 22'!$C:$AU,45,FALSE)</f>
        <v>1</v>
      </c>
    </row>
    <row r="40" spans="1:61" x14ac:dyDescent="0.25">
      <c r="A40" s="179">
        <v>31</v>
      </c>
      <c r="B40" s="11" t="s">
        <v>496</v>
      </c>
      <c r="C40" s="194" t="s">
        <v>122</v>
      </c>
      <c r="D40" s="194" t="s">
        <v>67</v>
      </c>
      <c r="E40" s="194" t="s">
        <v>116</v>
      </c>
      <c r="F40" s="195" t="s">
        <v>83</v>
      </c>
      <c r="G40" s="196">
        <v>0.3</v>
      </c>
      <c r="H40" s="196">
        <v>0.32</v>
      </c>
      <c r="I40" s="196">
        <v>0.94</v>
      </c>
      <c r="J40" s="199">
        <v>0.71</v>
      </c>
      <c r="K40" s="196">
        <v>0.52</v>
      </c>
      <c r="L40" s="196">
        <v>0.62</v>
      </c>
      <c r="M40" s="196">
        <v>0.84</v>
      </c>
      <c r="N40" s="199">
        <v>0.78</v>
      </c>
      <c r="O40" s="196">
        <v>0.06</v>
      </c>
      <c r="P40" s="196">
        <v>0.18</v>
      </c>
      <c r="Q40" s="199">
        <v>0.33</v>
      </c>
      <c r="R40" s="199">
        <v>0.75</v>
      </c>
      <c r="S40" s="198" t="s">
        <v>449</v>
      </c>
      <c r="T40" s="198" t="s">
        <v>450</v>
      </c>
      <c r="U40" s="199">
        <v>0</v>
      </c>
      <c r="V40" s="199">
        <v>0</v>
      </c>
      <c r="W40" s="196">
        <v>0.16</v>
      </c>
      <c r="X40" s="196">
        <v>0.16</v>
      </c>
      <c r="Y40" s="196">
        <v>1</v>
      </c>
      <c r="Z40" s="200">
        <v>1.37</v>
      </c>
      <c r="AA40" s="196">
        <v>0.32</v>
      </c>
      <c r="AB40" s="196">
        <v>0.28999999999999998</v>
      </c>
      <c r="AC40" s="196">
        <v>1.1000000000000001</v>
      </c>
      <c r="AD40" s="199">
        <v>0.7</v>
      </c>
      <c r="AE40" s="196">
        <v>0.62</v>
      </c>
      <c r="AF40" s="196">
        <v>0.45</v>
      </c>
      <c r="AG40" s="200">
        <v>1.38</v>
      </c>
      <c r="AH40" s="197">
        <v>1</v>
      </c>
      <c r="AI40" s="196">
        <v>0.33</v>
      </c>
      <c r="AJ40" s="196">
        <v>0.24</v>
      </c>
      <c r="AK40" s="200">
        <v>1.38</v>
      </c>
      <c r="AL40" s="200">
        <v>2.7</v>
      </c>
      <c r="AM40" s="198">
        <v>14.14</v>
      </c>
      <c r="AN40" s="198">
        <v>16.420000000000002</v>
      </c>
      <c r="AO40" s="196">
        <v>0.86</v>
      </c>
      <c r="AP40" s="197">
        <f>+VLOOKUP(B40,'ELAB 2021'!$B$10:$AO$165,34,FALSE)</f>
        <v>0.87</v>
      </c>
      <c r="AQ40" s="198">
        <v>9.08</v>
      </c>
      <c r="AR40" s="198">
        <v>16.32</v>
      </c>
      <c r="AS40" s="200">
        <v>0.56000000000000005</v>
      </c>
      <c r="AT40" s="200">
        <v>0.54</v>
      </c>
      <c r="AU40" s="196">
        <v>0.84</v>
      </c>
      <c r="AV40" s="196">
        <v>0.83</v>
      </c>
      <c r="AW40" s="196">
        <v>1.01</v>
      </c>
      <c r="AX40" s="197">
        <v>0.91</v>
      </c>
      <c r="AY40" s="192">
        <f>+VLOOKUP(B40,'estrazione originale X 22'!$C:$AU,35,FALSE)</f>
        <v>-1</v>
      </c>
      <c r="AZ40" s="1">
        <f>+VLOOKUP(B40,'estrazione originale X 22'!$C:$AU,36,FALSE)</f>
        <v>0</v>
      </c>
      <c r="BA40" s="1">
        <f>+VLOOKUP(B40,'estrazione originale X 22'!$C:$AU,37,FALSE)</f>
        <v>0</v>
      </c>
      <c r="BB40" s="1">
        <f>+VLOOKUP(B40,'estrazione originale X 22'!$C:$AU,38,FALSE)</f>
        <v>-1</v>
      </c>
      <c r="BC40" s="1">
        <f>+VLOOKUP(B40,'estrazione originale X 22'!$C:$AU,39,FALSE)</f>
        <v>0</v>
      </c>
      <c r="BD40" s="1">
        <f>+VLOOKUP(B40,'estrazione originale X 22'!$C:$AU,40,FALSE)</f>
        <v>0</v>
      </c>
      <c r="BE40" s="1">
        <f>+VLOOKUP(B40,'estrazione originale X 22'!$C:$AU,41,FALSE)</f>
        <v>0</v>
      </c>
      <c r="BF40" s="1">
        <f>+VLOOKUP(B40,'estrazione originale X 22'!$C:$AU,42,FALSE)</f>
        <v>1</v>
      </c>
      <c r="BG40" s="1">
        <f>+VLOOKUP(B40,'estrazione originale X 22'!$C:$AU,43,FALSE)</f>
        <v>1</v>
      </c>
      <c r="BH40" s="1">
        <f>+VLOOKUP(B40,'estrazione originale X 22'!$C:$AU,44,FALSE)</f>
        <v>1</v>
      </c>
      <c r="BI40" s="20">
        <f>+VLOOKUP(B40,'estrazione originale X 22'!$C:$AU,45,FALSE)</f>
        <v>0</v>
      </c>
    </row>
    <row r="41" spans="1:61" x14ac:dyDescent="0.25">
      <c r="A41" s="179">
        <v>32</v>
      </c>
      <c r="B41" s="11" t="s">
        <v>497</v>
      </c>
      <c r="C41" s="194" t="s">
        <v>124</v>
      </c>
      <c r="D41" s="194" t="s">
        <v>67</v>
      </c>
      <c r="E41" s="194" t="s">
        <v>125</v>
      </c>
      <c r="F41" s="195" t="s">
        <v>71</v>
      </c>
      <c r="G41" s="196">
        <v>0.41</v>
      </c>
      <c r="H41" s="196">
        <v>0.36</v>
      </c>
      <c r="I41" s="196">
        <v>1.1399999999999999</v>
      </c>
      <c r="J41" s="197">
        <v>1.03</v>
      </c>
      <c r="K41" s="196">
        <v>0.64</v>
      </c>
      <c r="L41" s="196">
        <v>0.64</v>
      </c>
      <c r="M41" s="196">
        <v>1</v>
      </c>
      <c r="N41" s="197">
        <v>1.08</v>
      </c>
      <c r="O41" s="196">
        <v>0.28999999999999998</v>
      </c>
      <c r="P41" s="196">
        <v>0.22</v>
      </c>
      <c r="Q41" s="200">
        <v>1.32</v>
      </c>
      <c r="R41" s="197">
        <v>1.04</v>
      </c>
      <c r="S41" s="198" t="s">
        <v>449</v>
      </c>
      <c r="T41" s="198" t="s">
        <v>449</v>
      </c>
      <c r="U41" s="198" t="s">
        <v>424</v>
      </c>
      <c r="V41" s="199">
        <v>0</v>
      </c>
      <c r="W41" s="196">
        <v>0.19</v>
      </c>
      <c r="X41" s="196">
        <v>0.18</v>
      </c>
      <c r="Y41" s="196">
        <v>1.06</v>
      </c>
      <c r="Z41" s="200">
        <v>1.89</v>
      </c>
      <c r="AA41" s="196">
        <v>0.47</v>
      </c>
      <c r="AB41" s="196">
        <v>0.3</v>
      </c>
      <c r="AC41" s="200">
        <v>1.57</v>
      </c>
      <c r="AD41" s="200">
        <v>1.78</v>
      </c>
      <c r="AE41" s="196">
        <v>0.57999999999999996</v>
      </c>
      <c r="AF41" s="196">
        <v>0.37</v>
      </c>
      <c r="AG41" s="200">
        <v>1.57</v>
      </c>
      <c r="AH41" s="200">
        <v>1.92</v>
      </c>
      <c r="AI41" s="196">
        <v>0.1</v>
      </c>
      <c r="AJ41" s="196">
        <v>0.23</v>
      </c>
      <c r="AK41" s="199">
        <v>0.43</v>
      </c>
      <c r="AL41" s="199">
        <v>0.48</v>
      </c>
      <c r="AM41" s="198">
        <v>20.94</v>
      </c>
      <c r="AN41" s="198">
        <v>15.78</v>
      </c>
      <c r="AO41" s="199">
        <v>1.33</v>
      </c>
      <c r="AP41" s="199">
        <f>+VLOOKUP(B41,'ELAB 2021'!$B$10:$AO$165,34,FALSE)</f>
        <v>2.0699999999999998</v>
      </c>
      <c r="AQ41" s="198">
        <v>29.71</v>
      </c>
      <c r="AR41" s="198">
        <v>19.68</v>
      </c>
      <c r="AS41" s="199">
        <v>1.51</v>
      </c>
      <c r="AT41" s="199">
        <v>1.42</v>
      </c>
      <c r="AU41" s="196">
        <v>0.73</v>
      </c>
      <c r="AV41" s="196">
        <v>0.75</v>
      </c>
      <c r="AW41" s="196">
        <v>0.97</v>
      </c>
      <c r="AX41" s="197">
        <v>0.97</v>
      </c>
      <c r="AY41" s="192" t="s">
        <v>424</v>
      </c>
      <c r="AZ41" s="1">
        <f>+VLOOKUP(B41,'estrazione originale X 22'!$C:$AU,36,FALSE)</f>
        <v>0</v>
      </c>
      <c r="BA41" s="1">
        <f>+VLOOKUP(B41,'estrazione originale X 22'!$C:$AU,37,FALSE)</f>
        <v>0</v>
      </c>
      <c r="BB41" s="1">
        <f>+VLOOKUP(B41,'estrazione originale X 22'!$C:$AU,38,FALSE)</f>
        <v>1</v>
      </c>
      <c r="BC41" s="1">
        <f>+VLOOKUP(B41,'estrazione originale X 22'!$C:$AU,39,FALSE)</f>
        <v>1</v>
      </c>
      <c r="BD41" s="1">
        <f>+VLOOKUP(B41,'estrazione originale X 22'!$C:$AU,40,FALSE)</f>
        <v>0</v>
      </c>
      <c r="BE41" s="1">
        <f>+VLOOKUP(B41,'estrazione originale X 22'!$C:$AU,41,FALSE)</f>
        <v>0</v>
      </c>
      <c r="BF41" s="1">
        <f>+VLOOKUP(B41,'estrazione originale X 22'!$C:$AU,42,FALSE)</f>
        <v>1</v>
      </c>
      <c r="BG41" s="1">
        <f>+VLOOKUP(B41,'estrazione originale X 22'!$C:$AU,43,FALSE)</f>
        <v>-1</v>
      </c>
      <c r="BH41" s="1">
        <f>+VLOOKUP(B41,'estrazione originale X 22'!$C:$AU,44,FALSE)</f>
        <v>-1</v>
      </c>
      <c r="BI41" s="20">
        <f>+VLOOKUP(B41,'estrazione originale X 22'!$C:$AU,45,FALSE)</f>
        <v>-1</v>
      </c>
    </row>
    <row r="42" spans="1:61" x14ac:dyDescent="0.25">
      <c r="A42" s="179">
        <v>33</v>
      </c>
      <c r="B42" s="11" t="s">
        <v>498</v>
      </c>
      <c r="C42" s="194" t="s">
        <v>127</v>
      </c>
      <c r="D42" s="194" t="s">
        <v>67</v>
      </c>
      <c r="E42" s="194" t="s">
        <v>128</v>
      </c>
      <c r="F42" s="195" t="s">
        <v>71</v>
      </c>
      <c r="G42" s="196">
        <v>0.49</v>
      </c>
      <c r="H42" s="196">
        <v>0.34</v>
      </c>
      <c r="I42" s="200">
        <v>1.44</v>
      </c>
      <c r="J42" s="200">
        <v>1.84</v>
      </c>
      <c r="K42" s="196">
        <v>0.69</v>
      </c>
      <c r="L42" s="196">
        <v>0.55000000000000004</v>
      </c>
      <c r="M42" s="200">
        <v>1.25</v>
      </c>
      <c r="N42" s="200">
        <v>1.53</v>
      </c>
      <c r="O42" s="196">
        <v>0.43</v>
      </c>
      <c r="P42" s="196">
        <v>0.22</v>
      </c>
      <c r="Q42" s="200">
        <v>1.95</v>
      </c>
      <c r="R42" s="200">
        <v>2.8</v>
      </c>
      <c r="S42" s="198" t="s">
        <v>449</v>
      </c>
      <c r="T42" s="198" t="s">
        <v>450</v>
      </c>
      <c r="U42" s="199">
        <v>0</v>
      </c>
      <c r="V42" s="199">
        <v>0</v>
      </c>
      <c r="W42" s="196">
        <v>0.22</v>
      </c>
      <c r="X42" s="196">
        <v>0.13</v>
      </c>
      <c r="Y42" s="200">
        <v>1.69</v>
      </c>
      <c r="Z42" s="200">
        <v>1.47</v>
      </c>
      <c r="AA42" s="196">
        <v>0.32</v>
      </c>
      <c r="AB42" s="196">
        <v>0.28000000000000003</v>
      </c>
      <c r="AC42" s="196">
        <v>1.1399999999999999</v>
      </c>
      <c r="AD42" s="200">
        <v>1.39</v>
      </c>
      <c r="AE42" s="196">
        <v>0.67</v>
      </c>
      <c r="AF42" s="196">
        <v>0.34</v>
      </c>
      <c r="AG42" s="200">
        <v>1.97</v>
      </c>
      <c r="AH42" s="200">
        <v>1.45</v>
      </c>
      <c r="AI42" s="196">
        <v>0.09</v>
      </c>
      <c r="AJ42" s="196">
        <v>0.15</v>
      </c>
      <c r="AK42" s="199">
        <v>0.6</v>
      </c>
      <c r="AL42" s="199">
        <v>0.56000000000000005</v>
      </c>
      <c r="AM42" s="198">
        <v>14.84</v>
      </c>
      <c r="AN42" s="198">
        <v>14.49</v>
      </c>
      <c r="AO42" s="196">
        <v>1.02</v>
      </c>
      <c r="AP42" s="200">
        <f>+VLOOKUP(B42,'ELAB 2021'!$B$10:$AO$165,34,FALSE)</f>
        <v>0.76</v>
      </c>
      <c r="AQ42" s="198">
        <v>14.81</v>
      </c>
      <c r="AR42" s="198">
        <v>15.74</v>
      </c>
      <c r="AS42" s="196">
        <v>0.94</v>
      </c>
      <c r="AT42" s="197">
        <v>0.85</v>
      </c>
      <c r="AU42" s="196">
        <v>0.8</v>
      </c>
      <c r="AV42" s="196">
        <v>0.84</v>
      </c>
      <c r="AW42" s="196">
        <v>0.95</v>
      </c>
      <c r="AX42" s="197">
        <v>0.99</v>
      </c>
      <c r="AY42" s="192">
        <f>+VLOOKUP(B42,'estrazione originale X 22'!$C:$AU,35,FALSE)</f>
        <v>-1</v>
      </c>
      <c r="AZ42" s="1">
        <f>+VLOOKUP(B42,'estrazione originale X 22'!$C:$AU,36,FALSE)</f>
        <v>1</v>
      </c>
      <c r="BA42" s="1">
        <f>+VLOOKUP(B42,'estrazione originale X 22'!$C:$AU,37,FALSE)</f>
        <v>1</v>
      </c>
      <c r="BB42" s="1">
        <f>+VLOOKUP(B42,'estrazione originale X 22'!$C:$AU,38,FALSE)</f>
        <v>1</v>
      </c>
      <c r="BC42" s="1">
        <f>+VLOOKUP(B42,'estrazione originale X 22'!$C:$AU,39,FALSE)</f>
        <v>0</v>
      </c>
      <c r="BD42" s="1">
        <f>+VLOOKUP(B42,'estrazione originale X 22'!$C:$AU,40,FALSE)</f>
        <v>0</v>
      </c>
      <c r="BE42" s="1">
        <f>+VLOOKUP(B42,'estrazione originale X 22'!$C:$AU,41,FALSE)</f>
        <v>1</v>
      </c>
      <c r="BF42" s="1">
        <f>+VLOOKUP(B42,'estrazione originale X 22'!$C:$AU,42,FALSE)</f>
        <v>1</v>
      </c>
      <c r="BG42" s="1">
        <f>+VLOOKUP(B42,'estrazione originale X 22'!$C:$AU,43,FALSE)</f>
        <v>-1</v>
      </c>
      <c r="BH42" s="1">
        <f>+VLOOKUP(B42,'estrazione originale X 22'!$C:$AU,44,FALSE)</f>
        <v>0</v>
      </c>
      <c r="BI42" s="20">
        <f>+VLOOKUP(B42,'estrazione originale X 22'!$C:$AU,45,FALSE)</f>
        <v>0</v>
      </c>
    </row>
    <row r="43" spans="1:61" x14ac:dyDescent="0.25">
      <c r="A43" s="179">
        <v>34</v>
      </c>
      <c r="B43" s="11" t="s">
        <v>499</v>
      </c>
      <c r="C43" s="194" t="s">
        <v>130</v>
      </c>
      <c r="D43" s="194" t="s">
        <v>67</v>
      </c>
      <c r="E43" s="194" t="s">
        <v>131</v>
      </c>
      <c r="F43" s="195" t="s">
        <v>71</v>
      </c>
      <c r="G43" s="196">
        <v>0.38</v>
      </c>
      <c r="H43" s="196">
        <v>0.42</v>
      </c>
      <c r="I43" s="196">
        <v>0.9</v>
      </c>
      <c r="J43" s="197">
        <v>0.81</v>
      </c>
      <c r="K43" s="196">
        <v>0.53</v>
      </c>
      <c r="L43" s="196">
        <v>0.62</v>
      </c>
      <c r="M43" s="196">
        <v>0.85</v>
      </c>
      <c r="N43" s="197">
        <v>0.87</v>
      </c>
      <c r="O43" s="196">
        <v>0.26</v>
      </c>
      <c r="P43" s="196">
        <v>0.32</v>
      </c>
      <c r="Q43" s="196">
        <v>0.81</v>
      </c>
      <c r="R43" s="199">
        <v>0.66</v>
      </c>
      <c r="S43" s="198" t="s">
        <v>450</v>
      </c>
      <c r="T43" s="198" t="s">
        <v>449</v>
      </c>
      <c r="U43" s="198" t="s">
        <v>425</v>
      </c>
      <c r="V43" s="197">
        <v>1</v>
      </c>
      <c r="W43" s="196">
        <v>0.34</v>
      </c>
      <c r="X43" s="196">
        <v>0.22</v>
      </c>
      <c r="Y43" s="200">
        <v>1.55</v>
      </c>
      <c r="Z43" s="200">
        <v>1.35</v>
      </c>
      <c r="AA43" s="196">
        <v>0.41</v>
      </c>
      <c r="AB43" s="196">
        <v>0.39</v>
      </c>
      <c r="AC43" s="196">
        <v>1.05</v>
      </c>
      <c r="AD43" s="197">
        <v>1.19</v>
      </c>
      <c r="AE43" s="196">
        <v>0.65</v>
      </c>
      <c r="AF43" s="196">
        <v>0.51</v>
      </c>
      <c r="AG43" s="200">
        <v>1.27</v>
      </c>
      <c r="AH43" s="197">
        <v>1.06</v>
      </c>
      <c r="AI43" s="196">
        <v>0.3</v>
      </c>
      <c r="AJ43" s="196">
        <v>0.17</v>
      </c>
      <c r="AK43" s="200">
        <v>1.76</v>
      </c>
      <c r="AL43" s="197">
        <v>1.07</v>
      </c>
      <c r="AM43" s="198">
        <v>40.549999999999997</v>
      </c>
      <c r="AN43" s="198">
        <v>28.07</v>
      </c>
      <c r="AO43" s="199">
        <v>1.44</v>
      </c>
      <c r="AP43" s="199">
        <f>+VLOOKUP(B43,'ELAB 2021'!$B$10:$AO$165,34,FALSE)</f>
        <v>1.26</v>
      </c>
      <c r="AQ43" s="198">
        <v>35.770000000000003</v>
      </c>
      <c r="AR43" s="198">
        <v>36.32</v>
      </c>
      <c r="AS43" s="196">
        <v>0.98</v>
      </c>
      <c r="AT43" s="197">
        <v>0.96</v>
      </c>
      <c r="AU43" s="196">
        <v>0.72</v>
      </c>
      <c r="AV43" s="196">
        <v>0.73</v>
      </c>
      <c r="AW43" s="196">
        <v>0.99</v>
      </c>
      <c r="AX43" s="197">
        <v>1.05</v>
      </c>
      <c r="AY43" s="192">
        <f>+VLOOKUP(B43,'estrazione originale X 22'!$C:$AU,35,FALSE)</f>
        <v>1</v>
      </c>
      <c r="AZ43" s="1">
        <f>+VLOOKUP(B43,'estrazione originale X 22'!$C:$AU,36,FALSE)</f>
        <v>0</v>
      </c>
      <c r="BA43" s="1">
        <f>+VLOOKUP(B43,'estrazione originale X 22'!$C:$AU,37,FALSE)</f>
        <v>0</v>
      </c>
      <c r="BB43" s="1">
        <f>+VLOOKUP(B43,'estrazione originale X 22'!$C:$AU,38,FALSE)</f>
        <v>0</v>
      </c>
      <c r="BC43" s="1">
        <f>+VLOOKUP(B43,'estrazione originale X 22'!$C:$AU,39,FALSE)</f>
        <v>0</v>
      </c>
      <c r="BD43" s="1">
        <f>+VLOOKUP(B43,'estrazione originale X 22'!$C:$AU,40,FALSE)</f>
        <v>0</v>
      </c>
      <c r="BE43" s="1">
        <f>+VLOOKUP(B43,'estrazione originale X 22'!$C:$AU,41,FALSE)</f>
        <v>1</v>
      </c>
      <c r="BF43" s="1">
        <f>+VLOOKUP(B43,'estrazione originale X 22'!$C:$AU,42,FALSE)</f>
        <v>1</v>
      </c>
      <c r="BG43" s="1">
        <f>+VLOOKUP(B43,'estrazione originale X 22'!$C:$AU,43,FALSE)</f>
        <v>1</v>
      </c>
      <c r="BH43" s="1">
        <f>+VLOOKUP(B43,'estrazione originale X 22'!$C:$AU,44,FALSE)</f>
        <v>0</v>
      </c>
      <c r="BI43" s="20">
        <f>+VLOOKUP(B43,'estrazione originale X 22'!$C:$AU,45,FALSE)</f>
        <v>-1</v>
      </c>
    </row>
    <row r="44" spans="1:61" x14ac:dyDescent="0.25">
      <c r="A44" s="179">
        <v>35</v>
      </c>
      <c r="B44" s="11" t="s">
        <v>500</v>
      </c>
      <c r="C44" s="194" t="s">
        <v>133</v>
      </c>
      <c r="D44" s="194" t="s">
        <v>67</v>
      </c>
      <c r="E44" s="194" t="s">
        <v>134</v>
      </c>
      <c r="F44" s="195" t="s">
        <v>71</v>
      </c>
      <c r="G44" s="196">
        <v>0.37</v>
      </c>
      <c r="H44" s="196">
        <v>0.45</v>
      </c>
      <c r="I44" s="196">
        <v>0.82</v>
      </c>
      <c r="J44" s="197">
        <v>0.83</v>
      </c>
      <c r="K44" s="196">
        <v>0.61</v>
      </c>
      <c r="L44" s="196">
        <v>0.66</v>
      </c>
      <c r="M44" s="196">
        <v>0.92</v>
      </c>
      <c r="N44" s="197">
        <v>0.92</v>
      </c>
      <c r="O44" s="196">
        <v>0.23</v>
      </c>
      <c r="P44" s="196">
        <v>0.35</v>
      </c>
      <c r="Q44" s="199">
        <v>0.66</v>
      </c>
      <c r="R44" s="197">
        <v>0.82</v>
      </c>
      <c r="S44" s="198" t="s">
        <v>449</v>
      </c>
      <c r="T44" s="198" t="s">
        <v>449</v>
      </c>
      <c r="U44" s="198" t="s">
        <v>424</v>
      </c>
      <c r="V44" s="199">
        <v>0</v>
      </c>
      <c r="W44" s="196">
        <v>0.17</v>
      </c>
      <c r="X44" s="196">
        <v>0.21</v>
      </c>
      <c r="Y44" s="196">
        <v>0.81</v>
      </c>
      <c r="Z44" s="197">
        <v>0.96</v>
      </c>
      <c r="AA44" s="196">
        <v>0.35</v>
      </c>
      <c r="AB44" s="196">
        <v>0.35</v>
      </c>
      <c r="AC44" s="196">
        <v>1</v>
      </c>
      <c r="AD44" s="197">
        <v>0.81</v>
      </c>
      <c r="AE44" s="196">
        <v>0.48</v>
      </c>
      <c r="AF44" s="196">
        <v>0.48</v>
      </c>
      <c r="AG44" s="196">
        <v>1</v>
      </c>
      <c r="AH44" s="200">
        <v>1.23</v>
      </c>
      <c r="AI44" s="196">
        <v>0.05</v>
      </c>
      <c r="AJ44" s="196">
        <v>0.2</v>
      </c>
      <c r="AK44" s="199">
        <v>0.25</v>
      </c>
      <c r="AL44" s="200">
        <v>1.53</v>
      </c>
      <c r="AM44" s="198">
        <v>17.22</v>
      </c>
      <c r="AN44" s="198">
        <v>11.06</v>
      </c>
      <c r="AO44" s="199">
        <v>1.56</v>
      </c>
      <c r="AP44" s="199">
        <f>+VLOOKUP(B44,'ELAB 2021'!$B$10:$AO$165,34,FALSE)</f>
        <v>1.69</v>
      </c>
      <c r="AQ44" s="198">
        <v>15.59</v>
      </c>
      <c r="AR44" s="198">
        <v>12.44</v>
      </c>
      <c r="AS44" s="199">
        <v>1.25</v>
      </c>
      <c r="AT44" s="199">
        <v>1.29</v>
      </c>
      <c r="AU44" s="196">
        <v>0.96</v>
      </c>
      <c r="AV44" s="196">
        <v>0.8</v>
      </c>
      <c r="AW44" s="196">
        <v>1.2</v>
      </c>
      <c r="AX44" s="197">
        <v>1.1299999999999999</v>
      </c>
      <c r="AY44" s="192" t="s">
        <v>424</v>
      </c>
      <c r="AZ44" s="1">
        <f>+VLOOKUP(B44,'estrazione originale X 22'!$C:$AU,36,FALSE)</f>
        <v>0</v>
      </c>
      <c r="BA44" s="1">
        <f>+VLOOKUP(B44,'estrazione originale X 22'!$C:$AU,37,FALSE)</f>
        <v>0</v>
      </c>
      <c r="BB44" s="1">
        <f>+VLOOKUP(B44,'estrazione originale X 22'!$C:$AU,38,FALSE)</f>
        <v>-1</v>
      </c>
      <c r="BC44" s="1">
        <f>+VLOOKUP(B44,'estrazione originale X 22'!$C:$AU,39,FALSE)</f>
        <v>0</v>
      </c>
      <c r="BD44" s="1">
        <f>+VLOOKUP(B44,'estrazione originale X 22'!$C:$AU,40,FALSE)</f>
        <v>0</v>
      </c>
      <c r="BE44" s="1">
        <f>+VLOOKUP(B44,'estrazione originale X 22'!$C:$AU,41,FALSE)</f>
        <v>0</v>
      </c>
      <c r="BF44" s="1">
        <f>+VLOOKUP(B44,'estrazione originale X 22'!$C:$AU,42,FALSE)</f>
        <v>0</v>
      </c>
      <c r="BG44" s="1">
        <f>+VLOOKUP(B44,'estrazione originale X 22'!$C:$AU,43,FALSE)</f>
        <v>-1</v>
      </c>
      <c r="BH44" s="1">
        <f>+VLOOKUP(B44,'estrazione originale X 22'!$C:$AU,44,FALSE)</f>
        <v>-1</v>
      </c>
      <c r="BI44" s="20">
        <f>+VLOOKUP(B44,'estrazione originale X 22'!$C:$AU,45,FALSE)</f>
        <v>-1</v>
      </c>
    </row>
    <row r="45" spans="1:61" x14ac:dyDescent="0.25">
      <c r="A45" s="179">
        <v>36</v>
      </c>
      <c r="B45" s="11" t="s">
        <v>501</v>
      </c>
      <c r="C45" s="194" t="s">
        <v>136</v>
      </c>
      <c r="D45" s="194" t="s">
        <v>67</v>
      </c>
      <c r="E45" s="194" t="s">
        <v>134</v>
      </c>
      <c r="F45" s="195" t="s">
        <v>71</v>
      </c>
      <c r="G45" s="196">
        <v>0.61</v>
      </c>
      <c r="H45" s="196">
        <v>0.45</v>
      </c>
      <c r="I45" s="200">
        <v>1.36</v>
      </c>
      <c r="J45" s="200">
        <v>1.31</v>
      </c>
      <c r="K45" s="196">
        <v>0.6</v>
      </c>
      <c r="L45" s="196">
        <v>0.66</v>
      </c>
      <c r="M45" s="196">
        <v>0.91</v>
      </c>
      <c r="N45" s="200">
        <v>1.41</v>
      </c>
      <c r="O45" s="196">
        <v>0.35</v>
      </c>
      <c r="P45" s="196">
        <v>0.35</v>
      </c>
      <c r="Q45" s="196">
        <v>1</v>
      </c>
      <c r="R45" s="200">
        <v>1.76</v>
      </c>
      <c r="S45" s="198" t="s">
        <v>449</v>
      </c>
      <c r="T45" s="198" t="s">
        <v>449</v>
      </c>
      <c r="U45" s="198" t="s">
        <v>424</v>
      </c>
      <c r="V45" s="199">
        <v>0</v>
      </c>
      <c r="W45" s="196" t="s">
        <v>424</v>
      </c>
      <c r="X45" s="196" t="s">
        <v>424</v>
      </c>
      <c r="Y45" s="196" t="s">
        <v>424</v>
      </c>
      <c r="Z45" s="197" t="s">
        <v>424</v>
      </c>
      <c r="AA45" s="196" t="s">
        <v>424</v>
      </c>
      <c r="AB45" s="196" t="s">
        <v>424</v>
      </c>
      <c r="AC45" s="196" t="s">
        <v>424</v>
      </c>
      <c r="AD45" s="197" t="s">
        <v>424</v>
      </c>
      <c r="AE45" s="196" t="s">
        <v>424</v>
      </c>
      <c r="AF45" s="196" t="s">
        <v>424</v>
      </c>
      <c r="AG45" s="196" t="s">
        <v>424</v>
      </c>
      <c r="AH45" s="197" t="s">
        <v>424</v>
      </c>
      <c r="AI45" s="196" t="s">
        <v>424</v>
      </c>
      <c r="AJ45" s="196" t="s">
        <v>424</v>
      </c>
      <c r="AK45" s="196" t="s">
        <v>424</v>
      </c>
      <c r="AL45" s="197" t="s">
        <v>424</v>
      </c>
      <c r="AM45" s="198">
        <v>2.2799999999999998</v>
      </c>
      <c r="AN45" s="198">
        <v>11.06</v>
      </c>
      <c r="AO45" s="200">
        <v>0.21</v>
      </c>
      <c r="AP45" s="200">
        <f>+VLOOKUP(B45,'ELAB 2021'!$B$10:$AO$165,34,FALSE)</f>
        <v>0.62</v>
      </c>
      <c r="AQ45" s="198">
        <v>3.31</v>
      </c>
      <c r="AR45" s="198">
        <v>12.44</v>
      </c>
      <c r="AS45" s="200">
        <v>0.27</v>
      </c>
      <c r="AT45" s="200">
        <v>0.34</v>
      </c>
      <c r="AU45" s="196">
        <v>0.74</v>
      </c>
      <c r="AV45" s="196">
        <v>0.8</v>
      </c>
      <c r="AW45" s="196">
        <v>0.92</v>
      </c>
      <c r="AX45" s="197">
        <v>0.95</v>
      </c>
      <c r="AY45" s="192" t="s">
        <v>424</v>
      </c>
      <c r="AZ45" s="1">
        <f>+VLOOKUP(B45,'estrazione originale X 22'!$C:$AU,36,FALSE)</f>
        <v>1</v>
      </c>
      <c r="BA45" s="1">
        <f>+VLOOKUP(B45,'estrazione originale X 22'!$C:$AU,37,FALSE)</f>
        <v>0</v>
      </c>
      <c r="BB45" s="1">
        <f>+VLOOKUP(B45,'estrazione originale X 22'!$C:$AU,38,FALSE)</f>
        <v>0</v>
      </c>
      <c r="BC45" s="1" t="s">
        <v>424</v>
      </c>
      <c r="BD45" s="1">
        <f>+VLOOKUP(B45,'estrazione originale X 22'!$C:$AU,40,FALSE)</f>
        <v>0</v>
      </c>
      <c r="BE45" s="1" t="s">
        <v>424</v>
      </c>
      <c r="BF45" s="1" t="s">
        <v>424</v>
      </c>
      <c r="BG45" s="1" t="s">
        <v>424</v>
      </c>
      <c r="BH45" s="1">
        <f>+VLOOKUP(B45,'estrazione originale X 22'!$C:$AU,44,FALSE)</f>
        <v>1</v>
      </c>
      <c r="BI45" s="20">
        <f>+VLOOKUP(B45,'estrazione originale X 22'!$C:$AU,45,FALSE)</f>
        <v>1</v>
      </c>
    </row>
    <row r="46" spans="1:61" x14ac:dyDescent="0.25">
      <c r="A46" s="179">
        <v>37</v>
      </c>
      <c r="B46" s="11" t="s">
        <v>502</v>
      </c>
      <c r="C46" s="194" t="s">
        <v>137</v>
      </c>
      <c r="D46" s="194" t="s">
        <v>67</v>
      </c>
      <c r="E46" s="194" t="s">
        <v>138</v>
      </c>
      <c r="F46" s="195" t="s">
        <v>71</v>
      </c>
      <c r="G46" s="196">
        <v>0.23</v>
      </c>
      <c r="H46" s="196">
        <v>0.38</v>
      </c>
      <c r="I46" s="199">
        <v>0.61</v>
      </c>
      <c r="J46" s="199">
        <v>0.48</v>
      </c>
      <c r="K46" s="196">
        <v>0.45</v>
      </c>
      <c r="L46" s="196">
        <v>0.63</v>
      </c>
      <c r="M46" s="199">
        <v>0.71</v>
      </c>
      <c r="N46" s="199">
        <v>0.75</v>
      </c>
      <c r="O46" s="196">
        <v>0.08</v>
      </c>
      <c r="P46" s="196">
        <v>0.27</v>
      </c>
      <c r="Q46" s="199">
        <v>0.3</v>
      </c>
      <c r="R46" s="199">
        <v>0.3</v>
      </c>
      <c r="S46" s="198" t="s">
        <v>456</v>
      </c>
      <c r="T46" s="198" t="s">
        <v>449</v>
      </c>
      <c r="U46" s="201" t="s">
        <v>425</v>
      </c>
      <c r="V46" s="197" t="s">
        <v>424</v>
      </c>
      <c r="W46" s="196">
        <v>0.16</v>
      </c>
      <c r="X46" s="196">
        <v>0.16</v>
      </c>
      <c r="Y46" s="196">
        <v>1</v>
      </c>
      <c r="Z46" s="197">
        <v>0.82</v>
      </c>
      <c r="AA46" s="196">
        <v>0.18</v>
      </c>
      <c r="AB46" s="196">
        <v>0.25</v>
      </c>
      <c r="AC46" s="199">
        <v>0.72</v>
      </c>
      <c r="AD46" s="199">
        <v>0.67</v>
      </c>
      <c r="AE46" s="196">
        <v>0.38</v>
      </c>
      <c r="AF46" s="196">
        <v>0.38</v>
      </c>
      <c r="AG46" s="196">
        <v>1</v>
      </c>
      <c r="AH46" s="197">
        <v>0.9</v>
      </c>
      <c r="AI46" s="196">
        <v>0.48</v>
      </c>
      <c r="AJ46" s="196">
        <v>0.53</v>
      </c>
      <c r="AK46" s="196">
        <v>0.91</v>
      </c>
      <c r="AL46" s="197">
        <v>1.02</v>
      </c>
      <c r="AM46" s="198">
        <v>50.85</v>
      </c>
      <c r="AN46" s="198">
        <v>37.36</v>
      </c>
      <c r="AO46" s="199">
        <v>1.36</v>
      </c>
      <c r="AP46" s="197">
        <f>+VLOOKUP(B46,'ELAB 2021'!$B$10:$AO$165,34,FALSE)</f>
        <v>1.17</v>
      </c>
      <c r="AQ46" s="198">
        <v>39.83</v>
      </c>
      <c r="AR46" s="198">
        <v>45.11</v>
      </c>
      <c r="AS46" s="196">
        <v>0.88</v>
      </c>
      <c r="AT46" s="197">
        <v>0.84</v>
      </c>
      <c r="AU46" s="196">
        <v>0.8</v>
      </c>
      <c r="AV46" s="196">
        <v>0.72</v>
      </c>
      <c r="AW46" s="196">
        <v>1.1100000000000001</v>
      </c>
      <c r="AX46" s="197">
        <v>1.03</v>
      </c>
      <c r="AY46" s="192">
        <f>+VLOOKUP(B46,'estrazione originale X 22'!$C:$AU,35,FALSE)</f>
        <v>1</v>
      </c>
      <c r="AZ46" s="1">
        <f>+VLOOKUP(B46,'estrazione originale X 22'!$C:$AU,36,FALSE)</f>
        <v>-1</v>
      </c>
      <c r="BA46" s="1">
        <f>+VLOOKUP(B46,'estrazione originale X 22'!$C:$AU,37,FALSE)</f>
        <v>-1</v>
      </c>
      <c r="BB46" s="1">
        <f>+VLOOKUP(B46,'estrazione originale X 22'!$C:$AU,38,FALSE)</f>
        <v>-1</v>
      </c>
      <c r="BC46" s="1">
        <f>+VLOOKUP(B46,'estrazione originale X 22'!$C:$AU,39,FALSE)</f>
        <v>-1</v>
      </c>
      <c r="BD46" s="1">
        <f>+VLOOKUP(B46,'estrazione originale X 22'!$C:$AU,40,FALSE)</f>
        <v>0</v>
      </c>
      <c r="BE46" s="1">
        <f>+VLOOKUP(B46,'estrazione originale X 22'!$C:$AU,41,FALSE)</f>
        <v>0</v>
      </c>
      <c r="BF46" s="1">
        <f>+VLOOKUP(B46,'estrazione originale X 22'!$C:$AU,42,FALSE)</f>
        <v>0</v>
      </c>
      <c r="BG46" s="1">
        <f>+VLOOKUP(B46,'estrazione originale X 22'!$C:$AU,43,FALSE)</f>
        <v>0</v>
      </c>
      <c r="BH46" s="1">
        <f>+VLOOKUP(B46,'estrazione originale X 22'!$C:$AU,44,FALSE)</f>
        <v>0</v>
      </c>
      <c r="BI46" s="20">
        <f>+VLOOKUP(B46,'estrazione originale X 22'!$C:$AU,45,FALSE)</f>
        <v>-1</v>
      </c>
    </row>
    <row r="47" spans="1:61" x14ac:dyDescent="0.25">
      <c r="A47" s="179">
        <v>38</v>
      </c>
      <c r="B47" s="11" t="s">
        <v>503</v>
      </c>
      <c r="C47" s="194" t="s">
        <v>140</v>
      </c>
      <c r="D47" s="194" t="s">
        <v>67</v>
      </c>
      <c r="E47" s="194" t="s">
        <v>141</v>
      </c>
      <c r="F47" s="195" t="s">
        <v>71</v>
      </c>
      <c r="G47" s="196">
        <v>0.15</v>
      </c>
      <c r="H47" s="196">
        <v>0.25</v>
      </c>
      <c r="I47" s="199">
        <v>0.6</v>
      </c>
      <c r="J47" s="197">
        <v>1.1399999999999999</v>
      </c>
      <c r="K47" s="196">
        <v>0.35</v>
      </c>
      <c r="L47" s="196">
        <v>0.42</v>
      </c>
      <c r="M47" s="196">
        <v>0.83</v>
      </c>
      <c r="N47" s="197">
        <v>1.17</v>
      </c>
      <c r="O47" s="196">
        <v>0.02</v>
      </c>
      <c r="P47" s="196">
        <v>0.13</v>
      </c>
      <c r="Q47" s="199">
        <v>0.15</v>
      </c>
      <c r="R47" s="200">
        <v>1.25</v>
      </c>
      <c r="S47" s="198" t="s">
        <v>450</v>
      </c>
      <c r="T47" s="198" t="s">
        <v>449</v>
      </c>
      <c r="U47" s="198" t="s">
        <v>425</v>
      </c>
      <c r="V47" s="200">
        <v>2</v>
      </c>
      <c r="W47" s="196">
        <v>0.14000000000000001</v>
      </c>
      <c r="X47" s="196">
        <v>7.0000000000000007E-2</v>
      </c>
      <c r="Y47" s="200">
        <v>2</v>
      </c>
      <c r="Z47" s="200">
        <v>1.56</v>
      </c>
      <c r="AA47" s="196">
        <v>0.21</v>
      </c>
      <c r="AB47" s="196">
        <v>0.18</v>
      </c>
      <c r="AC47" s="196">
        <v>1.17</v>
      </c>
      <c r="AD47" s="199">
        <v>0.47</v>
      </c>
      <c r="AE47" s="196">
        <v>0.21</v>
      </c>
      <c r="AF47" s="196">
        <v>0.25</v>
      </c>
      <c r="AG47" s="196">
        <v>0.84</v>
      </c>
      <c r="AH47" s="200">
        <v>1.62</v>
      </c>
      <c r="AI47" s="196">
        <v>0.19</v>
      </c>
      <c r="AJ47" s="196">
        <v>0.19</v>
      </c>
      <c r="AK47" s="196">
        <v>1</v>
      </c>
      <c r="AL47" s="199">
        <v>0.56000000000000005</v>
      </c>
      <c r="AM47" s="198">
        <v>49.31</v>
      </c>
      <c r="AN47" s="198">
        <v>19.77</v>
      </c>
      <c r="AO47" s="199">
        <v>2.4900000000000002</v>
      </c>
      <c r="AP47" s="199">
        <f>+VLOOKUP(B47,'ELAB 2021'!$B$10:$AO$165,34,FALSE)</f>
        <v>3.63</v>
      </c>
      <c r="AQ47" s="198">
        <v>23.72</v>
      </c>
      <c r="AR47" s="198">
        <v>16.809999999999999</v>
      </c>
      <c r="AS47" s="199">
        <v>1.41</v>
      </c>
      <c r="AT47" s="199">
        <v>1.49</v>
      </c>
      <c r="AU47" s="196">
        <v>0.96</v>
      </c>
      <c r="AV47" s="196">
        <v>0.8</v>
      </c>
      <c r="AW47" s="196">
        <v>1.2</v>
      </c>
      <c r="AX47" s="197">
        <v>1.19</v>
      </c>
      <c r="AY47" s="192">
        <f>+VLOOKUP(B47,'estrazione originale X 22'!$C:$AU,35,FALSE)</f>
        <v>1</v>
      </c>
      <c r="AZ47" s="1">
        <f>+VLOOKUP(B47,'estrazione originale X 22'!$C:$AU,36,FALSE)</f>
        <v>-1</v>
      </c>
      <c r="BA47" s="1">
        <f>+VLOOKUP(B47,'estrazione originale X 22'!$C:$AU,37,FALSE)</f>
        <v>0</v>
      </c>
      <c r="BB47" s="1">
        <f>+VLOOKUP(B47,'estrazione originale X 22'!$C:$AU,38,FALSE)</f>
        <v>-1</v>
      </c>
      <c r="BC47" s="1">
        <f>+VLOOKUP(B47,'estrazione originale X 22'!$C:$AU,39,FALSE)</f>
        <v>0</v>
      </c>
      <c r="BD47" s="1">
        <f>+VLOOKUP(B47,'estrazione originale X 22'!$C:$AU,40,FALSE)</f>
        <v>0</v>
      </c>
      <c r="BE47" s="1">
        <f>+VLOOKUP(B47,'estrazione originale X 22'!$C:$AU,41,FALSE)</f>
        <v>1</v>
      </c>
      <c r="BF47" s="1">
        <f>+VLOOKUP(B47,'estrazione originale X 22'!$C:$AU,42,FALSE)</f>
        <v>0</v>
      </c>
      <c r="BG47" s="1">
        <f>+VLOOKUP(B47,'estrazione originale X 22'!$C:$AU,43,FALSE)</f>
        <v>0</v>
      </c>
      <c r="BH47" s="1">
        <f>+VLOOKUP(B47,'estrazione originale X 22'!$C:$AU,44,FALSE)</f>
        <v>-1</v>
      </c>
      <c r="BI47" s="20">
        <f>+VLOOKUP(B47,'estrazione originale X 22'!$C:$AU,45,FALSE)</f>
        <v>-1</v>
      </c>
    </row>
    <row r="48" spans="1:61" x14ac:dyDescent="0.25">
      <c r="A48" s="179">
        <v>39</v>
      </c>
      <c r="B48" s="11" t="s">
        <v>504</v>
      </c>
      <c r="C48" s="194" t="s">
        <v>143</v>
      </c>
      <c r="D48" s="194" t="s">
        <v>67</v>
      </c>
      <c r="E48" s="194" t="s">
        <v>144</v>
      </c>
      <c r="F48" s="195" t="s">
        <v>71</v>
      </c>
      <c r="G48" s="196">
        <v>0.44</v>
      </c>
      <c r="H48" s="196">
        <v>0.46</v>
      </c>
      <c r="I48" s="196">
        <v>0.96</v>
      </c>
      <c r="J48" s="197">
        <v>0.92</v>
      </c>
      <c r="K48" s="196">
        <v>0.61</v>
      </c>
      <c r="L48" s="196">
        <v>0.67</v>
      </c>
      <c r="M48" s="196">
        <v>0.91</v>
      </c>
      <c r="N48" s="197">
        <v>1</v>
      </c>
      <c r="O48" s="196">
        <v>0.34</v>
      </c>
      <c r="P48" s="196">
        <v>0.35</v>
      </c>
      <c r="Q48" s="196">
        <v>0.97</v>
      </c>
      <c r="R48" s="197">
        <v>0.98</v>
      </c>
      <c r="S48" s="198" t="s">
        <v>452</v>
      </c>
      <c r="T48" s="198" t="s">
        <v>450</v>
      </c>
      <c r="U48" s="200">
        <v>3</v>
      </c>
      <c r="V48" s="200">
        <v>4</v>
      </c>
      <c r="W48" s="196">
        <v>7.0000000000000007E-2</v>
      </c>
      <c r="X48" s="196">
        <v>0.25</v>
      </c>
      <c r="Y48" s="199">
        <v>0.28000000000000003</v>
      </c>
      <c r="Z48" s="199">
        <v>0.45</v>
      </c>
      <c r="AA48" s="196">
        <v>0.28000000000000003</v>
      </c>
      <c r="AB48" s="196">
        <v>0.41</v>
      </c>
      <c r="AC48" s="199">
        <v>0.68</v>
      </c>
      <c r="AD48" s="199">
        <v>0.65</v>
      </c>
      <c r="AE48" s="196">
        <v>0.3</v>
      </c>
      <c r="AF48" s="196">
        <v>0.49</v>
      </c>
      <c r="AG48" s="199">
        <v>0.61</v>
      </c>
      <c r="AH48" s="197">
        <v>0.8</v>
      </c>
      <c r="AI48" s="196">
        <v>0.14000000000000001</v>
      </c>
      <c r="AJ48" s="196">
        <v>0.2</v>
      </c>
      <c r="AK48" s="199">
        <v>0.7</v>
      </c>
      <c r="AL48" s="197">
        <v>0.95</v>
      </c>
      <c r="AM48" s="198">
        <v>149.37</v>
      </c>
      <c r="AN48" s="198">
        <v>47.47</v>
      </c>
      <c r="AO48" s="199">
        <v>3.15</v>
      </c>
      <c r="AP48" s="199">
        <f>+VLOOKUP(B48,'ELAB 2021'!$B$10:$AO$165,34,FALSE)</f>
        <v>3.53</v>
      </c>
      <c r="AQ48" s="198">
        <v>86.57</v>
      </c>
      <c r="AR48" s="198">
        <v>45.14</v>
      </c>
      <c r="AS48" s="199">
        <v>1.92</v>
      </c>
      <c r="AT48" s="199">
        <v>1.9</v>
      </c>
      <c r="AU48" s="196">
        <v>0.84</v>
      </c>
      <c r="AV48" s="196">
        <v>0.78</v>
      </c>
      <c r="AW48" s="196">
        <v>1.08</v>
      </c>
      <c r="AX48" s="197">
        <v>1.1599999999999999</v>
      </c>
      <c r="AY48" s="192">
        <f>+VLOOKUP(B48,'estrazione originale X 22'!$C:$AU,35,FALSE)</f>
        <v>1</v>
      </c>
      <c r="AZ48" s="1">
        <f>+VLOOKUP(B48,'estrazione originale X 22'!$C:$AU,36,FALSE)</f>
        <v>0</v>
      </c>
      <c r="BA48" s="1">
        <f>+VLOOKUP(B48,'estrazione originale X 22'!$C:$AU,37,FALSE)</f>
        <v>0</v>
      </c>
      <c r="BB48" s="1">
        <f>+VLOOKUP(B48,'estrazione originale X 22'!$C:$AU,38,FALSE)</f>
        <v>0</v>
      </c>
      <c r="BC48" s="1">
        <f>+VLOOKUP(B48,'estrazione originale X 22'!$C:$AU,39,FALSE)</f>
        <v>-1</v>
      </c>
      <c r="BD48" s="1">
        <f>+VLOOKUP(B48,'estrazione originale X 22'!$C:$AU,40,FALSE)</f>
        <v>0</v>
      </c>
      <c r="BE48" s="1">
        <f>+VLOOKUP(B48,'estrazione originale X 22'!$C:$AU,41,FALSE)</f>
        <v>-1</v>
      </c>
      <c r="BF48" s="1">
        <f>+VLOOKUP(B48,'estrazione originale X 22'!$C:$AU,42,FALSE)</f>
        <v>-1</v>
      </c>
      <c r="BG48" s="1">
        <f>+VLOOKUP(B48,'estrazione originale X 22'!$C:$AU,43,FALSE)</f>
        <v>-1</v>
      </c>
      <c r="BH48" s="1">
        <f>+VLOOKUP(B48,'estrazione originale X 22'!$C:$AU,44,FALSE)</f>
        <v>-1</v>
      </c>
      <c r="BI48" s="20">
        <f>+VLOOKUP(B48,'estrazione originale X 22'!$C:$AU,45,FALSE)</f>
        <v>-1</v>
      </c>
    </row>
    <row r="49" spans="1:61" x14ac:dyDescent="0.25">
      <c r="A49" s="179">
        <v>40</v>
      </c>
      <c r="B49" s="11" t="s">
        <v>505</v>
      </c>
      <c r="C49" s="194" t="s">
        <v>146</v>
      </c>
      <c r="D49" s="194" t="s">
        <v>67</v>
      </c>
      <c r="E49" s="194" t="s">
        <v>147</v>
      </c>
      <c r="F49" s="195" t="s">
        <v>71</v>
      </c>
      <c r="G49" s="196">
        <v>0.46</v>
      </c>
      <c r="H49" s="196">
        <v>0.32</v>
      </c>
      <c r="I49" s="200">
        <v>1.44</v>
      </c>
      <c r="J49" s="199">
        <v>0.61</v>
      </c>
      <c r="K49" s="196">
        <v>0.71</v>
      </c>
      <c r="L49" s="196">
        <v>0.56000000000000005</v>
      </c>
      <c r="M49" s="200">
        <v>1.27</v>
      </c>
      <c r="N49" s="199">
        <v>0.75</v>
      </c>
      <c r="O49" s="196">
        <v>0.36</v>
      </c>
      <c r="P49" s="196">
        <v>0.16</v>
      </c>
      <c r="Q49" s="200">
        <v>2.25</v>
      </c>
      <c r="R49" s="199">
        <v>0.68</v>
      </c>
      <c r="S49" s="198" t="s">
        <v>449</v>
      </c>
      <c r="T49" s="198" t="s">
        <v>449</v>
      </c>
      <c r="U49" s="198" t="s">
        <v>424</v>
      </c>
      <c r="V49" s="197" t="s">
        <v>424</v>
      </c>
      <c r="W49" s="196">
        <v>0.13</v>
      </c>
      <c r="X49" s="196">
        <v>0.15</v>
      </c>
      <c r="Y49" s="196">
        <v>0.87</v>
      </c>
      <c r="Z49" s="199">
        <v>0.42</v>
      </c>
      <c r="AA49" s="196">
        <v>0.17</v>
      </c>
      <c r="AB49" s="196">
        <v>0.27</v>
      </c>
      <c r="AC49" s="199">
        <v>0.63</v>
      </c>
      <c r="AD49" s="199">
        <v>0.76</v>
      </c>
      <c r="AE49" s="196">
        <v>0.28000000000000003</v>
      </c>
      <c r="AF49" s="196">
        <v>0.4</v>
      </c>
      <c r="AG49" s="199">
        <v>0.7</v>
      </c>
      <c r="AH49" s="199">
        <v>0.67</v>
      </c>
      <c r="AI49" s="196">
        <v>0.1</v>
      </c>
      <c r="AJ49" s="196">
        <v>0.14000000000000001</v>
      </c>
      <c r="AK49" s="199">
        <v>0.71</v>
      </c>
      <c r="AL49" s="200">
        <v>1.67</v>
      </c>
      <c r="AM49" s="198">
        <v>12.08</v>
      </c>
      <c r="AN49" s="198">
        <v>5.52</v>
      </c>
      <c r="AO49" s="199">
        <v>2.19</v>
      </c>
      <c r="AP49" s="197">
        <f>+VLOOKUP(B49,'ELAB 2021'!$B$10:$AO$165,34,FALSE)</f>
        <v>1.04</v>
      </c>
      <c r="AQ49" s="198">
        <v>9.32</v>
      </c>
      <c r="AR49" s="198">
        <v>6.36</v>
      </c>
      <c r="AS49" s="199">
        <v>1.47</v>
      </c>
      <c r="AT49" s="199">
        <v>1.54</v>
      </c>
      <c r="AU49" s="196">
        <v>0.91</v>
      </c>
      <c r="AV49" s="196">
        <v>0.82</v>
      </c>
      <c r="AW49" s="196">
        <v>1.1100000000000001</v>
      </c>
      <c r="AX49" s="197">
        <v>1.05</v>
      </c>
      <c r="AY49" s="192" t="s">
        <v>424</v>
      </c>
      <c r="AZ49" s="1">
        <f>+VLOOKUP(B49,'estrazione originale X 22'!$C:$AU,36,FALSE)</f>
        <v>1</v>
      </c>
      <c r="BA49" s="1">
        <f>+VLOOKUP(B49,'estrazione originale X 22'!$C:$AU,37,FALSE)</f>
        <v>1</v>
      </c>
      <c r="BB49" s="1">
        <f>+VLOOKUP(B49,'estrazione originale X 22'!$C:$AU,38,FALSE)</f>
        <v>1</v>
      </c>
      <c r="BC49" s="1">
        <f>+VLOOKUP(B49,'estrazione originale X 22'!$C:$AU,39,FALSE)</f>
        <v>-1</v>
      </c>
      <c r="BD49" s="1">
        <f>+VLOOKUP(B49,'estrazione originale X 22'!$C:$AU,40,FALSE)</f>
        <v>0</v>
      </c>
      <c r="BE49" s="1">
        <f>+VLOOKUP(B49,'estrazione originale X 22'!$C:$AU,41,FALSE)</f>
        <v>0</v>
      </c>
      <c r="BF49" s="1">
        <f>+VLOOKUP(B49,'estrazione originale X 22'!$C:$AU,42,FALSE)</f>
        <v>-1</v>
      </c>
      <c r="BG49" s="1">
        <f>+VLOOKUP(B49,'estrazione originale X 22'!$C:$AU,43,FALSE)</f>
        <v>-1</v>
      </c>
      <c r="BH49" s="1">
        <f>+VLOOKUP(B49,'estrazione originale X 22'!$C:$AU,44,FALSE)</f>
        <v>-1</v>
      </c>
      <c r="BI49" s="20">
        <f>+VLOOKUP(B49,'estrazione originale X 22'!$C:$AU,45,FALSE)</f>
        <v>-1</v>
      </c>
    </row>
    <row r="50" spans="1:61" x14ac:dyDescent="0.25">
      <c r="A50" s="179">
        <v>41</v>
      </c>
      <c r="B50" s="11" t="s">
        <v>506</v>
      </c>
      <c r="C50" s="194" t="s">
        <v>149</v>
      </c>
      <c r="D50" s="194" t="s">
        <v>67</v>
      </c>
      <c r="E50" s="194" t="s">
        <v>150</v>
      </c>
      <c r="F50" s="195" t="s">
        <v>71</v>
      </c>
      <c r="G50" s="196">
        <v>0.28999999999999998</v>
      </c>
      <c r="H50" s="196">
        <v>0.38</v>
      </c>
      <c r="I50" s="199">
        <v>0.76</v>
      </c>
      <c r="J50" s="199">
        <v>0.64</v>
      </c>
      <c r="K50" s="196">
        <v>0.47</v>
      </c>
      <c r="L50" s="196">
        <v>0.65</v>
      </c>
      <c r="M50" s="199">
        <v>0.72</v>
      </c>
      <c r="N50" s="197">
        <v>0.84</v>
      </c>
      <c r="O50" s="196">
        <v>0.11</v>
      </c>
      <c r="P50" s="196">
        <v>0.27</v>
      </c>
      <c r="Q50" s="199">
        <v>0.41</v>
      </c>
      <c r="R50" s="199">
        <v>0.35</v>
      </c>
      <c r="S50" s="198" t="s">
        <v>449</v>
      </c>
      <c r="T50" s="198" t="s">
        <v>449</v>
      </c>
      <c r="U50" s="198" t="s">
        <v>424</v>
      </c>
      <c r="V50" s="197" t="s">
        <v>425</v>
      </c>
      <c r="W50" s="196">
        <v>0.08</v>
      </c>
      <c r="X50" s="196">
        <v>0.17</v>
      </c>
      <c r="Y50" s="199">
        <v>0.47</v>
      </c>
      <c r="Z50" s="197">
        <v>0.86</v>
      </c>
      <c r="AA50" s="196">
        <v>0.24</v>
      </c>
      <c r="AB50" s="196">
        <v>0.31</v>
      </c>
      <c r="AC50" s="199">
        <v>0.77</v>
      </c>
      <c r="AD50" s="197">
        <v>1.03</v>
      </c>
      <c r="AE50" s="196">
        <v>0.48</v>
      </c>
      <c r="AF50" s="196">
        <v>0.42</v>
      </c>
      <c r="AG50" s="196">
        <v>1.1399999999999999</v>
      </c>
      <c r="AH50" s="197">
        <v>1.1100000000000001</v>
      </c>
      <c r="AI50" s="196">
        <v>0.11</v>
      </c>
      <c r="AJ50" s="196">
        <v>0.17</v>
      </c>
      <c r="AK50" s="199">
        <v>0.65</v>
      </c>
      <c r="AL50" s="199">
        <v>0</v>
      </c>
      <c r="AM50" s="198">
        <v>18.309999999999999</v>
      </c>
      <c r="AN50" s="198">
        <v>13.91</v>
      </c>
      <c r="AO50" s="199">
        <v>1.32</v>
      </c>
      <c r="AP50" s="199">
        <f>+VLOOKUP(B50,'ELAB 2021'!$B$10:$AO$165,34,FALSE)</f>
        <v>1.58</v>
      </c>
      <c r="AQ50" s="198">
        <v>16.149999999999999</v>
      </c>
      <c r="AR50" s="198">
        <v>16.399999999999999</v>
      </c>
      <c r="AS50" s="196">
        <v>0.98</v>
      </c>
      <c r="AT50" s="197">
        <v>0.89</v>
      </c>
      <c r="AU50" s="196">
        <v>0.9</v>
      </c>
      <c r="AV50" s="196">
        <v>0.88</v>
      </c>
      <c r="AW50" s="196">
        <v>1.02</v>
      </c>
      <c r="AX50" s="197">
        <v>0.96</v>
      </c>
      <c r="AY50" s="192" t="s">
        <v>424</v>
      </c>
      <c r="AZ50" s="1">
        <f>+VLOOKUP(B50,'estrazione originale X 22'!$C:$AU,36,FALSE)</f>
        <v>-1</v>
      </c>
      <c r="BA50" s="1">
        <f>+VLOOKUP(B50,'estrazione originale X 22'!$C:$AU,37,FALSE)</f>
        <v>-1</v>
      </c>
      <c r="BB50" s="1">
        <f>+VLOOKUP(B50,'estrazione originale X 22'!$C:$AU,38,FALSE)</f>
        <v>-1</v>
      </c>
      <c r="BC50" s="1">
        <f>+VLOOKUP(B50,'estrazione originale X 22'!$C:$AU,39,FALSE)</f>
        <v>-1</v>
      </c>
      <c r="BD50" s="1">
        <f>+VLOOKUP(B50,'estrazione originale X 22'!$C:$AU,40,FALSE)</f>
        <v>0</v>
      </c>
      <c r="BE50" s="1">
        <f>+VLOOKUP(B50,'estrazione originale X 22'!$C:$AU,41,FALSE)</f>
        <v>-1</v>
      </c>
      <c r="BF50" s="1">
        <f>+VLOOKUP(B50,'estrazione originale X 22'!$C:$AU,42,FALSE)</f>
        <v>0</v>
      </c>
      <c r="BG50" s="1">
        <f>+VLOOKUP(B50,'estrazione originale X 22'!$C:$AU,43,FALSE)</f>
        <v>-1</v>
      </c>
      <c r="BH50" s="1">
        <f>+VLOOKUP(B50,'estrazione originale X 22'!$C:$AU,44,FALSE)</f>
        <v>0</v>
      </c>
      <c r="BI50" s="20">
        <f>+VLOOKUP(B50,'estrazione originale X 22'!$C:$AU,45,FALSE)</f>
        <v>-1</v>
      </c>
    </row>
    <row r="51" spans="1:61" x14ac:dyDescent="0.25">
      <c r="A51" s="179">
        <v>42</v>
      </c>
      <c r="B51" s="11" t="s">
        <v>507</v>
      </c>
      <c r="C51" s="194" t="s">
        <v>152</v>
      </c>
      <c r="D51" s="194" t="s">
        <v>67</v>
      </c>
      <c r="E51" s="194" t="s">
        <v>153</v>
      </c>
      <c r="F51" s="195" t="s">
        <v>71</v>
      </c>
      <c r="G51" s="196">
        <v>0.4</v>
      </c>
      <c r="H51" s="196">
        <v>0.46</v>
      </c>
      <c r="I51" s="196">
        <v>0.87</v>
      </c>
      <c r="J51" s="197">
        <v>0.86</v>
      </c>
      <c r="K51" s="196">
        <v>0.57999999999999996</v>
      </c>
      <c r="L51" s="196">
        <v>0.64</v>
      </c>
      <c r="M51" s="196">
        <v>0.91</v>
      </c>
      <c r="N51" s="197">
        <v>0.93</v>
      </c>
      <c r="O51" s="196">
        <v>0.27</v>
      </c>
      <c r="P51" s="196">
        <v>0.35</v>
      </c>
      <c r="Q51" s="199">
        <v>0.77</v>
      </c>
      <c r="R51" s="199">
        <v>0.72</v>
      </c>
      <c r="S51" s="198" t="s">
        <v>451</v>
      </c>
      <c r="T51" s="198" t="s">
        <v>450</v>
      </c>
      <c r="U51" s="200">
        <v>2</v>
      </c>
      <c r="V51" s="197">
        <v>1</v>
      </c>
      <c r="W51" s="196">
        <v>0.15</v>
      </c>
      <c r="X51" s="196">
        <v>0.25</v>
      </c>
      <c r="Y51" s="199">
        <v>0.6</v>
      </c>
      <c r="Z51" s="197">
        <v>0.88</v>
      </c>
      <c r="AA51" s="196">
        <v>0.34</v>
      </c>
      <c r="AB51" s="196">
        <v>0.38</v>
      </c>
      <c r="AC51" s="196">
        <v>0.89</v>
      </c>
      <c r="AD51" s="197">
        <v>0.97</v>
      </c>
      <c r="AE51" s="196">
        <v>0.42</v>
      </c>
      <c r="AF51" s="196">
        <v>0.45</v>
      </c>
      <c r="AG51" s="196">
        <v>0.93</v>
      </c>
      <c r="AH51" s="197">
        <v>1.1399999999999999</v>
      </c>
      <c r="AI51" s="196">
        <v>0.15</v>
      </c>
      <c r="AJ51" s="196">
        <v>0.23</v>
      </c>
      <c r="AK51" s="199">
        <v>0.65</v>
      </c>
      <c r="AL51" s="199">
        <v>0.67</v>
      </c>
      <c r="AM51" s="198">
        <v>40.79</v>
      </c>
      <c r="AN51" s="198">
        <v>36.26</v>
      </c>
      <c r="AO51" s="196">
        <v>1.1200000000000001</v>
      </c>
      <c r="AP51" s="199">
        <f>+VLOOKUP(B51,'ELAB 2021'!$B$10:$AO$165,34,FALSE)</f>
        <v>1.43</v>
      </c>
      <c r="AQ51" s="198">
        <v>45.64</v>
      </c>
      <c r="AR51" s="198">
        <v>35.450000000000003</v>
      </c>
      <c r="AS51" s="199">
        <v>1.29</v>
      </c>
      <c r="AT51" s="199">
        <v>1.29</v>
      </c>
      <c r="AU51" s="196">
        <v>0.83</v>
      </c>
      <c r="AV51" s="196">
        <v>0.76</v>
      </c>
      <c r="AW51" s="196">
        <v>1.0900000000000001</v>
      </c>
      <c r="AX51" s="197">
        <v>1.0900000000000001</v>
      </c>
      <c r="AY51" s="192">
        <f>+VLOOKUP(B51,'estrazione originale X 22'!$C:$AU,35,FALSE)</f>
        <v>1</v>
      </c>
      <c r="AZ51" s="1">
        <f>+VLOOKUP(B51,'estrazione originale X 22'!$C:$AU,36,FALSE)</f>
        <v>0</v>
      </c>
      <c r="BA51" s="1">
        <f>+VLOOKUP(B51,'estrazione originale X 22'!$C:$AU,37,FALSE)</f>
        <v>0</v>
      </c>
      <c r="BB51" s="1">
        <f>+VLOOKUP(B51,'estrazione originale X 22'!$C:$AU,38,FALSE)</f>
        <v>-1</v>
      </c>
      <c r="BC51" s="1">
        <f>+VLOOKUP(B51,'estrazione originale X 22'!$C:$AU,39,FALSE)</f>
        <v>0</v>
      </c>
      <c r="BD51" s="1">
        <f>+VLOOKUP(B51,'estrazione originale X 22'!$C:$AU,40,FALSE)</f>
        <v>0</v>
      </c>
      <c r="BE51" s="1">
        <f>+VLOOKUP(B51,'estrazione originale X 22'!$C:$AU,41,FALSE)</f>
        <v>-1</v>
      </c>
      <c r="BF51" s="1">
        <f>+VLOOKUP(B51,'estrazione originale X 22'!$C:$AU,42,FALSE)</f>
        <v>0</v>
      </c>
      <c r="BG51" s="1">
        <f>+VLOOKUP(B51,'estrazione originale X 22'!$C:$AU,43,FALSE)</f>
        <v>-1</v>
      </c>
      <c r="BH51" s="1">
        <f>+VLOOKUP(B51,'estrazione originale X 22'!$C:$AU,44,FALSE)</f>
        <v>-1</v>
      </c>
      <c r="BI51" s="20">
        <f>+VLOOKUP(B51,'estrazione originale X 22'!$C:$AU,45,FALSE)</f>
        <v>0</v>
      </c>
    </row>
    <row r="52" spans="1:61" x14ac:dyDescent="0.25">
      <c r="A52" s="179">
        <v>43</v>
      </c>
      <c r="B52" s="11" t="s">
        <v>508</v>
      </c>
      <c r="C52" s="194" t="s">
        <v>154</v>
      </c>
      <c r="D52" s="194" t="s">
        <v>67</v>
      </c>
      <c r="E52" s="194" t="s">
        <v>155</v>
      </c>
      <c r="F52" s="195" t="s">
        <v>71</v>
      </c>
      <c r="G52" s="196">
        <v>0.51</v>
      </c>
      <c r="H52" s="196">
        <v>0.51</v>
      </c>
      <c r="I52" s="196">
        <v>1</v>
      </c>
      <c r="J52" s="197">
        <v>1</v>
      </c>
      <c r="K52" s="196">
        <v>0.67</v>
      </c>
      <c r="L52" s="196">
        <v>0.67</v>
      </c>
      <c r="M52" s="196">
        <v>1</v>
      </c>
      <c r="N52" s="197">
        <v>1</v>
      </c>
      <c r="O52" s="196">
        <v>0.28999999999999998</v>
      </c>
      <c r="P52" s="196">
        <v>0.28999999999999998</v>
      </c>
      <c r="Q52" s="196">
        <v>1</v>
      </c>
      <c r="R52" s="197">
        <v>1</v>
      </c>
      <c r="S52" s="198" t="s">
        <v>453</v>
      </c>
      <c r="T52" s="198" t="s">
        <v>453</v>
      </c>
      <c r="U52" s="196">
        <v>1</v>
      </c>
      <c r="V52" s="197" t="s">
        <v>424</v>
      </c>
      <c r="W52" s="196">
        <v>0.32</v>
      </c>
      <c r="X52" s="196">
        <v>0.32</v>
      </c>
      <c r="Y52" s="196">
        <v>1</v>
      </c>
      <c r="Z52" s="197">
        <v>1</v>
      </c>
      <c r="AA52" s="196">
        <v>0.28999999999999998</v>
      </c>
      <c r="AB52" s="196">
        <v>0.28999999999999998</v>
      </c>
      <c r="AC52" s="196">
        <v>1</v>
      </c>
      <c r="AD52" s="197">
        <v>1</v>
      </c>
      <c r="AE52" s="196">
        <v>0.39</v>
      </c>
      <c r="AF52" s="196">
        <v>0.39</v>
      </c>
      <c r="AG52" s="196">
        <v>1</v>
      </c>
      <c r="AH52" s="197">
        <v>1</v>
      </c>
      <c r="AI52" s="196">
        <v>0.26</v>
      </c>
      <c r="AJ52" s="196">
        <v>0.26</v>
      </c>
      <c r="AK52" s="196">
        <v>1</v>
      </c>
      <c r="AL52" s="197">
        <v>1</v>
      </c>
      <c r="AM52" s="198">
        <v>4.8499999999999996</v>
      </c>
      <c r="AN52" s="198">
        <v>4.8499999999999996</v>
      </c>
      <c r="AO52" s="196">
        <v>1</v>
      </c>
      <c r="AP52" s="197">
        <f>+VLOOKUP(B52,'ELAB 2021'!$B$10:$AO$165,34,FALSE)</f>
        <v>1</v>
      </c>
      <c r="AQ52" s="198">
        <v>8.73</v>
      </c>
      <c r="AR52" s="198">
        <v>8.73</v>
      </c>
      <c r="AS52" s="196">
        <v>1</v>
      </c>
      <c r="AT52" s="197">
        <v>1</v>
      </c>
      <c r="AU52" s="196">
        <v>0.74</v>
      </c>
      <c r="AV52" s="196">
        <v>0.74</v>
      </c>
      <c r="AW52" s="196">
        <v>1</v>
      </c>
      <c r="AX52" s="197">
        <v>1</v>
      </c>
      <c r="AY52" s="192">
        <f>+VLOOKUP(B52,'estrazione originale X 22'!$C:$AU,35,FALSE)</f>
        <v>0</v>
      </c>
      <c r="AZ52" s="1">
        <f>+VLOOKUP(B52,'estrazione originale X 22'!$C:$AU,36,FALSE)</f>
        <v>0</v>
      </c>
      <c r="BA52" s="1">
        <f>+VLOOKUP(B52,'estrazione originale X 22'!$C:$AU,37,FALSE)</f>
        <v>0</v>
      </c>
      <c r="BB52" s="1">
        <f>+VLOOKUP(B52,'estrazione originale X 22'!$C:$AU,38,FALSE)</f>
        <v>0</v>
      </c>
      <c r="BC52" s="1">
        <f>+VLOOKUP(B52,'estrazione originale X 22'!$C:$AU,39,FALSE)</f>
        <v>0</v>
      </c>
      <c r="BD52" s="1">
        <f>+VLOOKUP(B52,'estrazione originale X 22'!$C:$AU,40,FALSE)</f>
        <v>0</v>
      </c>
      <c r="BE52" s="1">
        <f>+VLOOKUP(B52,'estrazione originale X 22'!$C:$AU,41,FALSE)</f>
        <v>0</v>
      </c>
      <c r="BF52" s="1">
        <f>+VLOOKUP(B52,'estrazione originale X 22'!$C:$AU,42,FALSE)</f>
        <v>0</v>
      </c>
      <c r="BG52" s="1">
        <f>+VLOOKUP(B52,'estrazione originale X 22'!$C:$AU,43,FALSE)</f>
        <v>0</v>
      </c>
      <c r="BH52" s="1">
        <f>+VLOOKUP(B52,'estrazione originale X 22'!$C:$AU,44,FALSE)</f>
        <v>0</v>
      </c>
      <c r="BI52" s="20">
        <f>+VLOOKUP(B52,'estrazione originale X 22'!$C:$AU,45,FALSE)</f>
        <v>0</v>
      </c>
    </row>
    <row r="53" spans="1:61" x14ac:dyDescent="0.25">
      <c r="A53" s="179">
        <v>44</v>
      </c>
      <c r="B53" s="11" t="s">
        <v>509</v>
      </c>
      <c r="C53" s="194" t="s">
        <v>157</v>
      </c>
      <c r="D53" s="194" t="s">
        <v>67</v>
      </c>
      <c r="E53" s="194" t="s">
        <v>158</v>
      </c>
      <c r="F53" s="195" t="s">
        <v>68</v>
      </c>
      <c r="G53" s="196">
        <v>0.54</v>
      </c>
      <c r="H53" s="196">
        <v>0.41</v>
      </c>
      <c r="I53" s="200">
        <v>1.32</v>
      </c>
      <c r="J53" s="200">
        <v>1.33</v>
      </c>
      <c r="K53" s="196">
        <v>0.64</v>
      </c>
      <c r="L53" s="196">
        <v>0.66</v>
      </c>
      <c r="M53" s="196">
        <v>0.97</v>
      </c>
      <c r="N53" s="197">
        <v>1.1499999999999999</v>
      </c>
      <c r="O53" s="196">
        <v>0.36</v>
      </c>
      <c r="P53" s="196">
        <v>0.25</v>
      </c>
      <c r="Q53" s="200">
        <v>1.44</v>
      </c>
      <c r="R53" s="200">
        <v>1.85</v>
      </c>
      <c r="S53" s="198" t="s">
        <v>449</v>
      </c>
      <c r="T53" s="198" t="s">
        <v>449</v>
      </c>
      <c r="U53" s="198" t="s">
        <v>424</v>
      </c>
      <c r="V53" s="197" t="s">
        <v>425</v>
      </c>
      <c r="W53" s="196">
        <v>0.47</v>
      </c>
      <c r="X53" s="196">
        <v>0.26</v>
      </c>
      <c r="Y53" s="200">
        <v>1.81</v>
      </c>
      <c r="Z53" s="199">
        <v>0.7</v>
      </c>
      <c r="AA53" s="196">
        <v>0.37</v>
      </c>
      <c r="AB53" s="196">
        <v>0.42</v>
      </c>
      <c r="AC53" s="196">
        <v>0.88</v>
      </c>
      <c r="AD53" s="197">
        <v>0.96</v>
      </c>
      <c r="AE53" s="196">
        <v>0.26</v>
      </c>
      <c r="AF53" s="196">
        <v>0.47</v>
      </c>
      <c r="AG53" s="199">
        <v>0.55000000000000004</v>
      </c>
      <c r="AH53" s="197">
        <v>1.05</v>
      </c>
      <c r="AI53" s="196">
        <v>0.35</v>
      </c>
      <c r="AJ53" s="196">
        <v>0.28999999999999998</v>
      </c>
      <c r="AK53" s="200">
        <v>1.21</v>
      </c>
      <c r="AL53" s="199">
        <v>0.6</v>
      </c>
      <c r="AM53" s="198">
        <v>14.79</v>
      </c>
      <c r="AN53" s="198">
        <v>40.43</v>
      </c>
      <c r="AO53" s="200">
        <v>0.37</v>
      </c>
      <c r="AP53" s="200">
        <f>+VLOOKUP(B53,'ELAB 2021'!$B$10:$AO$165,34,FALSE)</f>
        <v>0.14000000000000001</v>
      </c>
      <c r="AQ53" s="198">
        <v>24.44</v>
      </c>
      <c r="AR53" s="198">
        <v>48.86</v>
      </c>
      <c r="AS53" s="200">
        <v>0.5</v>
      </c>
      <c r="AT53" s="200">
        <v>0.21</v>
      </c>
      <c r="AU53" s="196">
        <v>0.5</v>
      </c>
      <c r="AV53" s="196">
        <v>0.54</v>
      </c>
      <c r="AW53" s="196">
        <v>0.93</v>
      </c>
      <c r="AX53" s="197">
        <v>0.93</v>
      </c>
      <c r="AY53" s="192" t="s">
        <v>424</v>
      </c>
      <c r="AZ53" s="1">
        <f>+VLOOKUP(B53,'estrazione originale X 22'!$C:$AU,36,FALSE)</f>
        <v>1</v>
      </c>
      <c r="BA53" s="1">
        <f>+VLOOKUP(B53,'estrazione originale X 22'!$C:$AU,37,FALSE)</f>
        <v>0</v>
      </c>
      <c r="BB53" s="1">
        <f>+VLOOKUP(B53,'estrazione originale X 22'!$C:$AU,38,FALSE)</f>
        <v>1</v>
      </c>
      <c r="BC53" s="1">
        <f>+VLOOKUP(B53,'estrazione originale X 22'!$C:$AU,39,FALSE)</f>
        <v>0</v>
      </c>
      <c r="BD53" s="1">
        <f>+VLOOKUP(B53,'estrazione originale X 22'!$C:$AU,40,FALSE)</f>
        <v>0</v>
      </c>
      <c r="BE53" s="1">
        <f>+VLOOKUP(B53,'estrazione originale X 22'!$C:$AU,41,FALSE)</f>
        <v>1</v>
      </c>
      <c r="BF53" s="1">
        <f>+VLOOKUP(B53,'estrazione originale X 22'!$C:$AU,42,FALSE)</f>
        <v>-1</v>
      </c>
      <c r="BG53" s="1">
        <f>+VLOOKUP(B53,'estrazione originale X 22'!$C:$AU,43,FALSE)</f>
        <v>1</v>
      </c>
      <c r="BH53" s="1">
        <f>+VLOOKUP(B53,'estrazione originale X 22'!$C:$AU,44,FALSE)</f>
        <v>1</v>
      </c>
      <c r="BI53" s="20">
        <f>+VLOOKUP(B53,'estrazione originale X 22'!$C:$AU,45,FALSE)</f>
        <v>1</v>
      </c>
    </row>
    <row r="54" spans="1:61" x14ac:dyDescent="0.25">
      <c r="A54" s="179">
        <v>45</v>
      </c>
      <c r="B54" s="11" t="s">
        <v>510</v>
      </c>
      <c r="C54" s="194" t="s">
        <v>157</v>
      </c>
      <c r="D54" s="194" t="s">
        <v>67</v>
      </c>
      <c r="E54" s="194" t="s">
        <v>158</v>
      </c>
      <c r="F54" s="195" t="s">
        <v>71</v>
      </c>
      <c r="G54" s="196">
        <v>0.63</v>
      </c>
      <c r="H54" s="196">
        <v>0.41</v>
      </c>
      <c r="I54" s="200">
        <v>1.54</v>
      </c>
      <c r="J54" s="200">
        <v>1.38</v>
      </c>
      <c r="K54" s="196">
        <v>0.76</v>
      </c>
      <c r="L54" s="196">
        <v>0.66</v>
      </c>
      <c r="M54" s="196">
        <v>1.1499999999999999</v>
      </c>
      <c r="N54" s="197">
        <v>1.1399999999999999</v>
      </c>
      <c r="O54" s="196">
        <v>0.57999999999999996</v>
      </c>
      <c r="P54" s="196">
        <v>0.25</v>
      </c>
      <c r="Q54" s="200">
        <v>2.3199999999999998</v>
      </c>
      <c r="R54" s="200">
        <v>1.93</v>
      </c>
      <c r="S54" s="198" t="s">
        <v>449</v>
      </c>
      <c r="T54" s="198" t="s">
        <v>449</v>
      </c>
      <c r="U54" s="198" t="s">
        <v>424</v>
      </c>
      <c r="V54" s="197" t="s">
        <v>425</v>
      </c>
      <c r="W54" s="196">
        <v>0.65</v>
      </c>
      <c r="X54" s="196">
        <v>0.26</v>
      </c>
      <c r="Y54" s="200">
        <v>2.5</v>
      </c>
      <c r="Z54" s="200">
        <v>1.47</v>
      </c>
      <c r="AA54" s="196">
        <v>0.59</v>
      </c>
      <c r="AB54" s="196">
        <v>0.42</v>
      </c>
      <c r="AC54" s="200">
        <v>1.4</v>
      </c>
      <c r="AD54" s="197">
        <v>1.04</v>
      </c>
      <c r="AE54" s="196">
        <v>0.68</v>
      </c>
      <c r="AF54" s="196">
        <v>0.47</v>
      </c>
      <c r="AG54" s="200">
        <v>1.45</v>
      </c>
      <c r="AH54" s="197">
        <v>1.1399999999999999</v>
      </c>
      <c r="AI54" s="196">
        <v>0.33</v>
      </c>
      <c r="AJ54" s="196">
        <v>0.28999999999999998</v>
      </c>
      <c r="AK54" s="196">
        <v>1.1399999999999999</v>
      </c>
      <c r="AL54" s="200">
        <v>2.16</v>
      </c>
      <c r="AM54" s="198">
        <v>14.79</v>
      </c>
      <c r="AN54" s="198">
        <v>40.43</v>
      </c>
      <c r="AO54" s="200">
        <v>0.37</v>
      </c>
      <c r="AP54" s="200">
        <f>+VLOOKUP(B54,'ELAB 2021'!$B$10:$AO$165,34,FALSE)</f>
        <v>0.28999999999999998</v>
      </c>
      <c r="AQ54" s="198">
        <v>24.44</v>
      </c>
      <c r="AR54" s="198">
        <v>48.86</v>
      </c>
      <c r="AS54" s="200">
        <v>0.5</v>
      </c>
      <c r="AT54" s="200">
        <v>0.3</v>
      </c>
      <c r="AU54" s="196">
        <v>0.5</v>
      </c>
      <c r="AV54" s="196">
        <v>0.54</v>
      </c>
      <c r="AW54" s="196">
        <v>0.93</v>
      </c>
      <c r="AX54" s="197">
        <v>0.93</v>
      </c>
      <c r="AY54" s="192" t="s">
        <v>424</v>
      </c>
      <c r="AZ54" s="1">
        <f>+VLOOKUP(B54,'estrazione originale X 22'!$C:$AU,36,FALSE)</f>
        <v>1</v>
      </c>
      <c r="BA54" s="1">
        <f>+VLOOKUP(B54,'estrazione originale X 22'!$C:$AU,37,FALSE)</f>
        <v>0</v>
      </c>
      <c r="BB54" s="1">
        <f>+VLOOKUP(B54,'estrazione originale X 22'!$C:$AU,38,FALSE)</f>
        <v>1</v>
      </c>
      <c r="BC54" s="1">
        <f>+VLOOKUP(B54,'estrazione originale X 22'!$C:$AU,39,FALSE)</f>
        <v>1</v>
      </c>
      <c r="BD54" s="1">
        <f>+VLOOKUP(B54,'estrazione originale X 22'!$C:$AU,40,FALSE)</f>
        <v>0</v>
      </c>
      <c r="BE54" s="1">
        <f>+VLOOKUP(B54,'estrazione originale X 22'!$C:$AU,41,FALSE)</f>
        <v>1</v>
      </c>
      <c r="BF54" s="1">
        <f>+VLOOKUP(B54,'estrazione originale X 22'!$C:$AU,42,FALSE)</f>
        <v>1</v>
      </c>
      <c r="BG54" s="1">
        <f>+VLOOKUP(B54,'estrazione originale X 22'!$C:$AU,43,FALSE)</f>
        <v>0</v>
      </c>
      <c r="BH54" s="1">
        <f>+VLOOKUP(B54,'estrazione originale X 22'!$C:$AU,44,FALSE)</f>
        <v>1</v>
      </c>
      <c r="BI54" s="20">
        <f>+VLOOKUP(B54,'estrazione originale X 22'!$C:$AU,45,FALSE)</f>
        <v>1</v>
      </c>
    </row>
    <row r="55" spans="1:61" x14ac:dyDescent="0.25">
      <c r="A55" s="179">
        <v>46</v>
      </c>
      <c r="B55" s="11" t="s">
        <v>511</v>
      </c>
      <c r="C55" s="194" t="s">
        <v>160</v>
      </c>
      <c r="D55" s="194" t="s">
        <v>67</v>
      </c>
      <c r="E55" s="194" t="s">
        <v>161</v>
      </c>
      <c r="F55" s="195" t="s">
        <v>71</v>
      </c>
      <c r="G55" s="196">
        <v>0.59</v>
      </c>
      <c r="H55" s="196">
        <v>0.68</v>
      </c>
      <c r="I55" s="196">
        <v>0.87</v>
      </c>
      <c r="J55" s="199">
        <v>0.71</v>
      </c>
      <c r="K55" s="196">
        <v>0.74</v>
      </c>
      <c r="L55" s="196">
        <v>0.75</v>
      </c>
      <c r="M55" s="196">
        <v>0.99</v>
      </c>
      <c r="N55" s="197">
        <v>0.8</v>
      </c>
      <c r="O55" s="196">
        <v>0.48</v>
      </c>
      <c r="P55" s="196">
        <v>0.62</v>
      </c>
      <c r="Q55" s="199">
        <v>0.77</v>
      </c>
      <c r="R55" s="199">
        <v>0.63</v>
      </c>
      <c r="S55" s="198" t="s">
        <v>450</v>
      </c>
      <c r="T55" s="198" t="s">
        <v>449</v>
      </c>
      <c r="U55" s="198" t="s">
        <v>425</v>
      </c>
      <c r="V55" s="199">
        <v>0</v>
      </c>
      <c r="W55" s="196">
        <v>0.23</v>
      </c>
      <c r="X55" s="196">
        <v>0.48</v>
      </c>
      <c r="Y55" s="199">
        <v>0.48</v>
      </c>
      <c r="Z55" s="199">
        <v>0.47</v>
      </c>
      <c r="AA55" s="196">
        <v>0.51</v>
      </c>
      <c r="AB55" s="196">
        <v>0.68</v>
      </c>
      <c r="AC55" s="199">
        <v>0.75</v>
      </c>
      <c r="AD55" s="199">
        <v>0.79</v>
      </c>
      <c r="AE55" s="196">
        <v>0.45</v>
      </c>
      <c r="AF55" s="196">
        <v>0.72</v>
      </c>
      <c r="AG55" s="199">
        <v>0.62</v>
      </c>
      <c r="AH55" s="199">
        <v>0.54</v>
      </c>
      <c r="AI55" s="196">
        <v>0.23</v>
      </c>
      <c r="AJ55" s="196">
        <v>0.25</v>
      </c>
      <c r="AK55" s="196">
        <v>0.92</v>
      </c>
      <c r="AL55" s="197">
        <v>0.95</v>
      </c>
      <c r="AM55" s="198">
        <v>27.84</v>
      </c>
      <c r="AN55" s="198">
        <v>15.55</v>
      </c>
      <c r="AO55" s="199">
        <v>1.79</v>
      </c>
      <c r="AP55" s="197">
        <f>+VLOOKUP(B55,'ELAB 2021'!$B$10:$AO$165,34,FALSE)</f>
        <v>0.97</v>
      </c>
      <c r="AQ55" s="198">
        <v>33.479999999999997</v>
      </c>
      <c r="AR55" s="198">
        <v>18.61</v>
      </c>
      <c r="AS55" s="199">
        <v>1.8</v>
      </c>
      <c r="AT55" s="199">
        <v>1.26</v>
      </c>
      <c r="AU55" s="196">
        <v>0.56999999999999995</v>
      </c>
      <c r="AV55" s="196">
        <v>0.62</v>
      </c>
      <c r="AW55" s="196">
        <v>0.92</v>
      </c>
      <c r="AX55" s="197">
        <v>0.84</v>
      </c>
      <c r="AY55" s="192">
        <f>+VLOOKUP(B55,'estrazione originale X 22'!$C:$AU,35,FALSE)</f>
        <v>1</v>
      </c>
      <c r="AZ55" s="1">
        <f>+VLOOKUP(B55,'estrazione originale X 22'!$C:$AU,36,FALSE)</f>
        <v>0</v>
      </c>
      <c r="BA55" s="1">
        <f>+VLOOKUP(B55,'estrazione originale X 22'!$C:$AU,37,FALSE)</f>
        <v>0</v>
      </c>
      <c r="BB55" s="1">
        <f>+VLOOKUP(B55,'estrazione originale X 22'!$C:$AU,38,FALSE)</f>
        <v>-1</v>
      </c>
      <c r="BC55" s="1">
        <f>+VLOOKUP(B55,'estrazione originale X 22'!$C:$AU,39,FALSE)</f>
        <v>-1</v>
      </c>
      <c r="BD55" s="1">
        <f>+VLOOKUP(B55,'estrazione originale X 22'!$C:$AU,40,FALSE)</f>
        <v>0</v>
      </c>
      <c r="BE55" s="1">
        <f>+VLOOKUP(B55,'estrazione originale X 22'!$C:$AU,41,FALSE)</f>
        <v>-1</v>
      </c>
      <c r="BF55" s="1">
        <f>+VLOOKUP(B55,'estrazione originale X 22'!$C:$AU,42,FALSE)</f>
        <v>-1</v>
      </c>
      <c r="BG55" s="1">
        <f>+VLOOKUP(B55,'estrazione originale X 22'!$C:$AU,43,FALSE)</f>
        <v>0</v>
      </c>
      <c r="BH55" s="1">
        <f>+VLOOKUP(B55,'estrazione originale X 22'!$C:$AU,44,FALSE)</f>
        <v>-1</v>
      </c>
      <c r="BI55" s="20">
        <f>+VLOOKUP(B55,'estrazione originale X 22'!$C:$AU,45,FALSE)</f>
        <v>-1</v>
      </c>
    </row>
    <row r="56" spans="1:61" x14ac:dyDescent="0.25">
      <c r="A56" s="179">
        <v>47</v>
      </c>
      <c r="B56" s="11" t="s">
        <v>512</v>
      </c>
      <c r="C56" s="194" t="s">
        <v>163</v>
      </c>
      <c r="D56" s="194" t="s">
        <v>67</v>
      </c>
      <c r="E56" s="194" t="s">
        <v>164</v>
      </c>
      <c r="F56" s="195" t="s">
        <v>71</v>
      </c>
      <c r="G56" s="196">
        <v>0.45</v>
      </c>
      <c r="H56" s="196">
        <v>0.56000000000000005</v>
      </c>
      <c r="I56" s="196">
        <v>0.8</v>
      </c>
      <c r="J56" s="197">
        <v>0.82</v>
      </c>
      <c r="K56" s="196">
        <v>0.79</v>
      </c>
      <c r="L56" s="196">
        <v>0.75</v>
      </c>
      <c r="M56" s="196">
        <v>1.05</v>
      </c>
      <c r="N56" s="197">
        <v>0.91</v>
      </c>
      <c r="O56" s="196">
        <v>0.28000000000000003</v>
      </c>
      <c r="P56" s="196">
        <v>0.48</v>
      </c>
      <c r="Q56" s="199">
        <v>0.57999999999999996</v>
      </c>
      <c r="R56" s="199">
        <v>0.51</v>
      </c>
      <c r="S56" s="198" t="s">
        <v>449</v>
      </c>
      <c r="T56" s="198" t="s">
        <v>450</v>
      </c>
      <c r="U56" s="199">
        <v>0</v>
      </c>
      <c r="V56" s="197" t="s">
        <v>424</v>
      </c>
      <c r="W56" s="196">
        <v>0.2</v>
      </c>
      <c r="X56" s="196">
        <v>0.34</v>
      </c>
      <c r="Y56" s="199">
        <v>0.59</v>
      </c>
      <c r="Z56" s="197">
        <v>0.91</v>
      </c>
      <c r="AA56" s="196">
        <v>0.31</v>
      </c>
      <c r="AB56" s="196">
        <v>0.44</v>
      </c>
      <c r="AC56" s="199">
        <v>0.7</v>
      </c>
      <c r="AD56" s="197">
        <v>1.07</v>
      </c>
      <c r="AE56" s="196">
        <v>0.55000000000000004</v>
      </c>
      <c r="AF56" s="196">
        <v>0.59</v>
      </c>
      <c r="AG56" s="196">
        <v>0.93</v>
      </c>
      <c r="AH56" s="197">
        <v>1.2</v>
      </c>
      <c r="AI56" s="196">
        <v>0.05</v>
      </c>
      <c r="AJ56" s="196">
        <v>0.21</v>
      </c>
      <c r="AK56" s="199">
        <v>0.24</v>
      </c>
      <c r="AL56" s="197">
        <v>0.96</v>
      </c>
      <c r="AM56" s="198">
        <v>10.34</v>
      </c>
      <c r="AN56" s="198">
        <v>14.51</v>
      </c>
      <c r="AO56" s="200">
        <v>0.71</v>
      </c>
      <c r="AP56" s="197">
        <f>+VLOOKUP(B56,'ELAB 2021'!$B$10:$AO$165,34,FALSE)</f>
        <v>0.99</v>
      </c>
      <c r="AQ56" s="198">
        <v>12.23</v>
      </c>
      <c r="AR56" s="198">
        <v>12.39</v>
      </c>
      <c r="AS56" s="196">
        <v>0.99</v>
      </c>
      <c r="AT56" s="197">
        <v>1.1200000000000001</v>
      </c>
      <c r="AU56" s="196">
        <v>0.9</v>
      </c>
      <c r="AV56" s="196">
        <v>0.76</v>
      </c>
      <c r="AW56" s="196">
        <v>1.18</v>
      </c>
      <c r="AX56" s="197">
        <v>1.1000000000000001</v>
      </c>
      <c r="AY56" s="192">
        <f>+VLOOKUP(B56,'estrazione originale X 22'!$C:$AU,35,FALSE)</f>
        <v>-1</v>
      </c>
      <c r="AZ56" s="1">
        <f>+VLOOKUP(B56,'estrazione originale X 22'!$C:$AU,36,FALSE)</f>
        <v>0</v>
      </c>
      <c r="BA56" s="1">
        <f>+VLOOKUP(B56,'estrazione originale X 22'!$C:$AU,37,FALSE)</f>
        <v>0</v>
      </c>
      <c r="BB56" s="1">
        <f>+VLOOKUP(B56,'estrazione originale X 22'!$C:$AU,38,FALSE)</f>
        <v>-1</v>
      </c>
      <c r="BC56" s="1">
        <f>+VLOOKUP(B56,'estrazione originale X 22'!$C:$AU,39,FALSE)</f>
        <v>-1</v>
      </c>
      <c r="BD56" s="1">
        <f>+VLOOKUP(B56,'estrazione originale X 22'!$C:$AU,40,FALSE)</f>
        <v>0</v>
      </c>
      <c r="BE56" s="1">
        <f>+VLOOKUP(B56,'estrazione originale X 22'!$C:$AU,41,FALSE)</f>
        <v>-1</v>
      </c>
      <c r="BF56" s="1">
        <f>+VLOOKUP(B56,'estrazione originale X 22'!$C:$AU,42,FALSE)</f>
        <v>0</v>
      </c>
      <c r="BG56" s="1">
        <f>+VLOOKUP(B56,'estrazione originale X 22'!$C:$AU,43,FALSE)</f>
        <v>-1</v>
      </c>
      <c r="BH56" s="1">
        <f>+VLOOKUP(B56,'estrazione originale X 22'!$C:$AU,44,FALSE)</f>
        <v>0</v>
      </c>
      <c r="BI56" s="20">
        <f>+VLOOKUP(B56,'estrazione originale X 22'!$C:$AU,45,FALSE)</f>
        <v>1</v>
      </c>
    </row>
    <row r="57" spans="1:61" x14ac:dyDescent="0.25">
      <c r="A57" s="179">
        <v>48</v>
      </c>
      <c r="B57" s="11" t="s">
        <v>623</v>
      </c>
      <c r="C57" s="194" t="s">
        <v>641</v>
      </c>
      <c r="D57" s="194" t="s">
        <v>67</v>
      </c>
      <c r="E57" s="194" t="s">
        <v>642</v>
      </c>
      <c r="F57" s="195" t="s">
        <v>71</v>
      </c>
      <c r="G57" s="196" t="s">
        <v>424</v>
      </c>
      <c r="H57" s="196" t="s">
        <v>424</v>
      </c>
      <c r="I57" s="196" t="s">
        <v>424</v>
      </c>
      <c r="J57" s="197" t="s">
        <v>424</v>
      </c>
      <c r="K57" s="196" t="s">
        <v>424</v>
      </c>
      <c r="L57" s="196" t="s">
        <v>424</v>
      </c>
      <c r="M57" s="196" t="s">
        <v>424</v>
      </c>
      <c r="N57" s="197" t="s">
        <v>424</v>
      </c>
      <c r="O57" s="196" t="s">
        <v>424</v>
      </c>
      <c r="P57" s="196" t="s">
        <v>424</v>
      </c>
      <c r="Q57" s="196" t="s">
        <v>424</v>
      </c>
      <c r="R57" s="197" t="s">
        <v>424</v>
      </c>
      <c r="S57" s="198" t="s">
        <v>424</v>
      </c>
      <c r="T57" s="198" t="s">
        <v>424</v>
      </c>
      <c r="U57" s="198" t="s">
        <v>424</v>
      </c>
      <c r="V57" s="197" t="s">
        <v>424</v>
      </c>
      <c r="W57" s="196" t="s">
        <v>424</v>
      </c>
      <c r="X57" s="196" t="s">
        <v>424</v>
      </c>
      <c r="Y57" s="196" t="s">
        <v>424</v>
      </c>
      <c r="Z57" s="197" t="s">
        <v>424</v>
      </c>
      <c r="AA57" s="196" t="s">
        <v>424</v>
      </c>
      <c r="AB57" s="196" t="s">
        <v>424</v>
      </c>
      <c r="AC57" s="196" t="s">
        <v>424</v>
      </c>
      <c r="AD57" s="197" t="s">
        <v>424</v>
      </c>
      <c r="AE57" s="196" t="s">
        <v>424</v>
      </c>
      <c r="AF57" s="196" t="s">
        <v>424</v>
      </c>
      <c r="AG57" s="196" t="s">
        <v>424</v>
      </c>
      <c r="AH57" s="197" t="s">
        <v>424</v>
      </c>
      <c r="AI57" s="196" t="s">
        <v>424</v>
      </c>
      <c r="AJ57" s="196" t="s">
        <v>424</v>
      </c>
      <c r="AK57" s="196" t="s">
        <v>424</v>
      </c>
      <c r="AL57" s="197" t="s">
        <v>424</v>
      </c>
      <c r="AM57" s="198">
        <v>11.08</v>
      </c>
      <c r="AN57" s="198">
        <v>40.89</v>
      </c>
      <c r="AO57" s="200">
        <v>0.27</v>
      </c>
      <c r="AP57" s="197" t="e">
        <f>+VLOOKUP(B57,'ELAB 2021'!$B$10:$AO$165,34,FALSE)</f>
        <v>#N/A</v>
      </c>
      <c r="AQ57" s="198">
        <v>11.08</v>
      </c>
      <c r="AR57" s="198">
        <v>41.6</v>
      </c>
      <c r="AS57" s="200">
        <v>0.27</v>
      </c>
      <c r="AT57" s="197" t="s">
        <v>424</v>
      </c>
      <c r="AU57" s="196">
        <v>0</v>
      </c>
      <c r="AV57" s="196">
        <v>0.72</v>
      </c>
      <c r="AW57" s="199">
        <v>0</v>
      </c>
      <c r="AX57" s="197" t="s">
        <v>424</v>
      </c>
      <c r="AY57" s="192" t="s">
        <v>424</v>
      </c>
      <c r="AZ57" s="1" t="s">
        <v>424</v>
      </c>
      <c r="BA57" s="1" t="s">
        <v>424</v>
      </c>
      <c r="BB57" s="1" t="s">
        <v>424</v>
      </c>
      <c r="BC57" s="1" t="s">
        <v>424</v>
      </c>
      <c r="BD57" s="1">
        <f>+VLOOKUP(B57,'estrazione originale X 22'!$C:$AU,40,FALSE)</f>
        <v>-1</v>
      </c>
      <c r="BE57" s="1" t="s">
        <v>424</v>
      </c>
      <c r="BF57" s="1" t="s">
        <v>424</v>
      </c>
      <c r="BG57" s="1" t="s">
        <v>424</v>
      </c>
      <c r="BH57" s="1">
        <f>+VLOOKUP(B57,'estrazione originale X 22'!$C:$AU,44,FALSE)</f>
        <v>1</v>
      </c>
      <c r="BI57" s="20">
        <f>+VLOOKUP(B57,'estrazione originale X 22'!$C:$AU,45,FALSE)</f>
        <v>1</v>
      </c>
    </row>
    <row r="58" spans="1:61" x14ac:dyDescent="0.25">
      <c r="A58" s="179">
        <v>49</v>
      </c>
      <c r="B58" s="11" t="s">
        <v>513</v>
      </c>
      <c r="C58" s="194" t="s">
        <v>166</v>
      </c>
      <c r="D58" s="194" t="s">
        <v>67</v>
      </c>
      <c r="E58" s="194" t="s">
        <v>167</v>
      </c>
      <c r="F58" s="195" t="s">
        <v>71</v>
      </c>
      <c r="G58" s="196">
        <v>0.4</v>
      </c>
      <c r="H58" s="196">
        <v>0.48</v>
      </c>
      <c r="I58" s="196">
        <v>0.83</v>
      </c>
      <c r="J58" s="197">
        <v>0.96</v>
      </c>
      <c r="K58" s="196">
        <v>0.6</v>
      </c>
      <c r="L58" s="196">
        <v>0.65</v>
      </c>
      <c r="M58" s="196">
        <v>0.92</v>
      </c>
      <c r="N58" s="197">
        <v>1</v>
      </c>
      <c r="O58" s="196">
        <v>0.27</v>
      </c>
      <c r="P58" s="196">
        <v>0.38</v>
      </c>
      <c r="Q58" s="199">
        <v>0.71</v>
      </c>
      <c r="R58" s="197">
        <v>0.95</v>
      </c>
      <c r="S58" s="198" t="s">
        <v>450</v>
      </c>
      <c r="T58" s="198" t="s">
        <v>449</v>
      </c>
      <c r="U58" s="198" t="s">
        <v>425</v>
      </c>
      <c r="V58" s="197" t="s">
        <v>425</v>
      </c>
      <c r="W58" s="196">
        <v>0.3</v>
      </c>
      <c r="X58" s="196">
        <v>0.27</v>
      </c>
      <c r="Y58" s="196">
        <v>1.1100000000000001</v>
      </c>
      <c r="Z58" s="197">
        <v>1</v>
      </c>
      <c r="AA58" s="196">
        <v>0.38</v>
      </c>
      <c r="AB58" s="196">
        <v>0.39</v>
      </c>
      <c r="AC58" s="196">
        <v>0.97</v>
      </c>
      <c r="AD58" s="197">
        <v>1.02</v>
      </c>
      <c r="AE58" s="196">
        <v>0.45</v>
      </c>
      <c r="AF58" s="196">
        <v>0.45</v>
      </c>
      <c r="AG58" s="196">
        <v>1</v>
      </c>
      <c r="AH58" s="197">
        <v>0.83</v>
      </c>
      <c r="AI58" s="196">
        <v>0.14000000000000001</v>
      </c>
      <c r="AJ58" s="196">
        <v>0.19</v>
      </c>
      <c r="AK58" s="199">
        <v>0.74</v>
      </c>
      <c r="AL58" s="197">
        <v>0.87</v>
      </c>
      <c r="AM58" s="198">
        <v>86.22</v>
      </c>
      <c r="AN58" s="198">
        <v>29.37</v>
      </c>
      <c r="AO58" s="199">
        <v>2.94</v>
      </c>
      <c r="AP58" s="199">
        <f>+VLOOKUP(B58,'ELAB 2021'!$B$10:$AO$165,34,FALSE)</f>
        <v>3.28</v>
      </c>
      <c r="AQ58" s="198">
        <v>47.57</v>
      </c>
      <c r="AR58" s="198">
        <v>33.36</v>
      </c>
      <c r="AS58" s="199">
        <v>1.43</v>
      </c>
      <c r="AT58" s="199">
        <v>1.48</v>
      </c>
      <c r="AU58" s="196">
        <v>0.96</v>
      </c>
      <c r="AV58" s="196">
        <v>0.85</v>
      </c>
      <c r="AW58" s="196">
        <v>1.1299999999999999</v>
      </c>
      <c r="AX58" s="197">
        <v>1.05</v>
      </c>
      <c r="AY58" s="192">
        <f>+VLOOKUP(B58,'estrazione originale X 22'!$C:$AU,35,FALSE)</f>
        <v>1</v>
      </c>
      <c r="AZ58" s="1">
        <f>+VLOOKUP(B58,'estrazione originale X 22'!$C:$AU,36,FALSE)</f>
        <v>0</v>
      </c>
      <c r="BA58" s="1">
        <f>+VLOOKUP(B58,'estrazione originale X 22'!$C:$AU,37,FALSE)</f>
        <v>0</v>
      </c>
      <c r="BB58" s="1">
        <f>+VLOOKUP(B58,'estrazione originale X 22'!$C:$AU,38,FALSE)</f>
        <v>-1</v>
      </c>
      <c r="BC58" s="1">
        <f>+VLOOKUP(B58,'estrazione originale X 22'!$C:$AU,39,FALSE)</f>
        <v>0</v>
      </c>
      <c r="BD58" s="1">
        <f>+VLOOKUP(B58,'estrazione originale X 22'!$C:$AU,40,FALSE)</f>
        <v>0</v>
      </c>
      <c r="BE58" s="1">
        <f>+VLOOKUP(B58,'estrazione originale X 22'!$C:$AU,41,FALSE)</f>
        <v>0</v>
      </c>
      <c r="BF58" s="1">
        <f>+VLOOKUP(B58,'estrazione originale X 22'!$C:$AU,42,FALSE)</f>
        <v>0</v>
      </c>
      <c r="BG58" s="1">
        <f>+VLOOKUP(B58,'estrazione originale X 22'!$C:$AU,43,FALSE)</f>
        <v>-1</v>
      </c>
      <c r="BH58" s="1">
        <f>+VLOOKUP(B58,'estrazione originale X 22'!$C:$AU,44,FALSE)</f>
        <v>-1</v>
      </c>
      <c r="BI58" s="20">
        <f>+VLOOKUP(B58,'estrazione originale X 22'!$C:$AU,45,FALSE)</f>
        <v>-1</v>
      </c>
    </row>
    <row r="59" spans="1:61" x14ac:dyDescent="0.25">
      <c r="A59" s="179">
        <v>50</v>
      </c>
      <c r="B59" s="11" t="s">
        <v>514</v>
      </c>
      <c r="C59" s="194" t="s">
        <v>169</v>
      </c>
      <c r="D59" s="194" t="s">
        <v>67</v>
      </c>
      <c r="E59" s="194" t="s">
        <v>170</v>
      </c>
      <c r="F59" s="195" t="s">
        <v>71</v>
      </c>
      <c r="G59" s="196">
        <v>0.26</v>
      </c>
      <c r="H59" s="196">
        <v>0.39</v>
      </c>
      <c r="I59" s="199">
        <v>0.67</v>
      </c>
      <c r="J59" s="197">
        <v>0.88</v>
      </c>
      <c r="K59" s="196">
        <v>0.36</v>
      </c>
      <c r="L59" s="196">
        <v>0.63</v>
      </c>
      <c r="M59" s="199">
        <v>0.56999999999999995</v>
      </c>
      <c r="N59" s="197">
        <v>0.91</v>
      </c>
      <c r="O59" s="196">
        <v>0.14000000000000001</v>
      </c>
      <c r="P59" s="196">
        <v>0.25</v>
      </c>
      <c r="Q59" s="199">
        <v>0.56000000000000005</v>
      </c>
      <c r="R59" s="199">
        <v>0.57999999999999996</v>
      </c>
      <c r="S59" s="198" t="s">
        <v>449</v>
      </c>
      <c r="T59" s="198" t="s">
        <v>449</v>
      </c>
      <c r="U59" s="198" t="s">
        <v>424</v>
      </c>
      <c r="V59" s="197">
        <v>1</v>
      </c>
      <c r="W59" s="196">
        <v>0.2</v>
      </c>
      <c r="X59" s="196">
        <v>0.11</v>
      </c>
      <c r="Y59" s="200">
        <v>1.82</v>
      </c>
      <c r="Z59" s="199">
        <v>0.73</v>
      </c>
      <c r="AA59" s="196">
        <v>0.12</v>
      </c>
      <c r="AB59" s="196">
        <v>0.23</v>
      </c>
      <c r="AC59" s="199">
        <v>0.52</v>
      </c>
      <c r="AD59" s="200">
        <v>1.25</v>
      </c>
      <c r="AE59" s="196">
        <v>0.36</v>
      </c>
      <c r="AF59" s="196">
        <v>0.23</v>
      </c>
      <c r="AG59" s="200">
        <v>1.57</v>
      </c>
      <c r="AH59" s="200">
        <v>2.11</v>
      </c>
      <c r="AI59" s="196">
        <v>0.06</v>
      </c>
      <c r="AJ59" s="196">
        <v>0.2</v>
      </c>
      <c r="AK59" s="199">
        <v>0.3</v>
      </c>
      <c r="AL59" s="200">
        <v>1.33</v>
      </c>
      <c r="AM59" s="198">
        <v>9.57</v>
      </c>
      <c r="AN59" s="198">
        <v>15.35</v>
      </c>
      <c r="AO59" s="200">
        <v>0.62</v>
      </c>
      <c r="AP59" s="197">
        <f>+VLOOKUP(B59,'ELAB 2021'!$B$10:$AO$165,34,FALSE)</f>
        <v>1.18</v>
      </c>
      <c r="AQ59" s="198">
        <v>11.87</v>
      </c>
      <c r="AR59" s="198">
        <v>15.78</v>
      </c>
      <c r="AS59" s="200">
        <v>0.75</v>
      </c>
      <c r="AT59" s="200">
        <v>0.75</v>
      </c>
      <c r="AU59" s="196">
        <v>0.59</v>
      </c>
      <c r="AV59" s="196">
        <v>0.75</v>
      </c>
      <c r="AW59" s="199">
        <v>0.79</v>
      </c>
      <c r="AX59" s="197">
        <v>0.97</v>
      </c>
      <c r="AY59" s="192" t="s">
        <v>424</v>
      </c>
      <c r="AZ59" s="1">
        <f>+VLOOKUP(B59,'estrazione originale X 22'!$C:$AU,36,FALSE)</f>
        <v>-1</v>
      </c>
      <c r="BA59" s="1">
        <f>+VLOOKUP(B59,'estrazione originale X 22'!$C:$AU,37,FALSE)</f>
        <v>-1</v>
      </c>
      <c r="BB59" s="1">
        <f>+VLOOKUP(B59,'estrazione originale X 22'!$C:$AU,38,FALSE)</f>
        <v>-1</v>
      </c>
      <c r="BC59" s="1">
        <f>+VLOOKUP(B59,'estrazione originale X 22'!$C:$AU,39,FALSE)</f>
        <v>-1</v>
      </c>
      <c r="BD59" s="1">
        <f>+VLOOKUP(B59,'estrazione originale X 22'!$C:$AU,40,FALSE)</f>
        <v>-1</v>
      </c>
      <c r="BE59" s="1">
        <f>+VLOOKUP(B59,'estrazione originale X 22'!$C:$AU,41,FALSE)</f>
        <v>1</v>
      </c>
      <c r="BF59" s="1">
        <f>+VLOOKUP(B59,'estrazione originale X 22'!$C:$AU,42,FALSE)</f>
        <v>1</v>
      </c>
      <c r="BG59" s="1">
        <f>+VLOOKUP(B59,'estrazione originale X 22'!$C:$AU,43,FALSE)</f>
        <v>-1</v>
      </c>
      <c r="BH59" s="1">
        <f>+VLOOKUP(B59,'estrazione originale X 22'!$C:$AU,44,FALSE)</f>
        <v>1</v>
      </c>
      <c r="BI59" s="20">
        <f>+VLOOKUP(B59,'estrazione originale X 22'!$C:$AU,45,FALSE)</f>
        <v>1</v>
      </c>
    </row>
    <row r="60" spans="1:61" x14ac:dyDescent="0.25">
      <c r="A60" s="179">
        <v>51</v>
      </c>
      <c r="B60" s="11" t="s">
        <v>515</v>
      </c>
      <c r="C60" s="194" t="s">
        <v>172</v>
      </c>
      <c r="D60" s="194" t="s">
        <v>67</v>
      </c>
      <c r="E60" s="194" t="s">
        <v>170</v>
      </c>
      <c r="F60" s="195" t="s">
        <v>71</v>
      </c>
      <c r="G60" s="196">
        <v>0.25</v>
      </c>
      <c r="H60" s="196">
        <v>0.39</v>
      </c>
      <c r="I60" s="199">
        <v>0.64</v>
      </c>
      <c r="J60" s="199">
        <v>0.62</v>
      </c>
      <c r="K60" s="196">
        <v>0.45</v>
      </c>
      <c r="L60" s="196">
        <v>0.63</v>
      </c>
      <c r="M60" s="199">
        <v>0.71</v>
      </c>
      <c r="N60" s="197">
        <v>0.94</v>
      </c>
      <c r="O60" s="196">
        <v>7.0000000000000007E-2</v>
      </c>
      <c r="P60" s="196">
        <v>0.25</v>
      </c>
      <c r="Q60" s="199">
        <v>0.28000000000000003</v>
      </c>
      <c r="R60" s="199">
        <v>0.38</v>
      </c>
      <c r="S60" s="198" t="s">
        <v>449</v>
      </c>
      <c r="T60" s="198" t="s">
        <v>449</v>
      </c>
      <c r="U60" s="198" t="s">
        <v>424</v>
      </c>
      <c r="V60" s="197">
        <v>1</v>
      </c>
      <c r="W60" s="196">
        <v>0.16</v>
      </c>
      <c r="X60" s="196">
        <v>0.11</v>
      </c>
      <c r="Y60" s="200">
        <v>1.45</v>
      </c>
      <c r="Z60" s="199">
        <v>0.64</v>
      </c>
      <c r="AA60" s="196">
        <v>0.15</v>
      </c>
      <c r="AB60" s="196">
        <v>0.23</v>
      </c>
      <c r="AC60" s="199">
        <v>0.65</v>
      </c>
      <c r="AD60" s="197">
        <v>0.88</v>
      </c>
      <c r="AE60" s="196">
        <v>0.25</v>
      </c>
      <c r="AF60" s="196">
        <v>0.23</v>
      </c>
      <c r="AG60" s="196">
        <v>1.0900000000000001</v>
      </c>
      <c r="AH60" s="200">
        <v>1.47</v>
      </c>
      <c r="AI60" s="196">
        <v>0.11</v>
      </c>
      <c r="AJ60" s="196">
        <v>0.2</v>
      </c>
      <c r="AK60" s="199">
        <v>0.55000000000000004</v>
      </c>
      <c r="AL60" s="199">
        <v>0.33</v>
      </c>
      <c r="AM60" s="198">
        <v>16.89</v>
      </c>
      <c r="AN60" s="198">
        <v>15.35</v>
      </c>
      <c r="AO60" s="196">
        <v>1.1000000000000001</v>
      </c>
      <c r="AP60" s="199">
        <f>+VLOOKUP(B60,'ELAB 2021'!$B$10:$AO$165,34,FALSE)</f>
        <v>1.22</v>
      </c>
      <c r="AQ60" s="198">
        <v>20.84</v>
      </c>
      <c r="AR60" s="198">
        <v>15.78</v>
      </c>
      <c r="AS60" s="199">
        <v>1.32</v>
      </c>
      <c r="AT60" s="199">
        <v>1.31</v>
      </c>
      <c r="AU60" s="196">
        <v>0.75</v>
      </c>
      <c r="AV60" s="196">
        <v>0.75</v>
      </c>
      <c r="AW60" s="196">
        <v>1</v>
      </c>
      <c r="AX60" s="197">
        <v>0.95</v>
      </c>
      <c r="AY60" s="192" t="s">
        <v>424</v>
      </c>
      <c r="AZ60" s="1">
        <f>+VLOOKUP(B60,'estrazione originale X 22'!$C:$AU,36,FALSE)</f>
        <v>-1</v>
      </c>
      <c r="BA60" s="1">
        <f>+VLOOKUP(B60,'estrazione originale X 22'!$C:$AU,37,FALSE)</f>
        <v>-1</v>
      </c>
      <c r="BB60" s="1">
        <f>+VLOOKUP(B60,'estrazione originale X 22'!$C:$AU,38,FALSE)</f>
        <v>-1</v>
      </c>
      <c r="BC60" s="1">
        <f>+VLOOKUP(B60,'estrazione originale X 22'!$C:$AU,39,FALSE)</f>
        <v>-1</v>
      </c>
      <c r="BD60" s="1">
        <f>+VLOOKUP(B60,'estrazione originale X 22'!$C:$AU,40,FALSE)</f>
        <v>0</v>
      </c>
      <c r="BE60" s="1">
        <f>+VLOOKUP(B60,'estrazione originale X 22'!$C:$AU,41,FALSE)</f>
        <v>1</v>
      </c>
      <c r="BF60" s="1">
        <f>+VLOOKUP(B60,'estrazione originale X 22'!$C:$AU,42,FALSE)</f>
        <v>0</v>
      </c>
      <c r="BG60" s="1">
        <f>+VLOOKUP(B60,'estrazione originale X 22'!$C:$AU,43,FALSE)</f>
        <v>-1</v>
      </c>
      <c r="BH60" s="1">
        <f>+VLOOKUP(B60,'estrazione originale X 22'!$C:$AU,44,FALSE)</f>
        <v>-1</v>
      </c>
      <c r="BI60" s="20">
        <f>+VLOOKUP(B60,'estrazione originale X 22'!$C:$AU,45,FALSE)</f>
        <v>0</v>
      </c>
    </row>
    <row r="61" spans="1:61" x14ac:dyDescent="0.25">
      <c r="A61" s="179">
        <v>52</v>
      </c>
      <c r="B61" s="11" t="s">
        <v>516</v>
      </c>
      <c r="C61" s="194" t="s">
        <v>173</v>
      </c>
      <c r="D61" s="194" t="s">
        <v>67</v>
      </c>
      <c r="E61" s="194" t="s">
        <v>174</v>
      </c>
      <c r="F61" s="195" t="s">
        <v>68</v>
      </c>
      <c r="G61" s="196" t="s">
        <v>424</v>
      </c>
      <c r="H61" s="196" t="s">
        <v>424</v>
      </c>
      <c r="I61" s="196" t="s">
        <v>424</v>
      </c>
      <c r="J61" s="197" t="s">
        <v>424</v>
      </c>
      <c r="K61" s="196" t="s">
        <v>424</v>
      </c>
      <c r="L61" s="196" t="s">
        <v>424</v>
      </c>
      <c r="M61" s="196" t="s">
        <v>424</v>
      </c>
      <c r="N61" s="197" t="s">
        <v>424</v>
      </c>
      <c r="O61" s="196" t="s">
        <v>424</v>
      </c>
      <c r="P61" s="196" t="s">
        <v>424</v>
      </c>
      <c r="Q61" s="196" t="s">
        <v>424</v>
      </c>
      <c r="R61" s="197" t="s">
        <v>424</v>
      </c>
      <c r="S61" s="198" t="s">
        <v>424</v>
      </c>
      <c r="T61" s="198" t="s">
        <v>424</v>
      </c>
      <c r="U61" s="198" t="s">
        <v>424</v>
      </c>
      <c r="V61" s="197" t="s">
        <v>424</v>
      </c>
      <c r="W61" s="196" t="s">
        <v>424</v>
      </c>
      <c r="X61" s="196" t="s">
        <v>424</v>
      </c>
      <c r="Y61" s="196" t="s">
        <v>424</v>
      </c>
      <c r="Z61" s="197" t="s">
        <v>424</v>
      </c>
      <c r="AA61" s="196" t="s">
        <v>424</v>
      </c>
      <c r="AB61" s="196" t="s">
        <v>424</v>
      </c>
      <c r="AC61" s="196" t="s">
        <v>424</v>
      </c>
      <c r="AD61" s="197" t="s">
        <v>424</v>
      </c>
      <c r="AE61" s="196">
        <v>0</v>
      </c>
      <c r="AF61" s="196">
        <v>0.48</v>
      </c>
      <c r="AG61" s="199">
        <v>0</v>
      </c>
      <c r="AH61" s="199">
        <v>0</v>
      </c>
      <c r="AI61" s="196" t="s">
        <v>424</v>
      </c>
      <c r="AJ61" s="196">
        <v>0.22</v>
      </c>
      <c r="AK61" s="196" t="s">
        <v>424</v>
      </c>
      <c r="AL61" s="200">
        <v>1.25</v>
      </c>
      <c r="AM61" s="198">
        <v>34.85</v>
      </c>
      <c r="AN61" s="198">
        <v>33.159999999999997</v>
      </c>
      <c r="AO61" s="196">
        <v>1.05</v>
      </c>
      <c r="AP61" s="197" t="str">
        <f>+VLOOKUP(B61,'ELAB 2021'!$B$10:$AO$165,34,FALSE)</f>
        <v>-</v>
      </c>
      <c r="AQ61" s="198">
        <v>49.27</v>
      </c>
      <c r="AR61" s="198">
        <v>36.979999999999997</v>
      </c>
      <c r="AS61" s="199">
        <v>1.33</v>
      </c>
      <c r="AT61" s="200">
        <v>0.02</v>
      </c>
      <c r="AU61" s="196">
        <v>0.67</v>
      </c>
      <c r="AV61" s="196">
        <v>0.73</v>
      </c>
      <c r="AW61" s="196">
        <v>0.92</v>
      </c>
      <c r="AX61" s="197">
        <v>0.85</v>
      </c>
      <c r="AY61" s="192" t="s">
        <v>424</v>
      </c>
      <c r="AZ61" s="1" t="s">
        <v>424</v>
      </c>
      <c r="BA61" s="1" t="s">
        <v>424</v>
      </c>
      <c r="BB61" s="1" t="s">
        <v>424</v>
      </c>
      <c r="BC61" s="1" t="s">
        <v>424</v>
      </c>
      <c r="BD61" s="1">
        <f>+VLOOKUP(B61,'estrazione originale X 22'!$C:$AU,40,FALSE)</f>
        <v>0</v>
      </c>
      <c r="BE61" s="1" t="s">
        <v>424</v>
      </c>
      <c r="BF61" s="1">
        <f>+VLOOKUP(B61,'estrazione originale X 22'!$C:$AU,42,FALSE)</f>
        <v>-1</v>
      </c>
      <c r="BG61" s="1" t="s">
        <v>424</v>
      </c>
      <c r="BH61" s="1">
        <f>+VLOOKUP(B61,'estrazione originale X 22'!$C:$AU,44,FALSE)</f>
        <v>-1</v>
      </c>
      <c r="BI61" s="20">
        <f>+VLOOKUP(B61,'estrazione originale X 22'!$C:$AU,45,FALSE)</f>
        <v>0</v>
      </c>
    </row>
    <row r="62" spans="1:61" x14ac:dyDescent="0.25">
      <c r="A62" s="179">
        <v>53</v>
      </c>
      <c r="B62" s="11" t="s">
        <v>624</v>
      </c>
      <c r="C62" s="194" t="s">
        <v>643</v>
      </c>
      <c r="D62" s="194" t="s">
        <v>67</v>
      </c>
      <c r="E62" s="194" t="s">
        <v>174</v>
      </c>
      <c r="F62" s="195" t="s">
        <v>71</v>
      </c>
      <c r="G62" s="196">
        <v>0.45</v>
      </c>
      <c r="H62" s="196">
        <v>0.44</v>
      </c>
      <c r="I62" s="196">
        <v>1.02</v>
      </c>
      <c r="J62" s="197" t="s">
        <v>424</v>
      </c>
      <c r="K62" s="196">
        <v>0.67</v>
      </c>
      <c r="L62" s="196">
        <v>0.69</v>
      </c>
      <c r="M62" s="196">
        <v>0.97</v>
      </c>
      <c r="N62" s="197" t="s">
        <v>424</v>
      </c>
      <c r="O62" s="196">
        <v>0.28999999999999998</v>
      </c>
      <c r="P62" s="196">
        <v>0.31</v>
      </c>
      <c r="Q62" s="196">
        <v>0.94</v>
      </c>
      <c r="R62" s="197" t="s">
        <v>424</v>
      </c>
      <c r="S62" s="198" t="s">
        <v>449</v>
      </c>
      <c r="T62" s="198" t="s">
        <v>449</v>
      </c>
      <c r="U62" s="198" t="s">
        <v>424</v>
      </c>
      <c r="V62" s="197" t="s">
        <v>424</v>
      </c>
      <c r="W62" s="196">
        <v>0.21</v>
      </c>
      <c r="X62" s="196">
        <v>0.21</v>
      </c>
      <c r="Y62" s="196">
        <v>1</v>
      </c>
      <c r="Z62" s="197" t="s">
        <v>424</v>
      </c>
      <c r="AA62" s="196">
        <v>0.2</v>
      </c>
      <c r="AB62" s="196">
        <v>0.33</v>
      </c>
      <c r="AC62" s="199">
        <v>0.61</v>
      </c>
      <c r="AD62" s="197" t="s">
        <v>424</v>
      </c>
      <c r="AE62" s="196">
        <v>0.47</v>
      </c>
      <c r="AF62" s="196">
        <v>0.48</v>
      </c>
      <c r="AG62" s="196">
        <v>0.98</v>
      </c>
      <c r="AH62" s="197" t="s">
        <v>424</v>
      </c>
      <c r="AI62" s="196">
        <v>0.14000000000000001</v>
      </c>
      <c r="AJ62" s="196">
        <v>0.22</v>
      </c>
      <c r="AK62" s="199">
        <v>0.64</v>
      </c>
      <c r="AL62" s="197" t="s">
        <v>424</v>
      </c>
      <c r="AM62" s="198">
        <v>38.200000000000003</v>
      </c>
      <c r="AN62" s="198">
        <v>33.159999999999997</v>
      </c>
      <c r="AO62" s="196">
        <v>1.1499999999999999</v>
      </c>
      <c r="AP62" s="197" t="e">
        <f>+VLOOKUP(B62,'ELAB 2021'!$B$10:$AO$165,34,FALSE)</f>
        <v>#N/A</v>
      </c>
      <c r="AQ62" s="198">
        <v>32.29</v>
      </c>
      <c r="AR62" s="198">
        <v>36.979999999999997</v>
      </c>
      <c r="AS62" s="196">
        <v>0.87</v>
      </c>
      <c r="AT62" s="197" t="s">
        <v>424</v>
      </c>
      <c r="AU62" s="196">
        <v>0.75</v>
      </c>
      <c r="AV62" s="196">
        <v>0.73</v>
      </c>
      <c r="AW62" s="196">
        <v>1.03</v>
      </c>
      <c r="AX62" s="197" t="s">
        <v>424</v>
      </c>
      <c r="AY62" s="192" t="s">
        <v>424</v>
      </c>
      <c r="AZ62" s="1">
        <f>+VLOOKUP(B62,'estrazione originale X 22'!$C:$AU,36,FALSE)</f>
        <v>0</v>
      </c>
      <c r="BA62" s="1">
        <f>+VLOOKUP(B62,'estrazione originale X 22'!$C:$AU,37,FALSE)</f>
        <v>0</v>
      </c>
      <c r="BB62" s="1">
        <f>+VLOOKUP(B62,'estrazione originale X 22'!$C:$AU,38,FALSE)</f>
        <v>0</v>
      </c>
      <c r="BC62" s="1">
        <f>+VLOOKUP(B62,'estrazione originale X 22'!$C:$AU,39,FALSE)</f>
        <v>-1</v>
      </c>
      <c r="BD62" s="1">
        <f>+VLOOKUP(B62,'estrazione originale X 22'!$C:$AU,40,FALSE)</f>
        <v>0</v>
      </c>
      <c r="BE62" s="1">
        <f>+VLOOKUP(B62,'estrazione originale X 22'!$C:$AU,41,FALSE)</f>
        <v>0</v>
      </c>
      <c r="BF62" s="1">
        <f>+VLOOKUP(B62,'estrazione originale X 22'!$C:$AU,42,FALSE)</f>
        <v>0</v>
      </c>
      <c r="BG62" s="1">
        <f>+VLOOKUP(B62,'estrazione originale X 22'!$C:$AU,43,FALSE)</f>
        <v>-1</v>
      </c>
      <c r="BH62" s="1">
        <f>+VLOOKUP(B62,'estrazione originale X 22'!$C:$AU,44,FALSE)</f>
        <v>0</v>
      </c>
      <c r="BI62" s="20">
        <f>+VLOOKUP(B62,'estrazione originale X 22'!$C:$AU,45,FALSE)</f>
        <v>0</v>
      </c>
    </row>
    <row r="63" spans="1:61" x14ac:dyDescent="0.25">
      <c r="A63" s="179">
        <v>54</v>
      </c>
      <c r="B63" s="11" t="s">
        <v>518</v>
      </c>
      <c r="C63" s="194" t="s">
        <v>177</v>
      </c>
      <c r="D63" s="194" t="s">
        <v>67</v>
      </c>
      <c r="E63" s="194" t="s">
        <v>174</v>
      </c>
      <c r="F63" s="195" t="s">
        <v>71</v>
      </c>
      <c r="G63" s="196">
        <v>0.48</v>
      </c>
      <c r="H63" s="196">
        <v>0.44</v>
      </c>
      <c r="I63" s="196">
        <v>1.0900000000000001</v>
      </c>
      <c r="J63" s="199">
        <v>0.74</v>
      </c>
      <c r="K63" s="196">
        <v>0.82</v>
      </c>
      <c r="L63" s="196">
        <v>0.69</v>
      </c>
      <c r="M63" s="196">
        <v>1.19</v>
      </c>
      <c r="N63" s="197">
        <v>1.2</v>
      </c>
      <c r="O63" s="196">
        <v>0.37</v>
      </c>
      <c r="P63" s="196">
        <v>0.31</v>
      </c>
      <c r="Q63" s="196">
        <v>1.19</v>
      </c>
      <c r="R63" s="199">
        <v>0.5</v>
      </c>
      <c r="S63" s="198" t="s">
        <v>450</v>
      </c>
      <c r="T63" s="198" t="s">
        <v>449</v>
      </c>
      <c r="U63" s="198" t="s">
        <v>425</v>
      </c>
      <c r="V63" s="197" t="s">
        <v>424</v>
      </c>
      <c r="W63" s="196">
        <v>0.26</v>
      </c>
      <c r="X63" s="196">
        <v>0.21</v>
      </c>
      <c r="Y63" s="200">
        <v>1.24</v>
      </c>
      <c r="Z63" s="197">
        <v>0.95</v>
      </c>
      <c r="AA63" s="196">
        <v>0.4</v>
      </c>
      <c r="AB63" s="196">
        <v>0.33</v>
      </c>
      <c r="AC63" s="200">
        <v>1.21</v>
      </c>
      <c r="AD63" s="199">
        <v>0.79</v>
      </c>
      <c r="AE63" s="196">
        <v>0.48</v>
      </c>
      <c r="AF63" s="196">
        <v>0.48</v>
      </c>
      <c r="AG63" s="196">
        <v>1</v>
      </c>
      <c r="AH63" s="200">
        <v>1.32</v>
      </c>
      <c r="AI63" s="196">
        <v>0.24</v>
      </c>
      <c r="AJ63" s="196">
        <v>0.22</v>
      </c>
      <c r="AK63" s="196">
        <v>1.0900000000000001</v>
      </c>
      <c r="AL63" s="197">
        <v>0.9</v>
      </c>
      <c r="AM63" s="198">
        <v>51.76</v>
      </c>
      <c r="AN63" s="198">
        <v>33.159999999999997</v>
      </c>
      <c r="AO63" s="199">
        <v>1.56</v>
      </c>
      <c r="AP63" s="199">
        <f>+VLOOKUP(B63,'ELAB 2021'!$B$10:$AO$165,34,FALSE)</f>
        <v>1.53</v>
      </c>
      <c r="AQ63" s="198">
        <v>70.56</v>
      </c>
      <c r="AR63" s="198">
        <v>36.979999999999997</v>
      </c>
      <c r="AS63" s="199">
        <v>1.91</v>
      </c>
      <c r="AT63" s="199">
        <v>1.71</v>
      </c>
      <c r="AU63" s="196">
        <v>0.71</v>
      </c>
      <c r="AV63" s="196">
        <v>0.73</v>
      </c>
      <c r="AW63" s="196">
        <v>0.97</v>
      </c>
      <c r="AX63" s="197">
        <v>1.06</v>
      </c>
      <c r="AY63" s="192">
        <f>+VLOOKUP(B63,'estrazione originale X 22'!$C:$AU,35,FALSE)</f>
        <v>1</v>
      </c>
      <c r="AZ63" s="1">
        <f>+VLOOKUP(B63,'estrazione originale X 22'!$C:$AU,36,FALSE)</f>
        <v>0</v>
      </c>
      <c r="BA63" s="1">
        <f>+VLOOKUP(B63,'estrazione originale X 22'!$C:$AU,37,FALSE)</f>
        <v>0</v>
      </c>
      <c r="BB63" s="1">
        <f>+VLOOKUP(B63,'estrazione originale X 22'!$C:$AU,38,FALSE)</f>
        <v>0</v>
      </c>
      <c r="BC63" s="1">
        <f>+VLOOKUP(B63,'estrazione originale X 22'!$C:$AU,39,FALSE)</f>
        <v>1</v>
      </c>
      <c r="BD63" s="1">
        <f>+VLOOKUP(B63,'estrazione originale X 22'!$C:$AU,40,FALSE)</f>
        <v>0</v>
      </c>
      <c r="BE63" s="1">
        <f>+VLOOKUP(B63,'estrazione originale X 22'!$C:$AU,41,FALSE)</f>
        <v>1</v>
      </c>
      <c r="BF63" s="1">
        <f>+VLOOKUP(B63,'estrazione originale X 22'!$C:$AU,42,FALSE)</f>
        <v>0</v>
      </c>
      <c r="BG63" s="1">
        <f>+VLOOKUP(B63,'estrazione originale X 22'!$C:$AU,43,FALSE)</f>
        <v>0</v>
      </c>
      <c r="BH63" s="1">
        <f>+VLOOKUP(B63,'estrazione originale X 22'!$C:$AU,44,FALSE)</f>
        <v>-1</v>
      </c>
      <c r="BI63" s="20">
        <f>+VLOOKUP(B63,'estrazione originale X 22'!$C:$AU,45,FALSE)</f>
        <v>-1</v>
      </c>
    </row>
    <row r="64" spans="1:61" x14ac:dyDescent="0.25">
      <c r="A64" s="179">
        <v>55</v>
      </c>
      <c r="B64" s="11" t="s">
        <v>519</v>
      </c>
      <c r="C64" s="194" t="s">
        <v>173</v>
      </c>
      <c r="D64" s="194" t="s">
        <v>67</v>
      </c>
      <c r="E64" s="194" t="s">
        <v>174</v>
      </c>
      <c r="F64" s="195" t="s">
        <v>71</v>
      </c>
      <c r="G64" s="196">
        <v>0.44</v>
      </c>
      <c r="H64" s="196">
        <v>0.44</v>
      </c>
      <c r="I64" s="196">
        <v>1</v>
      </c>
      <c r="J64" s="197">
        <v>1.07</v>
      </c>
      <c r="K64" s="196">
        <v>0.72</v>
      </c>
      <c r="L64" s="196">
        <v>0.69</v>
      </c>
      <c r="M64" s="196">
        <v>1.04</v>
      </c>
      <c r="N64" s="197">
        <v>1.01</v>
      </c>
      <c r="O64" s="196">
        <v>0.36</v>
      </c>
      <c r="P64" s="196">
        <v>0.31</v>
      </c>
      <c r="Q64" s="196">
        <v>1.1599999999999999</v>
      </c>
      <c r="R64" s="197">
        <v>0.94</v>
      </c>
      <c r="S64" s="198" t="s">
        <v>449</v>
      </c>
      <c r="T64" s="198" t="s">
        <v>449</v>
      </c>
      <c r="U64" s="198" t="s">
        <v>424</v>
      </c>
      <c r="V64" s="197" t="s">
        <v>424</v>
      </c>
      <c r="W64" s="196">
        <v>0.37</v>
      </c>
      <c r="X64" s="196">
        <v>0.21</v>
      </c>
      <c r="Y64" s="200">
        <v>1.76</v>
      </c>
      <c r="Z64" s="200">
        <v>1.45</v>
      </c>
      <c r="AA64" s="196">
        <v>0.49</v>
      </c>
      <c r="AB64" s="196">
        <v>0.33</v>
      </c>
      <c r="AC64" s="200">
        <v>1.48</v>
      </c>
      <c r="AD64" s="200">
        <v>1.74</v>
      </c>
      <c r="AE64" s="196">
        <v>0.56999999999999995</v>
      </c>
      <c r="AF64" s="196">
        <v>0.48</v>
      </c>
      <c r="AG64" s="196">
        <v>1.19</v>
      </c>
      <c r="AH64" s="197">
        <v>0.98</v>
      </c>
      <c r="AI64" s="196">
        <v>0.18</v>
      </c>
      <c r="AJ64" s="196">
        <v>0.22</v>
      </c>
      <c r="AK64" s="196">
        <v>0.82</v>
      </c>
      <c r="AL64" s="199">
        <v>0.55000000000000004</v>
      </c>
      <c r="AM64" s="198">
        <v>34.85</v>
      </c>
      <c r="AN64" s="198">
        <v>33.159999999999997</v>
      </c>
      <c r="AO64" s="196">
        <v>1.05</v>
      </c>
      <c r="AP64" s="199">
        <f>+VLOOKUP(B64,'ELAB 2021'!$B$10:$AO$165,34,FALSE)</f>
        <v>1.41</v>
      </c>
      <c r="AQ64" s="198">
        <v>49.27</v>
      </c>
      <c r="AR64" s="198">
        <v>36.979999999999997</v>
      </c>
      <c r="AS64" s="199">
        <v>1.33</v>
      </c>
      <c r="AT64" s="199">
        <v>1.34</v>
      </c>
      <c r="AU64" s="196">
        <v>0.67</v>
      </c>
      <c r="AV64" s="196">
        <v>0.73</v>
      </c>
      <c r="AW64" s="196">
        <v>0.92</v>
      </c>
      <c r="AX64" s="197">
        <v>0.85</v>
      </c>
      <c r="AY64" s="192" t="s">
        <v>424</v>
      </c>
      <c r="AZ64" s="1">
        <f>+VLOOKUP(B64,'estrazione originale X 22'!$C:$AU,36,FALSE)</f>
        <v>0</v>
      </c>
      <c r="BA64" s="1">
        <f>+VLOOKUP(B64,'estrazione originale X 22'!$C:$AU,37,FALSE)</f>
        <v>0</v>
      </c>
      <c r="BB64" s="1">
        <f>+VLOOKUP(B64,'estrazione originale X 22'!$C:$AU,38,FALSE)</f>
        <v>0</v>
      </c>
      <c r="BC64" s="1">
        <f>+VLOOKUP(B64,'estrazione originale X 22'!$C:$AU,39,FALSE)</f>
        <v>1</v>
      </c>
      <c r="BD64" s="1">
        <f>+VLOOKUP(B64,'estrazione originale X 22'!$C:$AU,40,FALSE)</f>
        <v>0</v>
      </c>
      <c r="BE64" s="1">
        <f>+VLOOKUP(B64,'estrazione originale X 22'!$C:$AU,41,FALSE)</f>
        <v>1</v>
      </c>
      <c r="BF64" s="1">
        <f>+VLOOKUP(B64,'estrazione originale X 22'!$C:$AU,42,FALSE)</f>
        <v>0</v>
      </c>
      <c r="BG64" s="1">
        <f>+VLOOKUP(B64,'estrazione originale X 22'!$C:$AU,43,FALSE)</f>
        <v>0</v>
      </c>
      <c r="BH64" s="1">
        <f>+VLOOKUP(B64,'estrazione originale X 22'!$C:$AU,44,FALSE)</f>
        <v>-1</v>
      </c>
      <c r="BI64" s="20">
        <f>+VLOOKUP(B64,'estrazione originale X 22'!$C:$AU,45,FALSE)</f>
        <v>0</v>
      </c>
    </row>
    <row r="65" spans="1:61" x14ac:dyDescent="0.25">
      <c r="A65" s="179">
        <v>56</v>
      </c>
      <c r="B65" s="11" t="s">
        <v>520</v>
      </c>
      <c r="C65" s="194" t="s">
        <v>178</v>
      </c>
      <c r="D65" s="194" t="s">
        <v>67</v>
      </c>
      <c r="E65" s="194" t="s">
        <v>174</v>
      </c>
      <c r="F65" s="195" t="s">
        <v>71</v>
      </c>
      <c r="G65" s="196">
        <v>0.45</v>
      </c>
      <c r="H65" s="196">
        <v>0.44</v>
      </c>
      <c r="I65" s="196">
        <v>1.02</v>
      </c>
      <c r="J65" s="197">
        <v>0.8</v>
      </c>
      <c r="K65" s="196">
        <v>0.69</v>
      </c>
      <c r="L65" s="196">
        <v>0.69</v>
      </c>
      <c r="M65" s="196">
        <v>1</v>
      </c>
      <c r="N65" s="197">
        <v>0.97</v>
      </c>
      <c r="O65" s="196">
        <v>0.28000000000000003</v>
      </c>
      <c r="P65" s="196">
        <v>0.31</v>
      </c>
      <c r="Q65" s="196">
        <v>0.9</v>
      </c>
      <c r="R65" s="199">
        <v>0.71</v>
      </c>
      <c r="S65" s="198" t="s">
        <v>449</v>
      </c>
      <c r="T65" s="198" t="s">
        <v>449</v>
      </c>
      <c r="U65" s="198" t="s">
        <v>424</v>
      </c>
      <c r="V65" s="197" t="s">
        <v>424</v>
      </c>
      <c r="W65" s="196">
        <v>0.14000000000000001</v>
      </c>
      <c r="X65" s="196">
        <v>0.21</v>
      </c>
      <c r="Y65" s="199">
        <v>0.67</v>
      </c>
      <c r="Z65" s="199">
        <v>0.45</v>
      </c>
      <c r="AA65" s="196">
        <v>0.2</v>
      </c>
      <c r="AB65" s="196">
        <v>0.33</v>
      </c>
      <c r="AC65" s="199">
        <v>0.61</v>
      </c>
      <c r="AD65" s="199">
        <v>0.62</v>
      </c>
      <c r="AE65" s="196">
        <v>0.36</v>
      </c>
      <c r="AF65" s="196">
        <v>0.48</v>
      </c>
      <c r="AG65" s="199">
        <v>0.75</v>
      </c>
      <c r="AH65" s="200">
        <v>1.3</v>
      </c>
      <c r="AI65" s="196">
        <v>0.09</v>
      </c>
      <c r="AJ65" s="196">
        <v>0.22</v>
      </c>
      <c r="AK65" s="199">
        <v>0.41</v>
      </c>
      <c r="AL65" s="199">
        <v>0.6</v>
      </c>
      <c r="AM65" s="198">
        <v>20.58</v>
      </c>
      <c r="AN65" s="198">
        <v>33.159999999999997</v>
      </c>
      <c r="AO65" s="200">
        <v>0.62</v>
      </c>
      <c r="AP65" s="197">
        <f>+VLOOKUP(B65,'ELAB 2021'!$B$10:$AO$165,34,FALSE)</f>
        <v>0.88</v>
      </c>
      <c r="AQ65" s="198">
        <v>28.28</v>
      </c>
      <c r="AR65" s="198">
        <v>36.979999999999997</v>
      </c>
      <c r="AS65" s="200">
        <v>0.76</v>
      </c>
      <c r="AT65" s="197">
        <v>0.93</v>
      </c>
      <c r="AU65" s="196">
        <v>0.68</v>
      </c>
      <c r="AV65" s="196">
        <v>0.73</v>
      </c>
      <c r="AW65" s="196">
        <v>0.93</v>
      </c>
      <c r="AX65" s="197">
        <v>0.83</v>
      </c>
      <c r="AY65" s="192" t="s">
        <v>424</v>
      </c>
      <c r="AZ65" s="1">
        <f>+VLOOKUP(B65,'estrazione originale X 22'!$C:$AU,36,FALSE)</f>
        <v>0</v>
      </c>
      <c r="BA65" s="1">
        <f>+VLOOKUP(B65,'estrazione originale X 22'!$C:$AU,37,FALSE)</f>
        <v>0</v>
      </c>
      <c r="BB65" s="1">
        <f>+VLOOKUP(B65,'estrazione originale X 22'!$C:$AU,38,FALSE)</f>
        <v>0</v>
      </c>
      <c r="BC65" s="1">
        <f>+VLOOKUP(B65,'estrazione originale X 22'!$C:$AU,39,FALSE)</f>
        <v>-1</v>
      </c>
      <c r="BD65" s="1">
        <f>+VLOOKUP(B65,'estrazione originale X 22'!$C:$AU,40,FALSE)</f>
        <v>0</v>
      </c>
      <c r="BE65" s="1">
        <f>+VLOOKUP(B65,'estrazione originale X 22'!$C:$AU,41,FALSE)</f>
        <v>-1</v>
      </c>
      <c r="BF65" s="1">
        <f>+VLOOKUP(B65,'estrazione originale X 22'!$C:$AU,42,FALSE)</f>
        <v>-1</v>
      </c>
      <c r="BG65" s="1">
        <f>+VLOOKUP(B65,'estrazione originale X 22'!$C:$AU,43,FALSE)</f>
        <v>-1</v>
      </c>
      <c r="BH65" s="1">
        <f>+VLOOKUP(B65,'estrazione originale X 22'!$C:$AU,44,FALSE)</f>
        <v>1</v>
      </c>
      <c r="BI65" s="20">
        <f>+VLOOKUP(B65,'estrazione originale X 22'!$C:$AU,45,FALSE)</f>
        <v>1</v>
      </c>
    </row>
    <row r="66" spans="1:61" x14ac:dyDescent="0.25">
      <c r="A66" s="179">
        <v>57</v>
      </c>
      <c r="B66" s="11" t="s">
        <v>521</v>
      </c>
      <c r="C66" s="194" t="s">
        <v>179</v>
      </c>
      <c r="D66" s="194" t="s">
        <v>67</v>
      </c>
      <c r="E66" s="194" t="s">
        <v>180</v>
      </c>
      <c r="F66" s="195" t="s">
        <v>119</v>
      </c>
      <c r="G66" s="196" t="s">
        <v>424</v>
      </c>
      <c r="H66" s="196" t="s">
        <v>424</v>
      </c>
      <c r="I66" s="196" t="s">
        <v>424</v>
      </c>
      <c r="J66" s="197" t="s">
        <v>424</v>
      </c>
      <c r="K66" s="196" t="s">
        <v>424</v>
      </c>
      <c r="L66" s="196" t="s">
        <v>424</v>
      </c>
      <c r="M66" s="196" t="s">
        <v>424</v>
      </c>
      <c r="N66" s="197" t="s">
        <v>424</v>
      </c>
      <c r="O66" s="196" t="s">
        <v>424</v>
      </c>
      <c r="P66" s="196" t="s">
        <v>424</v>
      </c>
      <c r="Q66" s="196" t="s">
        <v>424</v>
      </c>
      <c r="R66" s="197" t="s">
        <v>424</v>
      </c>
      <c r="S66" s="198" t="s">
        <v>449</v>
      </c>
      <c r="T66" s="198" t="s">
        <v>449</v>
      </c>
      <c r="U66" s="198" t="s">
        <v>424</v>
      </c>
      <c r="V66" s="199">
        <v>0</v>
      </c>
      <c r="W66" s="196">
        <v>0.26</v>
      </c>
      <c r="X66" s="196">
        <v>0.23</v>
      </c>
      <c r="Y66" s="196">
        <v>1.1299999999999999</v>
      </c>
      <c r="Z66" s="199">
        <v>0.52</v>
      </c>
      <c r="AA66" s="196">
        <v>0.13</v>
      </c>
      <c r="AB66" s="196">
        <v>0.37</v>
      </c>
      <c r="AC66" s="199">
        <v>0.35</v>
      </c>
      <c r="AD66" s="197">
        <v>0.83</v>
      </c>
      <c r="AE66" s="196">
        <v>0.38</v>
      </c>
      <c r="AF66" s="196">
        <v>0.46</v>
      </c>
      <c r="AG66" s="196">
        <v>0.83</v>
      </c>
      <c r="AH66" s="199">
        <v>0.76</v>
      </c>
      <c r="AI66" s="196">
        <v>0.27</v>
      </c>
      <c r="AJ66" s="196">
        <v>0.14000000000000001</v>
      </c>
      <c r="AK66" s="200">
        <v>1.93</v>
      </c>
      <c r="AL66" s="199">
        <v>0.67</v>
      </c>
      <c r="AM66" s="198">
        <v>29.4</v>
      </c>
      <c r="AN66" s="198">
        <v>29.09</v>
      </c>
      <c r="AO66" s="196">
        <v>1.01</v>
      </c>
      <c r="AP66" s="197" t="str">
        <f>+VLOOKUP(B66,'ELAB 2021'!$B$10:$AO$165,34,FALSE)</f>
        <v>-</v>
      </c>
      <c r="AQ66" s="198">
        <v>21.44</v>
      </c>
      <c r="AR66" s="198">
        <v>32.5</v>
      </c>
      <c r="AS66" s="200">
        <v>0.66</v>
      </c>
      <c r="AT66" s="200">
        <v>0.11</v>
      </c>
      <c r="AU66" s="196">
        <v>0.55000000000000004</v>
      </c>
      <c r="AV66" s="196">
        <v>0.71</v>
      </c>
      <c r="AW66" s="199">
        <v>0.77</v>
      </c>
      <c r="AX66" s="197">
        <v>0.8</v>
      </c>
      <c r="AY66" s="192" t="s">
        <v>424</v>
      </c>
      <c r="AZ66" s="1" t="s">
        <v>424</v>
      </c>
      <c r="BA66" s="1" t="s">
        <v>424</v>
      </c>
      <c r="BB66" s="1" t="s">
        <v>424</v>
      </c>
      <c r="BC66" s="1">
        <f>+VLOOKUP(B66,'estrazione originale X 22'!$C:$AU,39,FALSE)</f>
        <v>-1</v>
      </c>
      <c r="BD66" s="1">
        <f>+VLOOKUP(B66,'estrazione originale X 22'!$C:$AU,40,FALSE)</f>
        <v>-1</v>
      </c>
      <c r="BE66" s="1">
        <f>+VLOOKUP(B66,'estrazione originale X 22'!$C:$AU,41,FALSE)</f>
        <v>0</v>
      </c>
      <c r="BF66" s="1">
        <f>+VLOOKUP(B66,'estrazione originale X 22'!$C:$AU,42,FALSE)</f>
        <v>0</v>
      </c>
      <c r="BG66" s="1">
        <f>+VLOOKUP(B66,'estrazione originale X 22'!$C:$AU,43,FALSE)</f>
        <v>1</v>
      </c>
      <c r="BH66" s="1">
        <f>+VLOOKUP(B66,'estrazione originale X 22'!$C:$AU,44,FALSE)</f>
        <v>1</v>
      </c>
      <c r="BI66" s="20">
        <f>+VLOOKUP(B66,'estrazione originale X 22'!$C:$AU,45,FALSE)</f>
        <v>0</v>
      </c>
    </row>
    <row r="67" spans="1:61" x14ac:dyDescent="0.25">
      <c r="A67" s="179">
        <v>58</v>
      </c>
      <c r="B67" s="11" t="s">
        <v>522</v>
      </c>
      <c r="C67" s="194" t="s">
        <v>182</v>
      </c>
      <c r="D67" s="194" t="s">
        <v>67</v>
      </c>
      <c r="E67" s="194" t="s">
        <v>180</v>
      </c>
      <c r="F67" s="195" t="s">
        <v>119</v>
      </c>
      <c r="G67" s="196">
        <v>0.53</v>
      </c>
      <c r="H67" s="196">
        <v>0.46</v>
      </c>
      <c r="I67" s="196">
        <v>1.1499999999999999</v>
      </c>
      <c r="J67" s="200">
        <v>1.26</v>
      </c>
      <c r="K67" s="196">
        <v>0.35</v>
      </c>
      <c r="L67" s="196">
        <v>0.69</v>
      </c>
      <c r="M67" s="199">
        <v>0.51</v>
      </c>
      <c r="N67" s="197">
        <v>1.1100000000000001</v>
      </c>
      <c r="O67" s="196">
        <v>0.16</v>
      </c>
      <c r="P67" s="196">
        <v>0.33</v>
      </c>
      <c r="Q67" s="199">
        <v>0.48</v>
      </c>
      <c r="R67" s="197">
        <v>1.03</v>
      </c>
      <c r="S67" s="198" t="s">
        <v>449</v>
      </c>
      <c r="T67" s="198" t="s">
        <v>449</v>
      </c>
      <c r="U67" s="198" t="s">
        <v>424</v>
      </c>
      <c r="V67" s="199">
        <v>0</v>
      </c>
      <c r="W67" s="196" t="s">
        <v>424</v>
      </c>
      <c r="X67" s="196" t="s">
        <v>424</v>
      </c>
      <c r="Y67" s="196" t="s">
        <v>424</v>
      </c>
      <c r="Z67" s="197" t="s">
        <v>424</v>
      </c>
      <c r="AA67" s="196" t="s">
        <v>424</v>
      </c>
      <c r="AB67" s="196" t="s">
        <v>424</v>
      </c>
      <c r="AC67" s="196" t="s">
        <v>424</v>
      </c>
      <c r="AD67" s="197" t="s">
        <v>424</v>
      </c>
      <c r="AE67" s="196" t="s">
        <v>424</v>
      </c>
      <c r="AF67" s="196" t="s">
        <v>424</v>
      </c>
      <c r="AG67" s="196" t="s">
        <v>424</v>
      </c>
      <c r="AH67" s="197" t="s">
        <v>424</v>
      </c>
      <c r="AI67" s="196" t="s">
        <v>424</v>
      </c>
      <c r="AJ67" s="196" t="s">
        <v>424</v>
      </c>
      <c r="AK67" s="196" t="s">
        <v>424</v>
      </c>
      <c r="AL67" s="197" t="s">
        <v>424</v>
      </c>
      <c r="AM67" s="198">
        <v>22.46</v>
      </c>
      <c r="AN67" s="198">
        <v>29.09</v>
      </c>
      <c r="AO67" s="200">
        <v>0.77</v>
      </c>
      <c r="AP67" s="200">
        <f>+VLOOKUP(B67,'ELAB 2021'!$B$10:$AO$165,34,FALSE)</f>
        <v>0.39</v>
      </c>
      <c r="AQ67" s="198">
        <v>25.86</v>
      </c>
      <c r="AR67" s="198">
        <v>32.5</v>
      </c>
      <c r="AS67" s="196">
        <v>0.8</v>
      </c>
      <c r="AT67" s="200">
        <v>0.21</v>
      </c>
      <c r="AU67" s="196">
        <v>0.62</v>
      </c>
      <c r="AV67" s="196">
        <v>0.71</v>
      </c>
      <c r="AW67" s="196">
        <v>0.87</v>
      </c>
      <c r="AX67" s="197">
        <v>1</v>
      </c>
      <c r="AY67" s="192" t="s">
        <v>424</v>
      </c>
      <c r="AZ67" s="1">
        <f>+VLOOKUP(B67,'estrazione originale X 22'!$C:$AU,36,FALSE)</f>
        <v>0</v>
      </c>
      <c r="BA67" s="1">
        <f>+VLOOKUP(B67,'estrazione originale X 22'!$C:$AU,37,FALSE)</f>
        <v>-1</v>
      </c>
      <c r="BB67" s="1">
        <f>+VLOOKUP(B67,'estrazione originale X 22'!$C:$AU,38,FALSE)</f>
        <v>-1</v>
      </c>
      <c r="BC67" s="1" t="s">
        <v>424</v>
      </c>
      <c r="BD67" s="1">
        <f>+VLOOKUP(B67,'estrazione originale X 22'!$C:$AU,40,FALSE)</f>
        <v>0</v>
      </c>
      <c r="BE67" s="1" t="s">
        <v>424</v>
      </c>
      <c r="BF67" s="1" t="s">
        <v>424</v>
      </c>
      <c r="BG67" s="1" t="s">
        <v>424</v>
      </c>
      <c r="BH67" s="1">
        <f>+VLOOKUP(B67,'estrazione originale X 22'!$C:$AU,44,FALSE)</f>
        <v>0</v>
      </c>
      <c r="BI67" s="20">
        <f>+VLOOKUP(B67,'estrazione originale X 22'!$C:$AU,45,FALSE)</f>
        <v>1</v>
      </c>
    </row>
    <row r="68" spans="1:61" x14ac:dyDescent="0.25">
      <c r="A68" s="179">
        <v>59</v>
      </c>
      <c r="B68" s="11" t="s">
        <v>523</v>
      </c>
      <c r="C68" s="194" t="s">
        <v>183</v>
      </c>
      <c r="D68" s="194" t="s">
        <v>67</v>
      </c>
      <c r="E68" s="194" t="s">
        <v>180</v>
      </c>
      <c r="F68" s="195" t="s">
        <v>71</v>
      </c>
      <c r="G68" s="196">
        <v>0.52</v>
      </c>
      <c r="H68" s="196">
        <v>0.46</v>
      </c>
      <c r="I68" s="196">
        <v>1.1299999999999999</v>
      </c>
      <c r="J68" s="197">
        <v>1.1599999999999999</v>
      </c>
      <c r="K68" s="196">
        <v>0.79</v>
      </c>
      <c r="L68" s="196">
        <v>0.69</v>
      </c>
      <c r="M68" s="196">
        <v>1.1399999999999999</v>
      </c>
      <c r="N68" s="197">
        <v>1.17</v>
      </c>
      <c r="O68" s="196">
        <v>0.35</v>
      </c>
      <c r="P68" s="196">
        <v>0.33</v>
      </c>
      <c r="Q68" s="196">
        <v>1.06</v>
      </c>
      <c r="R68" s="197">
        <v>1.1100000000000001</v>
      </c>
      <c r="S68" s="198" t="s">
        <v>449</v>
      </c>
      <c r="T68" s="198" t="s">
        <v>449</v>
      </c>
      <c r="U68" s="198" t="s">
        <v>424</v>
      </c>
      <c r="V68" s="200">
        <v>2</v>
      </c>
      <c r="W68" s="196">
        <v>0.37</v>
      </c>
      <c r="X68" s="196">
        <v>0.23</v>
      </c>
      <c r="Y68" s="200">
        <v>1.61</v>
      </c>
      <c r="Z68" s="200">
        <v>1.56</v>
      </c>
      <c r="AA68" s="196">
        <v>0.47</v>
      </c>
      <c r="AB68" s="196">
        <v>0.37</v>
      </c>
      <c r="AC68" s="200">
        <v>1.27</v>
      </c>
      <c r="AD68" s="197">
        <v>1.07</v>
      </c>
      <c r="AE68" s="196">
        <v>0.65</v>
      </c>
      <c r="AF68" s="196">
        <v>0.46</v>
      </c>
      <c r="AG68" s="200">
        <v>1.41</v>
      </c>
      <c r="AH68" s="200">
        <v>1.24</v>
      </c>
      <c r="AI68" s="196">
        <v>0.06</v>
      </c>
      <c r="AJ68" s="196">
        <v>0.14000000000000001</v>
      </c>
      <c r="AK68" s="199">
        <v>0.43</v>
      </c>
      <c r="AL68" s="200">
        <v>1.25</v>
      </c>
      <c r="AM68" s="198">
        <v>44.69</v>
      </c>
      <c r="AN68" s="198">
        <v>29.09</v>
      </c>
      <c r="AO68" s="199">
        <v>1.54</v>
      </c>
      <c r="AP68" s="199">
        <f>+VLOOKUP(B68,'ELAB 2021'!$B$10:$AO$165,34,FALSE)</f>
        <v>1.87</v>
      </c>
      <c r="AQ68" s="198">
        <v>48.21</v>
      </c>
      <c r="AR68" s="198">
        <v>32.5</v>
      </c>
      <c r="AS68" s="199">
        <v>1.48</v>
      </c>
      <c r="AT68" s="199">
        <v>1.68</v>
      </c>
      <c r="AU68" s="196">
        <v>0.87</v>
      </c>
      <c r="AV68" s="196">
        <v>0.71</v>
      </c>
      <c r="AW68" s="200">
        <v>1.23</v>
      </c>
      <c r="AX68" s="197">
        <v>1.05</v>
      </c>
      <c r="AY68" s="192" t="s">
        <v>424</v>
      </c>
      <c r="AZ68" s="1">
        <f>+VLOOKUP(B68,'estrazione originale X 22'!$C:$AU,36,FALSE)</f>
        <v>0</v>
      </c>
      <c r="BA68" s="1">
        <f>+VLOOKUP(B68,'estrazione originale X 22'!$C:$AU,37,FALSE)</f>
        <v>0</v>
      </c>
      <c r="BB68" s="1">
        <f>+VLOOKUP(B68,'estrazione originale X 22'!$C:$AU,38,FALSE)</f>
        <v>0</v>
      </c>
      <c r="BC68" s="1">
        <f>+VLOOKUP(B68,'estrazione originale X 22'!$C:$AU,39,FALSE)</f>
        <v>1</v>
      </c>
      <c r="BD68" s="1">
        <f>+VLOOKUP(B68,'estrazione originale X 22'!$C:$AU,40,FALSE)</f>
        <v>1</v>
      </c>
      <c r="BE68" s="1">
        <f>+VLOOKUP(B68,'estrazione originale X 22'!$C:$AU,41,FALSE)</f>
        <v>1</v>
      </c>
      <c r="BF68" s="1">
        <f>+VLOOKUP(B68,'estrazione originale X 22'!$C:$AU,42,FALSE)</f>
        <v>1</v>
      </c>
      <c r="BG68" s="1">
        <f>+VLOOKUP(B68,'estrazione originale X 22'!$C:$AU,43,FALSE)</f>
        <v>-1</v>
      </c>
      <c r="BH68" s="1">
        <f>+VLOOKUP(B68,'estrazione originale X 22'!$C:$AU,44,FALSE)</f>
        <v>-1</v>
      </c>
      <c r="BI68" s="20">
        <f>+VLOOKUP(B68,'estrazione originale X 22'!$C:$AU,45,FALSE)</f>
        <v>-1</v>
      </c>
    </row>
    <row r="69" spans="1:61" x14ac:dyDescent="0.25">
      <c r="A69" s="179">
        <v>60</v>
      </c>
      <c r="B69" s="11" t="s">
        <v>524</v>
      </c>
      <c r="C69" s="194" t="s">
        <v>184</v>
      </c>
      <c r="D69" s="194" t="s">
        <v>67</v>
      </c>
      <c r="E69" s="194" t="s">
        <v>180</v>
      </c>
      <c r="F69" s="195" t="s">
        <v>71</v>
      </c>
      <c r="G69" s="196">
        <v>0.53</v>
      </c>
      <c r="H69" s="196">
        <v>0.46</v>
      </c>
      <c r="I69" s="196">
        <v>1.1499999999999999</v>
      </c>
      <c r="J69" s="200">
        <v>1.22</v>
      </c>
      <c r="K69" s="196">
        <v>0.83</v>
      </c>
      <c r="L69" s="196">
        <v>0.69</v>
      </c>
      <c r="M69" s="196">
        <v>1.2</v>
      </c>
      <c r="N69" s="197">
        <v>1.1299999999999999</v>
      </c>
      <c r="O69" s="196">
        <v>0.39</v>
      </c>
      <c r="P69" s="196">
        <v>0.33</v>
      </c>
      <c r="Q69" s="196">
        <v>1.18</v>
      </c>
      <c r="R69" s="200">
        <v>1.41</v>
      </c>
      <c r="S69" s="198" t="s">
        <v>450</v>
      </c>
      <c r="T69" s="198" t="s">
        <v>449</v>
      </c>
      <c r="U69" s="198" t="s">
        <v>425</v>
      </c>
      <c r="V69" s="200">
        <v>2</v>
      </c>
      <c r="W69" s="196">
        <v>0.46</v>
      </c>
      <c r="X69" s="196">
        <v>0.23</v>
      </c>
      <c r="Y69" s="200">
        <v>2</v>
      </c>
      <c r="Z69" s="200">
        <v>2.2400000000000002</v>
      </c>
      <c r="AA69" s="196">
        <v>0.66</v>
      </c>
      <c r="AB69" s="196">
        <v>0.37</v>
      </c>
      <c r="AC69" s="200">
        <v>1.78</v>
      </c>
      <c r="AD69" s="200">
        <v>1.61</v>
      </c>
      <c r="AE69" s="196">
        <v>0.7</v>
      </c>
      <c r="AF69" s="196">
        <v>0.46</v>
      </c>
      <c r="AG69" s="200">
        <v>1.52</v>
      </c>
      <c r="AH69" s="200">
        <v>1.52</v>
      </c>
      <c r="AI69" s="196">
        <v>0.13</v>
      </c>
      <c r="AJ69" s="196">
        <v>0.14000000000000001</v>
      </c>
      <c r="AK69" s="196">
        <v>0.93</v>
      </c>
      <c r="AL69" s="199">
        <v>0.5</v>
      </c>
      <c r="AM69" s="198">
        <v>50.98</v>
      </c>
      <c r="AN69" s="198">
        <v>29.09</v>
      </c>
      <c r="AO69" s="199">
        <v>1.75</v>
      </c>
      <c r="AP69" s="199">
        <f>+VLOOKUP(B69,'ELAB 2021'!$B$10:$AO$165,34,FALSE)</f>
        <v>2.09</v>
      </c>
      <c r="AQ69" s="198">
        <v>57.99</v>
      </c>
      <c r="AR69" s="198">
        <v>32.5</v>
      </c>
      <c r="AS69" s="199">
        <v>1.78</v>
      </c>
      <c r="AT69" s="199">
        <v>1.95</v>
      </c>
      <c r="AU69" s="196">
        <v>0.87</v>
      </c>
      <c r="AV69" s="196">
        <v>0.71</v>
      </c>
      <c r="AW69" s="200">
        <v>1.23</v>
      </c>
      <c r="AX69" s="200">
        <v>1.31</v>
      </c>
      <c r="AY69" s="192">
        <f>+VLOOKUP(B69,'estrazione originale X 22'!$C:$AU,35,FALSE)</f>
        <v>1</v>
      </c>
      <c r="AZ69" s="1">
        <f>+VLOOKUP(B69,'estrazione originale X 22'!$C:$AU,36,FALSE)</f>
        <v>0</v>
      </c>
      <c r="BA69" s="1">
        <f>+VLOOKUP(B69,'estrazione originale X 22'!$C:$AU,37,FALSE)</f>
        <v>0</v>
      </c>
      <c r="BB69" s="1">
        <f>+VLOOKUP(B69,'estrazione originale X 22'!$C:$AU,38,FALSE)</f>
        <v>0</v>
      </c>
      <c r="BC69" s="1">
        <f>+VLOOKUP(B69,'estrazione originale X 22'!$C:$AU,39,FALSE)</f>
        <v>1</v>
      </c>
      <c r="BD69" s="1">
        <f>+VLOOKUP(B69,'estrazione originale X 22'!$C:$AU,40,FALSE)</f>
        <v>1</v>
      </c>
      <c r="BE69" s="1">
        <f>+VLOOKUP(B69,'estrazione originale X 22'!$C:$AU,41,FALSE)</f>
        <v>1</v>
      </c>
      <c r="BF69" s="1">
        <f>+VLOOKUP(B69,'estrazione originale X 22'!$C:$AU,42,FALSE)</f>
        <v>1</v>
      </c>
      <c r="BG69" s="1">
        <f>+VLOOKUP(B69,'estrazione originale X 22'!$C:$AU,43,FALSE)</f>
        <v>0</v>
      </c>
      <c r="BH69" s="1">
        <f>+VLOOKUP(B69,'estrazione originale X 22'!$C:$AU,44,FALSE)</f>
        <v>-1</v>
      </c>
      <c r="BI69" s="20">
        <f>+VLOOKUP(B69,'estrazione originale X 22'!$C:$AU,45,FALSE)</f>
        <v>-1</v>
      </c>
    </row>
    <row r="70" spans="1:61" x14ac:dyDescent="0.25">
      <c r="A70" s="179">
        <v>61</v>
      </c>
      <c r="B70" s="11" t="s">
        <v>525</v>
      </c>
      <c r="C70" s="194" t="s">
        <v>185</v>
      </c>
      <c r="D70" s="194" t="s">
        <v>67</v>
      </c>
      <c r="E70" s="194" t="s">
        <v>180</v>
      </c>
      <c r="F70" s="195" t="s">
        <v>71</v>
      </c>
      <c r="G70" s="196">
        <v>0.32</v>
      </c>
      <c r="H70" s="196">
        <v>0.46</v>
      </c>
      <c r="I70" s="199">
        <v>0.7</v>
      </c>
      <c r="J70" s="199">
        <v>0.6</v>
      </c>
      <c r="K70" s="196">
        <v>0.56000000000000005</v>
      </c>
      <c r="L70" s="196">
        <v>0.69</v>
      </c>
      <c r="M70" s="196">
        <v>0.81</v>
      </c>
      <c r="N70" s="199">
        <v>0.78</v>
      </c>
      <c r="O70" s="196">
        <v>0.19</v>
      </c>
      <c r="P70" s="196">
        <v>0.33</v>
      </c>
      <c r="Q70" s="199">
        <v>0.57999999999999996</v>
      </c>
      <c r="R70" s="199">
        <v>0.38</v>
      </c>
      <c r="S70" s="198" t="s">
        <v>449</v>
      </c>
      <c r="T70" s="198" t="s">
        <v>449</v>
      </c>
      <c r="U70" s="198" t="s">
        <v>424</v>
      </c>
      <c r="V70" s="200">
        <v>2</v>
      </c>
      <c r="W70" s="196">
        <v>0.13</v>
      </c>
      <c r="X70" s="196">
        <v>0.23</v>
      </c>
      <c r="Y70" s="199">
        <v>0.56999999999999995</v>
      </c>
      <c r="Z70" s="199">
        <v>0.68</v>
      </c>
      <c r="AA70" s="196">
        <v>0.22</v>
      </c>
      <c r="AB70" s="196">
        <v>0.37</v>
      </c>
      <c r="AC70" s="199">
        <v>0.59</v>
      </c>
      <c r="AD70" s="199">
        <v>0.78</v>
      </c>
      <c r="AE70" s="196">
        <v>0.36</v>
      </c>
      <c r="AF70" s="196">
        <v>0.46</v>
      </c>
      <c r="AG70" s="199">
        <v>0.78</v>
      </c>
      <c r="AH70" s="197">
        <v>0.85</v>
      </c>
      <c r="AI70" s="196">
        <v>0.09</v>
      </c>
      <c r="AJ70" s="196">
        <v>0.14000000000000001</v>
      </c>
      <c r="AK70" s="199">
        <v>0.64</v>
      </c>
      <c r="AL70" s="199">
        <v>0.42</v>
      </c>
      <c r="AM70" s="198">
        <v>29.44</v>
      </c>
      <c r="AN70" s="198">
        <v>29.09</v>
      </c>
      <c r="AO70" s="196">
        <v>1.01</v>
      </c>
      <c r="AP70" s="199">
        <f>+VLOOKUP(B70,'ELAB 2021'!$B$10:$AO$165,34,FALSE)</f>
        <v>1.53</v>
      </c>
      <c r="AQ70" s="198">
        <v>20.69</v>
      </c>
      <c r="AR70" s="198">
        <v>32.5</v>
      </c>
      <c r="AS70" s="200">
        <v>0.64</v>
      </c>
      <c r="AT70" s="200">
        <v>0.7</v>
      </c>
      <c r="AU70" s="196">
        <v>0.74</v>
      </c>
      <c r="AV70" s="196">
        <v>0.71</v>
      </c>
      <c r="AW70" s="196">
        <v>1.04</v>
      </c>
      <c r="AX70" s="197">
        <v>1.01</v>
      </c>
      <c r="AY70" s="192" t="s">
        <v>424</v>
      </c>
      <c r="AZ70" s="1">
        <f>+VLOOKUP(B70,'estrazione originale X 22'!$C:$AU,36,FALSE)</f>
        <v>-1</v>
      </c>
      <c r="BA70" s="1">
        <f>+VLOOKUP(B70,'estrazione originale X 22'!$C:$AU,37,FALSE)</f>
        <v>0</v>
      </c>
      <c r="BB70" s="1">
        <f>+VLOOKUP(B70,'estrazione originale X 22'!$C:$AU,38,FALSE)</f>
        <v>-1</v>
      </c>
      <c r="BC70" s="1">
        <f>+VLOOKUP(B70,'estrazione originale X 22'!$C:$AU,39,FALSE)</f>
        <v>-1</v>
      </c>
      <c r="BD70" s="1">
        <f>+VLOOKUP(B70,'estrazione originale X 22'!$C:$AU,40,FALSE)</f>
        <v>0</v>
      </c>
      <c r="BE70" s="1">
        <f>+VLOOKUP(B70,'estrazione originale X 22'!$C:$AU,41,FALSE)</f>
        <v>-1</v>
      </c>
      <c r="BF70" s="1">
        <f>+VLOOKUP(B70,'estrazione originale X 22'!$C:$AU,42,FALSE)</f>
        <v>-1</v>
      </c>
      <c r="BG70" s="1">
        <f>+VLOOKUP(B70,'estrazione originale X 22'!$C:$AU,43,FALSE)</f>
        <v>-1</v>
      </c>
      <c r="BH70" s="1">
        <f>+VLOOKUP(B70,'estrazione originale X 22'!$C:$AU,44,FALSE)</f>
        <v>1</v>
      </c>
      <c r="BI70" s="20">
        <f>+VLOOKUP(B70,'estrazione originale X 22'!$C:$AU,45,FALSE)</f>
        <v>0</v>
      </c>
    </row>
    <row r="71" spans="1:61" x14ac:dyDescent="0.25">
      <c r="A71" s="179">
        <v>62</v>
      </c>
      <c r="B71" s="11" t="s">
        <v>526</v>
      </c>
      <c r="C71" s="194" t="s">
        <v>186</v>
      </c>
      <c r="D71" s="194" t="s">
        <v>67</v>
      </c>
      <c r="E71" s="194" t="s">
        <v>180</v>
      </c>
      <c r="F71" s="195" t="s">
        <v>71</v>
      </c>
      <c r="G71" s="196">
        <v>0.37</v>
      </c>
      <c r="H71" s="196">
        <v>0.46</v>
      </c>
      <c r="I71" s="196">
        <v>0.8</v>
      </c>
      <c r="J71" s="197">
        <v>0.82</v>
      </c>
      <c r="K71" s="196">
        <v>0.6</v>
      </c>
      <c r="L71" s="196">
        <v>0.69</v>
      </c>
      <c r="M71" s="196">
        <v>0.87</v>
      </c>
      <c r="N71" s="197">
        <v>0.82</v>
      </c>
      <c r="O71" s="196">
        <v>0.2</v>
      </c>
      <c r="P71" s="196">
        <v>0.33</v>
      </c>
      <c r="Q71" s="199">
        <v>0.61</v>
      </c>
      <c r="R71" s="199">
        <v>0.78</v>
      </c>
      <c r="S71" s="198" t="s">
        <v>449</v>
      </c>
      <c r="T71" s="198" t="s">
        <v>449</v>
      </c>
      <c r="U71" s="198" t="s">
        <v>424</v>
      </c>
      <c r="V71" s="197">
        <v>1</v>
      </c>
      <c r="W71" s="196">
        <v>0.28000000000000003</v>
      </c>
      <c r="X71" s="196">
        <v>0.23</v>
      </c>
      <c r="Y71" s="200">
        <v>1.22</v>
      </c>
      <c r="Z71" s="200">
        <v>1.28</v>
      </c>
      <c r="AA71" s="196">
        <v>0.49</v>
      </c>
      <c r="AB71" s="196">
        <v>0.37</v>
      </c>
      <c r="AC71" s="200">
        <v>1.32</v>
      </c>
      <c r="AD71" s="197">
        <v>1.1000000000000001</v>
      </c>
      <c r="AE71" s="196">
        <v>0.64</v>
      </c>
      <c r="AF71" s="196">
        <v>0.46</v>
      </c>
      <c r="AG71" s="200">
        <v>1.39</v>
      </c>
      <c r="AH71" s="200">
        <v>1.41</v>
      </c>
      <c r="AI71" s="196">
        <v>0.14000000000000001</v>
      </c>
      <c r="AJ71" s="196">
        <v>0.14000000000000001</v>
      </c>
      <c r="AK71" s="196">
        <v>1</v>
      </c>
      <c r="AL71" s="197">
        <v>1.17</v>
      </c>
      <c r="AM71" s="198">
        <v>50.07</v>
      </c>
      <c r="AN71" s="198">
        <v>29.09</v>
      </c>
      <c r="AO71" s="199">
        <v>1.72</v>
      </c>
      <c r="AP71" s="199">
        <f>+VLOOKUP(B71,'ELAB 2021'!$B$10:$AO$165,34,FALSE)</f>
        <v>1.98</v>
      </c>
      <c r="AQ71" s="198">
        <v>41.13</v>
      </c>
      <c r="AR71" s="198">
        <v>32.5</v>
      </c>
      <c r="AS71" s="199">
        <v>1.27</v>
      </c>
      <c r="AT71" s="199">
        <v>1.45</v>
      </c>
      <c r="AU71" s="196">
        <v>0.91</v>
      </c>
      <c r="AV71" s="196">
        <v>0.71</v>
      </c>
      <c r="AW71" s="200">
        <v>1.28</v>
      </c>
      <c r="AX71" s="197">
        <v>1.1200000000000001</v>
      </c>
      <c r="AY71" s="192" t="s">
        <v>424</v>
      </c>
      <c r="AZ71" s="1">
        <f>+VLOOKUP(B71,'estrazione originale X 22'!$C:$AU,36,FALSE)</f>
        <v>0</v>
      </c>
      <c r="BA71" s="1">
        <f>+VLOOKUP(B71,'estrazione originale X 22'!$C:$AU,37,FALSE)</f>
        <v>0</v>
      </c>
      <c r="BB71" s="1">
        <f>+VLOOKUP(B71,'estrazione originale X 22'!$C:$AU,38,FALSE)</f>
        <v>-1</v>
      </c>
      <c r="BC71" s="1">
        <f>+VLOOKUP(B71,'estrazione originale X 22'!$C:$AU,39,FALSE)</f>
        <v>1</v>
      </c>
      <c r="BD71" s="1">
        <f>+VLOOKUP(B71,'estrazione originale X 22'!$C:$AU,40,FALSE)</f>
        <v>1</v>
      </c>
      <c r="BE71" s="1">
        <f>+VLOOKUP(B71,'estrazione originale X 22'!$C:$AU,41,FALSE)</f>
        <v>1</v>
      </c>
      <c r="BF71" s="1">
        <f>+VLOOKUP(B71,'estrazione originale X 22'!$C:$AU,42,FALSE)</f>
        <v>1</v>
      </c>
      <c r="BG71" s="1">
        <f>+VLOOKUP(B71,'estrazione originale X 22'!$C:$AU,43,FALSE)</f>
        <v>0</v>
      </c>
      <c r="BH71" s="1">
        <f>+VLOOKUP(B71,'estrazione originale X 22'!$C:$AU,44,FALSE)</f>
        <v>-1</v>
      </c>
      <c r="BI71" s="20">
        <f>+VLOOKUP(B71,'estrazione originale X 22'!$C:$AU,45,FALSE)</f>
        <v>-1</v>
      </c>
    </row>
    <row r="72" spans="1:61" x14ac:dyDescent="0.25">
      <c r="A72" s="179">
        <v>63</v>
      </c>
      <c r="B72" s="11" t="s">
        <v>527</v>
      </c>
      <c r="C72" s="194" t="s">
        <v>179</v>
      </c>
      <c r="D72" s="194" t="s">
        <v>67</v>
      </c>
      <c r="E72" s="194" t="s">
        <v>180</v>
      </c>
      <c r="F72" s="195" t="s">
        <v>71</v>
      </c>
      <c r="G72" s="196">
        <v>0.47</v>
      </c>
      <c r="H72" s="196">
        <v>0.46</v>
      </c>
      <c r="I72" s="196">
        <v>1.02</v>
      </c>
      <c r="J72" s="197">
        <v>0.86</v>
      </c>
      <c r="K72" s="196">
        <v>0.7</v>
      </c>
      <c r="L72" s="196">
        <v>0.69</v>
      </c>
      <c r="M72" s="196">
        <v>1.01</v>
      </c>
      <c r="N72" s="197">
        <v>0.95</v>
      </c>
      <c r="O72" s="196">
        <v>0.27</v>
      </c>
      <c r="P72" s="196">
        <v>0.33</v>
      </c>
      <c r="Q72" s="196">
        <v>0.82</v>
      </c>
      <c r="R72" s="199">
        <v>0.68</v>
      </c>
      <c r="S72" s="198" t="s">
        <v>449</v>
      </c>
      <c r="T72" s="198" t="s">
        <v>449</v>
      </c>
      <c r="U72" s="198" t="s">
        <v>424</v>
      </c>
      <c r="V72" s="199">
        <v>0</v>
      </c>
      <c r="W72" s="196" t="s">
        <v>424</v>
      </c>
      <c r="X72" s="196" t="s">
        <v>424</v>
      </c>
      <c r="Y72" s="196" t="s">
        <v>424</v>
      </c>
      <c r="Z72" s="197" t="s">
        <v>424</v>
      </c>
      <c r="AA72" s="196" t="s">
        <v>424</v>
      </c>
      <c r="AB72" s="196" t="s">
        <v>424</v>
      </c>
      <c r="AC72" s="196" t="s">
        <v>424</v>
      </c>
      <c r="AD72" s="197" t="s">
        <v>424</v>
      </c>
      <c r="AE72" s="196" t="s">
        <v>424</v>
      </c>
      <c r="AF72" s="196" t="s">
        <v>424</v>
      </c>
      <c r="AG72" s="196" t="s">
        <v>424</v>
      </c>
      <c r="AH72" s="197" t="s">
        <v>424</v>
      </c>
      <c r="AI72" s="196" t="s">
        <v>424</v>
      </c>
      <c r="AJ72" s="196" t="s">
        <v>424</v>
      </c>
      <c r="AK72" s="196" t="s">
        <v>424</v>
      </c>
      <c r="AL72" s="197" t="s">
        <v>424</v>
      </c>
      <c r="AM72" s="198">
        <v>29.4</v>
      </c>
      <c r="AN72" s="198">
        <v>29.09</v>
      </c>
      <c r="AO72" s="196">
        <v>1.01</v>
      </c>
      <c r="AP72" s="197">
        <f>+VLOOKUP(B72,'ELAB 2021'!$B$10:$AO$165,34,FALSE)</f>
        <v>1.07</v>
      </c>
      <c r="AQ72" s="198">
        <v>21.44</v>
      </c>
      <c r="AR72" s="198">
        <v>32.5</v>
      </c>
      <c r="AS72" s="200">
        <v>0.66</v>
      </c>
      <c r="AT72" s="200">
        <v>0.47</v>
      </c>
      <c r="AU72" s="196">
        <v>0.55000000000000004</v>
      </c>
      <c r="AV72" s="196">
        <v>0.71</v>
      </c>
      <c r="AW72" s="199">
        <v>0.77</v>
      </c>
      <c r="AX72" s="197">
        <v>0.8</v>
      </c>
      <c r="AY72" s="192" t="s">
        <v>424</v>
      </c>
      <c r="AZ72" s="1">
        <f>+VLOOKUP(B72,'estrazione originale X 22'!$C:$AU,36,FALSE)</f>
        <v>0</v>
      </c>
      <c r="BA72" s="1">
        <f>+VLOOKUP(B72,'estrazione originale X 22'!$C:$AU,37,FALSE)</f>
        <v>0</v>
      </c>
      <c r="BB72" s="1">
        <f>+VLOOKUP(B72,'estrazione originale X 22'!$C:$AU,38,FALSE)</f>
        <v>0</v>
      </c>
      <c r="BC72" s="1" t="s">
        <v>424</v>
      </c>
      <c r="BD72" s="1">
        <f>+VLOOKUP(B72,'estrazione originale X 22'!$C:$AU,40,FALSE)</f>
        <v>-1</v>
      </c>
      <c r="BE72" s="1" t="s">
        <v>424</v>
      </c>
      <c r="BF72" s="1" t="s">
        <v>424</v>
      </c>
      <c r="BG72" s="1" t="s">
        <v>424</v>
      </c>
      <c r="BH72" s="1">
        <f>+VLOOKUP(B72,'estrazione originale X 22'!$C:$AU,44,FALSE)</f>
        <v>1</v>
      </c>
      <c r="BI72" s="20">
        <f>+VLOOKUP(B72,'estrazione originale X 22'!$C:$AU,45,FALSE)</f>
        <v>0</v>
      </c>
    </row>
    <row r="73" spans="1:61" x14ac:dyDescent="0.25">
      <c r="A73" s="179">
        <v>64</v>
      </c>
      <c r="B73" s="11" t="s">
        <v>528</v>
      </c>
      <c r="C73" s="194" t="s">
        <v>182</v>
      </c>
      <c r="D73" s="194" t="s">
        <v>67</v>
      </c>
      <c r="E73" s="194" t="s">
        <v>180</v>
      </c>
      <c r="F73" s="195" t="s">
        <v>71</v>
      </c>
      <c r="G73" s="196">
        <v>0.67</v>
      </c>
      <c r="H73" s="196">
        <v>0.46</v>
      </c>
      <c r="I73" s="200">
        <v>1.46</v>
      </c>
      <c r="J73" s="200">
        <v>1.28</v>
      </c>
      <c r="K73" s="196">
        <v>0.87</v>
      </c>
      <c r="L73" s="196">
        <v>0.69</v>
      </c>
      <c r="M73" s="200">
        <v>1.26</v>
      </c>
      <c r="N73" s="197">
        <v>1.1299999999999999</v>
      </c>
      <c r="O73" s="196">
        <v>0.5</v>
      </c>
      <c r="P73" s="196">
        <v>0.33</v>
      </c>
      <c r="Q73" s="200">
        <v>1.52</v>
      </c>
      <c r="R73" s="200">
        <v>1.41</v>
      </c>
      <c r="S73" s="198" t="s">
        <v>449</v>
      </c>
      <c r="T73" s="198" t="s">
        <v>449</v>
      </c>
      <c r="U73" s="198" t="s">
        <v>424</v>
      </c>
      <c r="V73" s="197">
        <v>1</v>
      </c>
      <c r="W73" s="196">
        <v>0.36</v>
      </c>
      <c r="X73" s="196">
        <v>0.23</v>
      </c>
      <c r="Y73" s="200">
        <v>1.57</v>
      </c>
      <c r="Z73" s="200">
        <v>1.56</v>
      </c>
      <c r="AA73" s="196">
        <v>0.61</v>
      </c>
      <c r="AB73" s="196">
        <v>0.37</v>
      </c>
      <c r="AC73" s="200">
        <v>1.65</v>
      </c>
      <c r="AD73" s="200">
        <v>1.56</v>
      </c>
      <c r="AE73" s="196">
        <v>0.8</v>
      </c>
      <c r="AF73" s="196">
        <v>0.46</v>
      </c>
      <c r="AG73" s="200">
        <v>1.74</v>
      </c>
      <c r="AH73" s="200">
        <v>1.91</v>
      </c>
      <c r="AI73" s="196">
        <v>0.02</v>
      </c>
      <c r="AJ73" s="196">
        <v>0.14000000000000001</v>
      </c>
      <c r="AK73" s="199">
        <v>0.14000000000000001</v>
      </c>
      <c r="AL73" s="199">
        <v>0</v>
      </c>
      <c r="AM73" s="198">
        <v>22.46</v>
      </c>
      <c r="AN73" s="198">
        <v>29.09</v>
      </c>
      <c r="AO73" s="200">
        <v>0.77</v>
      </c>
      <c r="AP73" s="200">
        <f>+VLOOKUP(B73,'ELAB 2021'!$B$10:$AO$165,34,FALSE)</f>
        <v>0.67</v>
      </c>
      <c r="AQ73" s="198">
        <v>25.86</v>
      </c>
      <c r="AR73" s="198">
        <v>32.5</v>
      </c>
      <c r="AS73" s="196">
        <v>0.8</v>
      </c>
      <c r="AT73" s="197">
        <v>0.84</v>
      </c>
      <c r="AU73" s="196">
        <v>0.62</v>
      </c>
      <c r="AV73" s="196">
        <v>0.71</v>
      </c>
      <c r="AW73" s="196">
        <v>0.87</v>
      </c>
      <c r="AX73" s="197">
        <v>1</v>
      </c>
      <c r="AY73" s="192" t="s">
        <v>424</v>
      </c>
      <c r="AZ73" s="1">
        <f>+VLOOKUP(B73,'estrazione originale X 22'!$C:$AU,36,FALSE)</f>
        <v>1</v>
      </c>
      <c r="BA73" s="1">
        <f>+VLOOKUP(B73,'estrazione originale X 22'!$C:$AU,37,FALSE)</f>
        <v>1</v>
      </c>
      <c r="BB73" s="1">
        <f>+VLOOKUP(B73,'estrazione originale X 22'!$C:$AU,38,FALSE)</f>
        <v>1</v>
      </c>
      <c r="BC73" s="1">
        <f>+VLOOKUP(B73,'estrazione originale X 22'!$C:$AU,39,FALSE)</f>
        <v>1</v>
      </c>
      <c r="BD73" s="1">
        <f>+VLOOKUP(B73,'estrazione originale X 22'!$C:$AU,40,FALSE)</f>
        <v>0</v>
      </c>
      <c r="BE73" s="1">
        <f>+VLOOKUP(B73,'estrazione originale X 22'!$C:$AU,41,FALSE)</f>
        <v>1</v>
      </c>
      <c r="BF73" s="1">
        <f>+VLOOKUP(B73,'estrazione originale X 22'!$C:$AU,42,FALSE)</f>
        <v>1</v>
      </c>
      <c r="BG73" s="1">
        <f>+VLOOKUP(B73,'estrazione originale X 22'!$C:$AU,43,FALSE)</f>
        <v>-1</v>
      </c>
      <c r="BH73" s="1">
        <f>+VLOOKUP(B73,'estrazione originale X 22'!$C:$AU,44,FALSE)</f>
        <v>0</v>
      </c>
      <c r="BI73" s="20">
        <f>+VLOOKUP(B73,'estrazione originale X 22'!$C:$AU,45,FALSE)</f>
        <v>1</v>
      </c>
    </row>
    <row r="74" spans="1:61" x14ac:dyDescent="0.25">
      <c r="A74" s="179">
        <v>65</v>
      </c>
      <c r="B74" s="11" t="s">
        <v>625</v>
      </c>
      <c r="C74" s="194" t="s">
        <v>644</v>
      </c>
      <c r="D74" s="194" t="s">
        <v>67</v>
      </c>
      <c r="E74" s="194" t="s">
        <v>180</v>
      </c>
      <c r="F74" s="195" t="s">
        <v>83</v>
      </c>
      <c r="G74" s="196" t="s">
        <v>424</v>
      </c>
      <c r="H74" s="196" t="s">
        <v>424</v>
      </c>
      <c r="I74" s="196" t="s">
        <v>424</v>
      </c>
      <c r="J74" s="197" t="s">
        <v>424</v>
      </c>
      <c r="K74" s="196" t="s">
        <v>424</v>
      </c>
      <c r="L74" s="196" t="s">
        <v>424</v>
      </c>
      <c r="M74" s="196" t="s">
        <v>424</v>
      </c>
      <c r="N74" s="197" t="s">
        <v>424</v>
      </c>
      <c r="O74" s="196" t="s">
        <v>424</v>
      </c>
      <c r="P74" s="196" t="s">
        <v>424</v>
      </c>
      <c r="Q74" s="196" t="s">
        <v>424</v>
      </c>
      <c r="R74" s="197" t="s">
        <v>424</v>
      </c>
      <c r="S74" s="198" t="s">
        <v>424</v>
      </c>
      <c r="T74" s="198" t="s">
        <v>424</v>
      </c>
      <c r="U74" s="198" t="s">
        <v>424</v>
      </c>
      <c r="V74" s="197" t="s">
        <v>424</v>
      </c>
      <c r="W74" s="196" t="s">
        <v>424</v>
      </c>
      <c r="X74" s="196" t="s">
        <v>424</v>
      </c>
      <c r="Y74" s="196" t="s">
        <v>424</v>
      </c>
      <c r="Z74" s="197" t="s">
        <v>424</v>
      </c>
      <c r="AA74" s="196" t="s">
        <v>424</v>
      </c>
      <c r="AB74" s="196" t="s">
        <v>424</v>
      </c>
      <c r="AC74" s="196" t="s">
        <v>424</v>
      </c>
      <c r="AD74" s="197" t="s">
        <v>424</v>
      </c>
      <c r="AE74" s="196" t="s">
        <v>424</v>
      </c>
      <c r="AF74" s="196" t="s">
        <v>424</v>
      </c>
      <c r="AG74" s="196" t="s">
        <v>424</v>
      </c>
      <c r="AH74" s="197" t="s">
        <v>424</v>
      </c>
      <c r="AI74" s="196" t="s">
        <v>424</v>
      </c>
      <c r="AJ74" s="196" t="s">
        <v>424</v>
      </c>
      <c r="AK74" s="196" t="s">
        <v>424</v>
      </c>
      <c r="AL74" s="197" t="s">
        <v>424</v>
      </c>
      <c r="AM74" s="198">
        <v>6.15</v>
      </c>
      <c r="AN74" s="198">
        <v>29.09</v>
      </c>
      <c r="AO74" s="200">
        <v>0.21</v>
      </c>
      <c r="AP74" s="197" t="e">
        <f>+VLOOKUP(B74,'ELAB 2021'!$B$10:$AO$165,34,FALSE)</f>
        <v>#N/A</v>
      </c>
      <c r="AQ74" s="198">
        <v>6.15</v>
      </c>
      <c r="AR74" s="198">
        <v>32.5</v>
      </c>
      <c r="AS74" s="200">
        <v>0.19</v>
      </c>
      <c r="AT74" s="197" t="s">
        <v>424</v>
      </c>
      <c r="AU74" s="196">
        <v>0</v>
      </c>
      <c r="AV74" s="196">
        <v>0.71</v>
      </c>
      <c r="AW74" s="199">
        <v>0</v>
      </c>
      <c r="AX74" s="197" t="s">
        <v>424</v>
      </c>
      <c r="AY74" s="192" t="s">
        <v>424</v>
      </c>
      <c r="AZ74" s="1" t="s">
        <v>424</v>
      </c>
      <c r="BA74" s="1" t="s">
        <v>424</v>
      </c>
      <c r="BB74" s="1" t="s">
        <v>424</v>
      </c>
      <c r="BC74" s="1" t="s">
        <v>424</v>
      </c>
      <c r="BD74" s="1">
        <f>+VLOOKUP(B74,'estrazione originale X 22'!$C:$AU,40,FALSE)</f>
        <v>-1</v>
      </c>
      <c r="BE74" s="1" t="s">
        <v>424</v>
      </c>
      <c r="BF74" s="1" t="s">
        <v>424</v>
      </c>
      <c r="BG74" s="1" t="s">
        <v>424</v>
      </c>
      <c r="BH74" s="1">
        <f>+VLOOKUP(B74,'estrazione originale X 22'!$C:$AU,44,FALSE)</f>
        <v>1</v>
      </c>
      <c r="BI74" s="20">
        <f>+VLOOKUP(B74,'estrazione originale X 22'!$C:$AU,45,FALSE)</f>
        <v>1</v>
      </c>
    </row>
    <row r="75" spans="1:61" x14ac:dyDescent="0.25">
      <c r="A75" s="179">
        <v>66</v>
      </c>
      <c r="B75" s="11" t="s">
        <v>626</v>
      </c>
      <c r="C75" s="194" t="s">
        <v>645</v>
      </c>
      <c r="D75" s="194" t="s">
        <v>67</v>
      </c>
      <c r="E75" s="194" t="s">
        <v>646</v>
      </c>
      <c r="F75" s="195" t="s">
        <v>71</v>
      </c>
      <c r="G75" s="196" t="s">
        <v>424</v>
      </c>
      <c r="H75" s="196" t="s">
        <v>424</v>
      </c>
      <c r="I75" s="196" t="s">
        <v>424</v>
      </c>
      <c r="J75" s="197" t="s">
        <v>424</v>
      </c>
      <c r="K75" s="196" t="s">
        <v>424</v>
      </c>
      <c r="L75" s="196" t="s">
        <v>424</v>
      </c>
      <c r="M75" s="196" t="s">
        <v>424</v>
      </c>
      <c r="N75" s="197" t="s">
        <v>424</v>
      </c>
      <c r="O75" s="196" t="s">
        <v>424</v>
      </c>
      <c r="P75" s="196" t="s">
        <v>424</v>
      </c>
      <c r="Q75" s="196" t="s">
        <v>424</v>
      </c>
      <c r="R75" s="197" t="s">
        <v>424</v>
      </c>
      <c r="S75" s="198" t="s">
        <v>424</v>
      </c>
      <c r="T75" s="198" t="s">
        <v>424</v>
      </c>
      <c r="U75" s="198" t="s">
        <v>424</v>
      </c>
      <c r="V75" s="197" t="s">
        <v>424</v>
      </c>
      <c r="W75" s="196" t="s">
        <v>424</v>
      </c>
      <c r="X75" s="196" t="s">
        <v>424</v>
      </c>
      <c r="Y75" s="196" t="s">
        <v>424</v>
      </c>
      <c r="Z75" s="197" t="s">
        <v>424</v>
      </c>
      <c r="AA75" s="196" t="s">
        <v>424</v>
      </c>
      <c r="AB75" s="196" t="s">
        <v>424</v>
      </c>
      <c r="AC75" s="196" t="s">
        <v>424</v>
      </c>
      <c r="AD75" s="197" t="s">
        <v>424</v>
      </c>
      <c r="AE75" s="196" t="s">
        <v>424</v>
      </c>
      <c r="AF75" s="196" t="s">
        <v>424</v>
      </c>
      <c r="AG75" s="196" t="s">
        <v>424</v>
      </c>
      <c r="AH75" s="197" t="s">
        <v>424</v>
      </c>
      <c r="AI75" s="196" t="s">
        <v>424</v>
      </c>
      <c r="AJ75" s="196" t="s">
        <v>424</v>
      </c>
      <c r="AK75" s="196" t="s">
        <v>424</v>
      </c>
      <c r="AL75" s="197" t="s">
        <v>424</v>
      </c>
      <c r="AM75" s="198">
        <v>3.46</v>
      </c>
      <c r="AN75" s="198">
        <v>2.17</v>
      </c>
      <c r="AO75" s="199">
        <v>1.59</v>
      </c>
      <c r="AP75" s="197" t="e">
        <f>+VLOOKUP(B75,'ELAB 2021'!$B$10:$AO$165,34,FALSE)</f>
        <v>#N/A</v>
      </c>
      <c r="AQ75" s="198">
        <v>3.46</v>
      </c>
      <c r="AR75" s="198">
        <v>2.17</v>
      </c>
      <c r="AS75" s="199">
        <v>1.59</v>
      </c>
      <c r="AT75" s="197" t="s">
        <v>424</v>
      </c>
      <c r="AU75" s="196">
        <v>0</v>
      </c>
      <c r="AV75" s="196">
        <v>0</v>
      </c>
      <c r="AW75" s="196" t="s">
        <v>424</v>
      </c>
      <c r="AX75" s="197" t="s">
        <v>424</v>
      </c>
      <c r="AY75" s="192" t="s">
        <v>424</v>
      </c>
      <c r="AZ75" s="1" t="s">
        <v>424</v>
      </c>
      <c r="BA75" s="1" t="s">
        <v>424</v>
      </c>
      <c r="BB75" s="1" t="s">
        <v>424</v>
      </c>
      <c r="BC75" s="1" t="s">
        <v>424</v>
      </c>
      <c r="BD75" s="1" t="s">
        <v>424</v>
      </c>
      <c r="BE75" s="1" t="s">
        <v>424</v>
      </c>
      <c r="BF75" s="1" t="s">
        <v>424</v>
      </c>
      <c r="BG75" s="1" t="s">
        <v>424</v>
      </c>
      <c r="BH75" s="1">
        <f>+VLOOKUP(B75,'estrazione originale X 22'!$C:$AU,44,FALSE)</f>
        <v>-1</v>
      </c>
      <c r="BI75" s="20">
        <f>+VLOOKUP(B75,'estrazione originale X 22'!$C:$AU,45,FALSE)</f>
        <v>-1</v>
      </c>
    </row>
    <row r="76" spans="1:61" x14ac:dyDescent="0.25">
      <c r="A76" s="179">
        <v>67</v>
      </c>
      <c r="B76" s="11" t="s">
        <v>530</v>
      </c>
      <c r="C76" s="194" t="s">
        <v>188</v>
      </c>
      <c r="D76" s="194" t="s">
        <v>67</v>
      </c>
      <c r="E76" s="194" t="s">
        <v>189</v>
      </c>
      <c r="F76" s="195" t="s">
        <v>71</v>
      </c>
      <c r="G76" s="196">
        <v>0.51</v>
      </c>
      <c r="H76" s="196">
        <v>0.52</v>
      </c>
      <c r="I76" s="196">
        <v>0.98</v>
      </c>
      <c r="J76" s="197">
        <v>1.02</v>
      </c>
      <c r="K76" s="196">
        <v>0.91</v>
      </c>
      <c r="L76" s="196">
        <v>0.84</v>
      </c>
      <c r="M76" s="196">
        <v>1.08</v>
      </c>
      <c r="N76" s="197">
        <v>1.03</v>
      </c>
      <c r="O76" s="196">
        <v>0.3</v>
      </c>
      <c r="P76" s="196">
        <v>0.34</v>
      </c>
      <c r="Q76" s="196">
        <v>0.88</v>
      </c>
      <c r="R76" s="199">
        <v>0.75</v>
      </c>
      <c r="S76" s="198" t="s">
        <v>449</v>
      </c>
      <c r="T76" s="198" t="s">
        <v>449</v>
      </c>
      <c r="U76" s="198" t="s">
        <v>424</v>
      </c>
      <c r="V76" s="197" t="s">
        <v>424</v>
      </c>
      <c r="W76" s="196">
        <v>0.72</v>
      </c>
      <c r="X76" s="196">
        <v>0.52</v>
      </c>
      <c r="Y76" s="200">
        <v>1.38</v>
      </c>
      <c r="Z76" s="197">
        <v>1.08</v>
      </c>
      <c r="AA76" s="196">
        <v>0.65</v>
      </c>
      <c r="AB76" s="196">
        <v>0.68</v>
      </c>
      <c r="AC76" s="196">
        <v>0.96</v>
      </c>
      <c r="AD76" s="197">
        <v>1.01</v>
      </c>
      <c r="AE76" s="196">
        <v>0.6</v>
      </c>
      <c r="AF76" s="196">
        <v>0.62</v>
      </c>
      <c r="AG76" s="196">
        <v>0.97</v>
      </c>
      <c r="AH76" s="197">
        <v>0.86</v>
      </c>
      <c r="AI76" s="196">
        <v>0.8</v>
      </c>
      <c r="AJ76" s="196">
        <v>0.83</v>
      </c>
      <c r="AK76" s="196">
        <v>0.96</v>
      </c>
      <c r="AL76" s="197">
        <v>1.1200000000000001</v>
      </c>
      <c r="AM76" s="198">
        <v>129.66999999999999</v>
      </c>
      <c r="AN76" s="198">
        <v>23</v>
      </c>
      <c r="AO76" s="199">
        <v>5.64</v>
      </c>
      <c r="AP76" s="199">
        <f>+VLOOKUP(B76,'ELAB 2021'!$B$10:$AO$165,34,FALSE)</f>
        <v>15.48</v>
      </c>
      <c r="AQ76" s="198">
        <v>142.35</v>
      </c>
      <c r="AR76" s="198">
        <v>24.1</v>
      </c>
      <c r="AS76" s="199">
        <v>5.91</v>
      </c>
      <c r="AT76" s="199">
        <v>18.77</v>
      </c>
      <c r="AU76" s="196">
        <v>0.48</v>
      </c>
      <c r="AV76" s="196">
        <v>0.28000000000000003</v>
      </c>
      <c r="AW76" s="200">
        <v>1.71</v>
      </c>
      <c r="AX76" s="200">
        <v>1.76</v>
      </c>
      <c r="AY76" s="192" t="s">
        <v>424</v>
      </c>
      <c r="AZ76" s="1">
        <f>+VLOOKUP(B76,'estrazione originale X 22'!$C:$AU,36,FALSE)</f>
        <v>0</v>
      </c>
      <c r="BA76" s="1">
        <f>+VLOOKUP(B76,'estrazione originale X 22'!$C:$AU,37,FALSE)</f>
        <v>0</v>
      </c>
      <c r="BB76" s="1">
        <f>+VLOOKUP(B76,'estrazione originale X 22'!$C:$AU,38,FALSE)</f>
        <v>0</v>
      </c>
      <c r="BC76" s="1">
        <f>+VLOOKUP(B76,'estrazione originale X 22'!$C:$AU,39,FALSE)</f>
        <v>0</v>
      </c>
      <c r="BD76" s="1">
        <f>+VLOOKUP(B76,'estrazione originale X 22'!$C:$AU,40,FALSE)</f>
        <v>1</v>
      </c>
      <c r="BE76" s="1">
        <f>+VLOOKUP(B76,'estrazione originale X 22'!$C:$AU,41,FALSE)</f>
        <v>1</v>
      </c>
      <c r="BF76" s="1">
        <f>+VLOOKUP(B76,'estrazione originale X 22'!$C:$AU,42,FALSE)</f>
        <v>0</v>
      </c>
      <c r="BG76" s="1">
        <f>+VLOOKUP(B76,'estrazione originale X 22'!$C:$AU,43,FALSE)</f>
        <v>0</v>
      </c>
      <c r="BH76" s="1">
        <f>+VLOOKUP(B76,'estrazione originale X 22'!$C:$AU,44,FALSE)</f>
        <v>-1</v>
      </c>
      <c r="BI76" s="20">
        <f>+VLOOKUP(B76,'estrazione originale X 22'!$C:$AU,45,FALSE)</f>
        <v>-1</v>
      </c>
    </row>
    <row r="77" spans="1:61" x14ac:dyDescent="0.25">
      <c r="A77" s="179">
        <v>68</v>
      </c>
      <c r="B77" s="11" t="s">
        <v>531</v>
      </c>
      <c r="C77" s="194" t="s">
        <v>191</v>
      </c>
      <c r="D77" s="194" t="s">
        <v>67</v>
      </c>
      <c r="E77" s="194" t="s">
        <v>189</v>
      </c>
      <c r="F77" s="195" t="s">
        <v>71</v>
      </c>
      <c r="G77" s="196">
        <v>0.42</v>
      </c>
      <c r="H77" s="196">
        <v>0.52</v>
      </c>
      <c r="I77" s="196">
        <v>0.81</v>
      </c>
      <c r="J77" s="197">
        <v>0.96</v>
      </c>
      <c r="K77" s="196">
        <v>0.75</v>
      </c>
      <c r="L77" s="196">
        <v>0.84</v>
      </c>
      <c r="M77" s="196">
        <v>0.89</v>
      </c>
      <c r="N77" s="197">
        <v>0.98</v>
      </c>
      <c r="O77" s="196">
        <v>0.08</v>
      </c>
      <c r="P77" s="196">
        <v>0.34</v>
      </c>
      <c r="Q77" s="199">
        <v>0.24</v>
      </c>
      <c r="R77" s="199">
        <v>0</v>
      </c>
      <c r="S77" s="198" t="s">
        <v>449</v>
      </c>
      <c r="T77" s="198" t="s">
        <v>449</v>
      </c>
      <c r="U77" s="198" t="s">
        <v>424</v>
      </c>
      <c r="V77" s="197" t="s">
        <v>424</v>
      </c>
      <c r="W77" s="196">
        <v>0.71</v>
      </c>
      <c r="X77" s="196">
        <v>0.52</v>
      </c>
      <c r="Y77" s="200">
        <v>1.37</v>
      </c>
      <c r="Z77" s="197">
        <v>1.17</v>
      </c>
      <c r="AA77" s="196">
        <v>0.75</v>
      </c>
      <c r="AB77" s="196">
        <v>0.68</v>
      </c>
      <c r="AC77" s="196">
        <v>1.1000000000000001</v>
      </c>
      <c r="AD77" s="200">
        <v>1.41</v>
      </c>
      <c r="AE77" s="196">
        <v>0.45</v>
      </c>
      <c r="AF77" s="196">
        <v>0.62</v>
      </c>
      <c r="AG77" s="199">
        <v>0.73</v>
      </c>
      <c r="AH77" s="197">
        <v>0.94</v>
      </c>
      <c r="AI77" s="196">
        <v>0.83</v>
      </c>
      <c r="AJ77" s="196">
        <v>0.83</v>
      </c>
      <c r="AK77" s="196">
        <v>1</v>
      </c>
      <c r="AL77" s="199">
        <v>0.23</v>
      </c>
      <c r="AM77" s="198">
        <v>9.1199999999999992</v>
      </c>
      <c r="AN77" s="198">
        <v>23</v>
      </c>
      <c r="AO77" s="200">
        <v>0.4</v>
      </c>
      <c r="AP77" s="199">
        <f>+VLOOKUP(B77,'ELAB 2021'!$B$10:$AO$165,34,FALSE)</f>
        <v>1.67</v>
      </c>
      <c r="AQ77" s="198">
        <v>8.43</v>
      </c>
      <c r="AR77" s="198">
        <v>24.1</v>
      </c>
      <c r="AS77" s="200">
        <v>0.35</v>
      </c>
      <c r="AT77" s="199">
        <v>1.77</v>
      </c>
      <c r="AU77" s="196">
        <v>0.46</v>
      </c>
      <c r="AV77" s="196">
        <v>0.28000000000000003</v>
      </c>
      <c r="AW77" s="200">
        <v>1.64</v>
      </c>
      <c r="AX77" s="200">
        <v>1.44</v>
      </c>
      <c r="AY77" s="192" t="s">
        <v>424</v>
      </c>
      <c r="AZ77" s="1">
        <f>+VLOOKUP(B77,'estrazione originale X 22'!$C:$AU,36,FALSE)</f>
        <v>0</v>
      </c>
      <c r="BA77" s="1">
        <f>+VLOOKUP(B77,'estrazione originale X 22'!$C:$AU,37,FALSE)</f>
        <v>0</v>
      </c>
      <c r="BB77" s="1">
        <f>+VLOOKUP(B77,'estrazione originale X 22'!$C:$AU,38,FALSE)</f>
        <v>-1</v>
      </c>
      <c r="BC77" s="1">
        <f>+VLOOKUP(B77,'estrazione originale X 22'!$C:$AU,39,FALSE)</f>
        <v>0</v>
      </c>
      <c r="BD77" s="1">
        <f>+VLOOKUP(B77,'estrazione originale X 22'!$C:$AU,40,FALSE)</f>
        <v>1</v>
      </c>
      <c r="BE77" s="1">
        <f>+VLOOKUP(B77,'estrazione originale X 22'!$C:$AU,41,FALSE)</f>
        <v>1</v>
      </c>
      <c r="BF77" s="1">
        <f>+VLOOKUP(B77,'estrazione originale X 22'!$C:$AU,42,FALSE)</f>
        <v>-1</v>
      </c>
      <c r="BG77" s="1">
        <f>+VLOOKUP(B77,'estrazione originale X 22'!$C:$AU,43,FALSE)</f>
        <v>0</v>
      </c>
      <c r="BH77" s="1">
        <f>+VLOOKUP(B77,'estrazione originale X 22'!$C:$AU,44,FALSE)</f>
        <v>1</v>
      </c>
      <c r="BI77" s="20">
        <f>+VLOOKUP(B77,'estrazione originale X 22'!$C:$AU,45,FALSE)</f>
        <v>1</v>
      </c>
    </row>
    <row r="78" spans="1:61" x14ac:dyDescent="0.25">
      <c r="A78" s="179">
        <v>69</v>
      </c>
      <c r="B78" s="11" t="s">
        <v>530</v>
      </c>
      <c r="C78" s="194" t="s">
        <v>188</v>
      </c>
      <c r="D78" s="194" t="s">
        <v>67</v>
      </c>
      <c r="E78" s="194" t="s">
        <v>189</v>
      </c>
      <c r="F78" s="195" t="s">
        <v>71</v>
      </c>
      <c r="G78" s="196">
        <v>0.51</v>
      </c>
      <c r="H78" s="196">
        <v>0.52</v>
      </c>
      <c r="I78" s="196">
        <v>0.98</v>
      </c>
      <c r="J78" s="197">
        <v>1.02</v>
      </c>
      <c r="K78" s="196">
        <v>0.91</v>
      </c>
      <c r="L78" s="196">
        <v>0.84</v>
      </c>
      <c r="M78" s="196">
        <v>1.08</v>
      </c>
      <c r="N78" s="197">
        <v>1.03</v>
      </c>
      <c r="O78" s="196">
        <v>0.3</v>
      </c>
      <c r="P78" s="196">
        <v>0.34</v>
      </c>
      <c r="Q78" s="196">
        <v>0.88</v>
      </c>
      <c r="R78" s="199">
        <v>0.75</v>
      </c>
      <c r="S78" s="198" t="s">
        <v>449</v>
      </c>
      <c r="T78" s="198" t="s">
        <v>449</v>
      </c>
      <c r="U78" s="198" t="s">
        <v>424</v>
      </c>
      <c r="V78" s="197" t="s">
        <v>424</v>
      </c>
      <c r="W78" s="196">
        <v>0.72</v>
      </c>
      <c r="X78" s="196">
        <v>0.52</v>
      </c>
      <c r="Y78" s="200">
        <v>1.38</v>
      </c>
      <c r="Z78" s="197">
        <v>1.08</v>
      </c>
      <c r="AA78" s="196">
        <v>0.65</v>
      </c>
      <c r="AB78" s="196">
        <v>0.68</v>
      </c>
      <c r="AC78" s="196">
        <v>0.96</v>
      </c>
      <c r="AD78" s="197">
        <v>1.01</v>
      </c>
      <c r="AE78" s="196">
        <v>0.6</v>
      </c>
      <c r="AF78" s="196">
        <v>0.62</v>
      </c>
      <c r="AG78" s="196">
        <v>0.97</v>
      </c>
      <c r="AH78" s="197">
        <v>0.86</v>
      </c>
      <c r="AI78" s="196">
        <v>0.8</v>
      </c>
      <c r="AJ78" s="196">
        <v>0.83</v>
      </c>
      <c r="AK78" s="196">
        <v>0.96</v>
      </c>
      <c r="AL78" s="197">
        <v>1.1200000000000001</v>
      </c>
      <c r="AM78" s="198">
        <v>129.66999999999999</v>
      </c>
      <c r="AN78" s="198">
        <v>23</v>
      </c>
      <c r="AO78" s="199">
        <v>5.64</v>
      </c>
      <c r="AP78" s="199">
        <f>+VLOOKUP(B78,'ELAB 2021'!$B$10:$AO$165,34,FALSE)</f>
        <v>15.48</v>
      </c>
      <c r="AQ78" s="198">
        <v>142.35</v>
      </c>
      <c r="AR78" s="198">
        <v>24.1</v>
      </c>
      <c r="AS78" s="199">
        <v>5.91</v>
      </c>
      <c r="AT78" s="199">
        <v>18.77</v>
      </c>
      <c r="AU78" s="196">
        <v>0.48</v>
      </c>
      <c r="AV78" s="196">
        <v>0.28000000000000003</v>
      </c>
      <c r="AW78" s="200">
        <v>1.71</v>
      </c>
      <c r="AX78" s="200">
        <v>1.76</v>
      </c>
      <c r="AY78" s="192" t="s">
        <v>424</v>
      </c>
      <c r="AZ78" s="1">
        <f>+VLOOKUP(B78,'estrazione originale X 22'!$C:$AU,36,FALSE)</f>
        <v>0</v>
      </c>
      <c r="BA78" s="1">
        <f>+VLOOKUP(B78,'estrazione originale X 22'!$C:$AU,37,FALSE)</f>
        <v>0</v>
      </c>
      <c r="BB78" s="1">
        <f>+VLOOKUP(B78,'estrazione originale X 22'!$C:$AU,38,FALSE)</f>
        <v>0</v>
      </c>
      <c r="BC78" s="1">
        <f>+VLOOKUP(B78,'estrazione originale X 22'!$C:$AU,39,FALSE)</f>
        <v>0</v>
      </c>
      <c r="BD78" s="1">
        <f>+VLOOKUP(B78,'estrazione originale X 22'!$C:$AU,40,FALSE)</f>
        <v>1</v>
      </c>
      <c r="BE78" s="1">
        <f>+VLOOKUP(B78,'estrazione originale X 22'!$C:$AU,41,FALSE)</f>
        <v>1</v>
      </c>
      <c r="BF78" s="1">
        <f>+VLOOKUP(B78,'estrazione originale X 22'!$C:$AU,42,FALSE)</f>
        <v>0</v>
      </c>
      <c r="BG78" s="1">
        <f>+VLOOKUP(B78,'estrazione originale X 22'!$C:$AU,43,FALSE)</f>
        <v>0</v>
      </c>
      <c r="BH78" s="1">
        <f>+VLOOKUP(B78,'estrazione originale X 22'!$C:$AU,44,FALSE)</f>
        <v>-1</v>
      </c>
      <c r="BI78" s="20">
        <f>+VLOOKUP(B78,'estrazione originale X 22'!$C:$AU,45,FALSE)</f>
        <v>-1</v>
      </c>
    </row>
    <row r="79" spans="1:61" x14ac:dyDescent="0.25">
      <c r="A79" s="179">
        <v>70</v>
      </c>
      <c r="B79" s="11" t="s">
        <v>627</v>
      </c>
      <c r="C79" s="194" t="s">
        <v>188</v>
      </c>
      <c r="D79" s="194" t="s">
        <v>67</v>
      </c>
      <c r="E79" s="194" t="s">
        <v>189</v>
      </c>
      <c r="F79" s="195" t="s">
        <v>83</v>
      </c>
      <c r="G79" s="196" t="s">
        <v>424</v>
      </c>
      <c r="H79" s="196" t="s">
        <v>424</v>
      </c>
      <c r="I79" s="196" t="s">
        <v>424</v>
      </c>
      <c r="J79" s="197" t="s">
        <v>424</v>
      </c>
      <c r="K79" s="196" t="s">
        <v>424</v>
      </c>
      <c r="L79" s="196" t="s">
        <v>424</v>
      </c>
      <c r="M79" s="196" t="s">
        <v>424</v>
      </c>
      <c r="N79" s="197" t="s">
        <v>424</v>
      </c>
      <c r="O79" s="196" t="s">
        <v>424</v>
      </c>
      <c r="P79" s="196" t="s">
        <v>424</v>
      </c>
      <c r="Q79" s="196" t="s">
        <v>424</v>
      </c>
      <c r="R79" s="197" t="s">
        <v>424</v>
      </c>
      <c r="S79" s="198" t="s">
        <v>424</v>
      </c>
      <c r="T79" s="198" t="s">
        <v>424</v>
      </c>
      <c r="U79" s="198" t="s">
        <v>424</v>
      </c>
      <c r="V79" s="197" t="s">
        <v>424</v>
      </c>
      <c r="W79" s="196" t="s">
        <v>424</v>
      </c>
      <c r="X79" s="196" t="s">
        <v>424</v>
      </c>
      <c r="Y79" s="196" t="s">
        <v>424</v>
      </c>
      <c r="Z79" s="197" t="s">
        <v>424</v>
      </c>
      <c r="AA79" s="196" t="s">
        <v>424</v>
      </c>
      <c r="AB79" s="196" t="s">
        <v>424</v>
      </c>
      <c r="AC79" s="196" t="s">
        <v>424</v>
      </c>
      <c r="AD79" s="197" t="s">
        <v>424</v>
      </c>
      <c r="AE79" s="196" t="s">
        <v>424</v>
      </c>
      <c r="AF79" s="196" t="s">
        <v>424</v>
      </c>
      <c r="AG79" s="196" t="s">
        <v>424</v>
      </c>
      <c r="AH79" s="197" t="s">
        <v>424</v>
      </c>
      <c r="AI79" s="196" t="s">
        <v>424</v>
      </c>
      <c r="AJ79" s="196" t="s">
        <v>424</v>
      </c>
      <c r="AK79" s="196" t="s">
        <v>424</v>
      </c>
      <c r="AL79" s="197" t="s">
        <v>424</v>
      </c>
      <c r="AM79" s="198">
        <v>129.66999999999999</v>
      </c>
      <c r="AN79" s="198">
        <v>23</v>
      </c>
      <c r="AO79" s="199">
        <v>5.64</v>
      </c>
      <c r="AP79" s="197" t="e">
        <f>+VLOOKUP(B79,'ELAB 2021'!$B$10:$AO$165,34,FALSE)</f>
        <v>#N/A</v>
      </c>
      <c r="AQ79" s="198">
        <v>142.35</v>
      </c>
      <c r="AR79" s="198">
        <v>24.1</v>
      </c>
      <c r="AS79" s="199">
        <v>5.91</v>
      </c>
      <c r="AT79" s="197" t="s">
        <v>424</v>
      </c>
      <c r="AU79" s="196">
        <v>0.48</v>
      </c>
      <c r="AV79" s="196">
        <v>0.28000000000000003</v>
      </c>
      <c r="AW79" s="200">
        <v>1.71</v>
      </c>
      <c r="AX79" s="197" t="s">
        <v>424</v>
      </c>
      <c r="AY79" s="192" t="s">
        <v>424</v>
      </c>
      <c r="AZ79" s="1" t="s">
        <v>424</v>
      </c>
      <c r="BA79" s="1" t="s">
        <v>424</v>
      </c>
      <c r="BB79" s="1" t="s">
        <v>424</v>
      </c>
      <c r="BC79" s="1" t="s">
        <v>424</v>
      </c>
      <c r="BD79" s="1">
        <f>+VLOOKUP(B79,'estrazione originale X 22'!$C:$AU,40,FALSE)</f>
        <v>1</v>
      </c>
      <c r="BE79" s="1" t="s">
        <v>424</v>
      </c>
      <c r="BF79" s="1" t="s">
        <v>424</v>
      </c>
      <c r="BG79" s="1" t="s">
        <v>424</v>
      </c>
      <c r="BH79" s="1">
        <f>+VLOOKUP(B79,'estrazione originale X 22'!$C:$AU,44,FALSE)</f>
        <v>-1</v>
      </c>
      <c r="BI79" s="20">
        <f>+VLOOKUP(B79,'estrazione originale X 22'!$C:$AU,45,FALSE)</f>
        <v>-1</v>
      </c>
    </row>
    <row r="80" spans="1:61" x14ac:dyDescent="0.25">
      <c r="A80" s="179">
        <v>71</v>
      </c>
      <c r="B80" s="11" t="s">
        <v>533</v>
      </c>
      <c r="C80" s="194" t="s">
        <v>192</v>
      </c>
      <c r="D80" s="194" t="s">
        <v>67</v>
      </c>
      <c r="E80" s="194" t="s">
        <v>193</v>
      </c>
      <c r="F80" s="195" t="s">
        <v>71</v>
      </c>
      <c r="G80" s="196">
        <v>0.57999999999999996</v>
      </c>
      <c r="H80" s="196">
        <v>0.66</v>
      </c>
      <c r="I80" s="196">
        <v>0.88</v>
      </c>
      <c r="J80" s="197">
        <v>0.84</v>
      </c>
      <c r="K80" s="196">
        <v>0.7</v>
      </c>
      <c r="L80" s="196">
        <v>0.83</v>
      </c>
      <c r="M80" s="196">
        <v>0.84</v>
      </c>
      <c r="N80" s="197">
        <v>1.1499999999999999</v>
      </c>
      <c r="O80" s="196">
        <v>0.6</v>
      </c>
      <c r="P80" s="196">
        <v>0.56000000000000005</v>
      </c>
      <c r="Q80" s="196">
        <v>1.07</v>
      </c>
      <c r="R80" s="197">
        <v>0.84</v>
      </c>
      <c r="S80" s="198" t="s">
        <v>449</v>
      </c>
      <c r="T80" s="198" t="s">
        <v>449</v>
      </c>
      <c r="U80" s="198" t="s">
        <v>424</v>
      </c>
      <c r="V80" s="197" t="s">
        <v>424</v>
      </c>
      <c r="W80" s="196">
        <v>0.85</v>
      </c>
      <c r="X80" s="196">
        <v>0.64</v>
      </c>
      <c r="Y80" s="200">
        <v>1.33</v>
      </c>
      <c r="Z80" s="200">
        <v>1.22</v>
      </c>
      <c r="AA80" s="196">
        <v>0.85</v>
      </c>
      <c r="AB80" s="196">
        <v>0.77</v>
      </c>
      <c r="AC80" s="196">
        <v>1.1000000000000001</v>
      </c>
      <c r="AD80" s="197">
        <v>1.1599999999999999</v>
      </c>
      <c r="AE80" s="196">
        <v>0.5</v>
      </c>
      <c r="AF80" s="196">
        <v>0.64</v>
      </c>
      <c r="AG80" s="199">
        <v>0.78</v>
      </c>
      <c r="AH80" s="199">
        <v>0.69</v>
      </c>
      <c r="AI80" s="196">
        <v>0.75</v>
      </c>
      <c r="AJ80" s="196">
        <v>0.77</v>
      </c>
      <c r="AK80" s="196">
        <v>0.97</v>
      </c>
      <c r="AL80" s="200">
        <v>1.3</v>
      </c>
      <c r="AM80" s="198">
        <v>12.35</v>
      </c>
      <c r="AN80" s="198">
        <v>13.78</v>
      </c>
      <c r="AO80" s="196">
        <v>0.9</v>
      </c>
      <c r="AP80" s="199">
        <f>+VLOOKUP(B80,'ELAB 2021'!$B$10:$AO$165,34,FALSE)</f>
        <v>1.23</v>
      </c>
      <c r="AQ80" s="198">
        <v>12.14</v>
      </c>
      <c r="AR80" s="198">
        <v>14.38</v>
      </c>
      <c r="AS80" s="196">
        <v>0.84</v>
      </c>
      <c r="AT80" s="199">
        <v>1.79</v>
      </c>
      <c r="AU80" s="196">
        <v>0.5</v>
      </c>
      <c r="AV80" s="196">
        <v>0.34</v>
      </c>
      <c r="AW80" s="200">
        <v>1.47</v>
      </c>
      <c r="AX80" s="200">
        <v>1.6</v>
      </c>
      <c r="AY80" s="192" t="s">
        <v>424</v>
      </c>
      <c r="AZ80" s="1">
        <f>+VLOOKUP(B80,'estrazione originale X 22'!$C:$AU,36,FALSE)</f>
        <v>0</v>
      </c>
      <c r="BA80" s="1">
        <f>+VLOOKUP(B80,'estrazione originale X 22'!$C:$AU,37,FALSE)</f>
        <v>0</v>
      </c>
      <c r="BB80" s="1">
        <f>+VLOOKUP(B80,'estrazione originale X 22'!$C:$AU,38,FALSE)</f>
        <v>0</v>
      </c>
      <c r="BC80" s="1">
        <f>+VLOOKUP(B80,'estrazione originale X 22'!$C:$AU,39,FALSE)</f>
        <v>0</v>
      </c>
      <c r="BD80" s="1">
        <f>+VLOOKUP(B80,'estrazione originale X 22'!$C:$AU,40,FALSE)</f>
        <v>1</v>
      </c>
      <c r="BE80" s="1">
        <f>+VLOOKUP(B80,'estrazione originale X 22'!$C:$AU,41,FALSE)</f>
        <v>1</v>
      </c>
      <c r="BF80" s="1">
        <f>+VLOOKUP(B80,'estrazione originale X 22'!$C:$AU,42,FALSE)</f>
        <v>-1</v>
      </c>
      <c r="BG80" s="1">
        <f>+VLOOKUP(B80,'estrazione originale X 22'!$C:$AU,43,FALSE)</f>
        <v>0</v>
      </c>
      <c r="BH80" s="1">
        <f>+VLOOKUP(B80,'estrazione originale X 22'!$C:$AU,44,FALSE)</f>
        <v>0</v>
      </c>
      <c r="BI80" s="20">
        <f>+VLOOKUP(B80,'estrazione originale X 22'!$C:$AU,45,FALSE)</f>
        <v>0</v>
      </c>
    </row>
    <row r="81" spans="1:61" x14ac:dyDescent="0.25">
      <c r="A81" s="179">
        <v>72</v>
      </c>
      <c r="B81" s="11" t="s">
        <v>534</v>
      </c>
      <c r="C81" s="194" t="s">
        <v>195</v>
      </c>
      <c r="D81" s="194" t="s">
        <v>67</v>
      </c>
      <c r="E81" s="194" t="s">
        <v>193</v>
      </c>
      <c r="F81" s="195" t="s">
        <v>71</v>
      </c>
      <c r="G81" s="196">
        <v>0.62</v>
      </c>
      <c r="H81" s="196">
        <v>0.66</v>
      </c>
      <c r="I81" s="196">
        <v>0.94</v>
      </c>
      <c r="J81" s="197">
        <v>0.94</v>
      </c>
      <c r="K81" s="196">
        <v>0.75</v>
      </c>
      <c r="L81" s="196">
        <v>0.83</v>
      </c>
      <c r="M81" s="196">
        <v>0.9</v>
      </c>
      <c r="N81" s="199">
        <v>0.74</v>
      </c>
      <c r="O81" s="196">
        <v>0.38</v>
      </c>
      <c r="P81" s="196">
        <v>0.56000000000000005</v>
      </c>
      <c r="Q81" s="199">
        <v>0.68</v>
      </c>
      <c r="R81" s="197">
        <v>1</v>
      </c>
      <c r="S81" s="198" t="s">
        <v>449</v>
      </c>
      <c r="T81" s="198" t="s">
        <v>449</v>
      </c>
      <c r="U81" s="198" t="s">
        <v>424</v>
      </c>
      <c r="V81" s="197" t="s">
        <v>424</v>
      </c>
      <c r="W81" s="196">
        <v>0.56999999999999995</v>
      </c>
      <c r="X81" s="196">
        <v>0.64</v>
      </c>
      <c r="Y81" s="196">
        <v>0.89</v>
      </c>
      <c r="Z81" s="199">
        <v>0.7</v>
      </c>
      <c r="AA81" s="196">
        <v>0.56000000000000005</v>
      </c>
      <c r="AB81" s="196">
        <v>0.77</v>
      </c>
      <c r="AC81" s="199">
        <v>0.73</v>
      </c>
      <c r="AD81" s="199">
        <v>0.78</v>
      </c>
      <c r="AE81" s="196">
        <v>0.7</v>
      </c>
      <c r="AF81" s="196">
        <v>0.64</v>
      </c>
      <c r="AG81" s="196">
        <v>1.0900000000000001</v>
      </c>
      <c r="AH81" s="197">
        <v>0.99</v>
      </c>
      <c r="AI81" s="196">
        <v>0.56999999999999995</v>
      </c>
      <c r="AJ81" s="196">
        <v>0.77</v>
      </c>
      <c r="AK81" s="199">
        <v>0.74</v>
      </c>
      <c r="AL81" s="197" t="s">
        <v>424</v>
      </c>
      <c r="AM81" s="198">
        <v>5.42</v>
      </c>
      <c r="AN81" s="198">
        <v>13.78</v>
      </c>
      <c r="AO81" s="200">
        <v>0.39</v>
      </c>
      <c r="AP81" s="200">
        <f>+VLOOKUP(B81,'ELAB 2021'!$B$10:$AO$165,34,FALSE)</f>
        <v>0.76</v>
      </c>
      <c r="AQ81" s="198">
        <v>5.77</v>
      </c>
      <c r="AR81" s="198">
        <v>14.38</v>
      </c>
      <c r="AS81" s="200">
        <v>0.4</v>
      </c>
      <c r="AT81" s="197">
        <v>0.93</v>
      </c>
      <c r="AU81" s="196">
        <v>0.54</v>
      </c>
      <c r="AV81" s="196">
        <v>0.34</v>
      </c>
      <c r="AW81" s="200">
        <v>1.59</v>
      </c>
      <c r="AX81" s="200">
        <v>1.66</v>
      </c>
      <c r="AY81" s="192" t="s">
        <v>424</v>
      </c>
      <c r="AZ81" s="1">
        <f>+VLOOKUP(B81,'estrazione originale X 22'!$C:$AU,36,FALSE)</f>
        <v>0</v>
      </c>
      <c r="BA81" s="1">
        <f>+VLOOKUP(B81,'estrazione originale X 22'!$C:$AU,37,FALSE)</f>
        <v>0</v>
      </c>
      <c r="BB81" s="1">
        <f>+VLOOKUP(B81,'estrazione originale X 22'!$C:$AU,38,FALSE)</f>
        <v>-1</v>
      </c>
      <c r="BC81" s="1">
        <f>+VLOOKUP(B81,'estrazione originale X 22'!$C:$AU,39,FALSE)</f>
        <v>-1</v>
      </c>
      <c r="BD81" s="1">
        <f>+VLOOKUP(B81,'estrazione originale X 22'!$C:$AU,40,FALSE)</f>
        <v>1</v>
      </c>
      <c r="BE81" s="1">
        <f>+VLOOKUP(B81,'estrazione originale X 22'!$C:$AU,41,FALSE)</f>
        <v>0</v>
      </c>
      <c r="BF81" s="1">
        <f>+VLOOKUP(B81,'estrazione originale X 22'!$C:$AU,42,FALSE)</f>
        <v>0</v>
      </c>
      <c r="BG81" s="1">
        <f>+VLOOKUP(B81,'estrazione originale X 22'!$C:$AU,43,FALSE)</f>
        <v>-1</v>
      </c>
      <c r="BH81" s="1">
        <f>+VLOOKUP(B81,'estrazione originale X 22'!$C:$AU,44,FALSE)</f>
        <v>1</v>
      </c>
      <c r="BI81" s="20">
        <f>+VLOOKUP(B81,'estrazione originale X 22'!$C:$AU,45,FALSE)</f>
        <v>1</v>
      </c>
    </row>
    <row r="82" spans="1:61" x14ac:dyDescent="0.25">
      <c r="A82" s="179">
        <v>73</v>
      </c>
      <c r="B82" s="11" t="s">
        <v>535</v>
      </c>
      <c r="C82" s="194" t="s">
        <v>196</v>
      </c>
      <c r="D82" s="194" t="s">
        <v>67</v>
      </c>
      <c r="E82" s="194" t="s">
        <v>193</v>
      </c>
      <c r="F82" s="195" t="s">
        <v>71</v>
      </c>
      <c r="G82" s="196">
        <v>0.8</v>
      </c>
      <c r="H82" s="196">
        <v>0.66</v>
      </c>
      <c r="I82" s="200">
        <v>1.21</v>
      </c>
      <c r="J82" s="197">
        <v>0.81</v>
      </c>
      <c r="K82" s="196">
        <v>1</v>
      </c>
      <c r="L82" s="196">
        <v>0.83</v>
      </c>
      <c r="M82" s="196">
        <v>1.2</v>
      </c>
      <c r="N82" s="197">
        <v>1.07</v>
      </c>
      <c r="O82" s="196">
        <v>1</v>
      </c>
      <c r="P82" s="196">
        <v>0.56000000000000005</v>
      </c>
      <c r="Q82" s="200">
        <v>1.79</v>
      </c>
      <c r="R82" s="199">
        <v>0</v>
      </c>
      <c r="S82" s="198" t="s">
        <v>449</v>
      </c>
      <c r="T82" s="198" t="s">
        <v>449</v>
      </c>
      <c r="U82" s="198" t="s">
        <v>424</v>
      </c>
      <c r="V82" s="197" t="s">
        <v>424</v>
      </c>
      <c r="W82" s="196">
        <v>0.6</v>
      </c>
      <c r="X82" s="196">
        <v>0.64</v>
      </c>
      <c r="Y82" s="196">
        <v>0.94</v>
      </c>
      <c r="Z82" s="197">
        <v>0.95</v>
      </c>
      <c r="AA82" s="196">
        <v>0.7</v>
      </c>
      <c r="AB82" s="196">
        <v>0.77</v>
      </c>
      <c r="AC82" s="196">
        <v>0.91</v>
      </c>
      <c r="AD82" s="197">
        <v>0.83</v>
      </c>
      <c r="AE82" s="196">
        <v>0.36</v>
      </c>
      <c r="AF82" s="196">
        <v>0.64</v>
      </c>
      <c r="AG82" s="199">
        <v>0.56000000000000005</v>
      </c>
      <c r="AH82" s="199">
        <v>0.74</v>
      </c>
      <c r="AI82" s="196">
        <v>0.77</v>
      </c>
      <c r="AJ82" s="196">
        <v>0.77</v>
      </c>
      <c r="AK82" s="196">
        <v>1</v>
      </c>
      <c r="AL82" s="200">
        <v>1.24</v>
      </c>
      <c r="AM82" s="198">
        <v>15.79</v>
      </c>
      <c r="AN82" s="198">
        <v>13.78</v>
      </c>
      <c r="AO82" s="196">
        <v>1.1499999999999999</v>
      </c>
      <c r="AP82" s="199">
        <f>+VLOOKUP(B82,'ELAB 2021'!$B$10:$AO$165,34,FALSE)</f>
        <v>1.71</v>
      </c>
      <c r="AQ82" s="198">
        <v>13.18</v>
      </c>
      <c r="AR82" s="198">
        <v>14.38</v>
      </c>
      <c r="AS82" s="196">
        <v>0.92</v>
      </c>
      <c r="AT82" s="199">
        <v>1.8</v>
      </c>
      <c r="AU82" s="196">
        <v>0.61</v>
      </c>
      <c r="AV82" s="196">
        <v>0.34</v>
      </c>
      <c r="AW82" s="200">
        <v>1.79</v>
      </c>
      <c r="AX82" s="200">
        <v>1.86</v>
      </c>
      <c r="AY82" s="192" t="s">
        <v>424</v>
      </c>
      <c r="AZ82" s="1">
        <f>+VLOOKUP(B82,'estrazione originale X 22'!$C:$AU,36,FALSE)</f>
        <v>1</v>
      </c>
      <c r="BA82" s="1">
        <f>+VLOOKUP(B82,'estrazione originale X 22'!$C:$AU,37,FALSE)</f>
        <v>0</v>
      </c>
      <c r="BB82" s="1">
        <f>+VLOOKUP(B82,'estrazione originale X 22'!$C:$AU,38,FALSE)</f>
        <v>1</v>
      </c>
      <c r="BC82" s="1">
        <f>+VLOOKUP(B82,'estrazione originale X 22'!$C:$AU,39,FALSE)</f>
        <v>0</v>
      </c>
      <c r="BD82" s="1">
        <f>+VLOOKUP(B82,'estrazione originale X 22'!$C:$AU,40,FALSE)</f>
        <v>1</v>
      </c>
      <c r="BE82" s="1">
        <f>+VLOOKUP(B82,'estrazione originale X 22'!$C:$AU,41,FALSE)</f>
        <v>0</v>
      </c>
      <c r="BF82" s="1">
        <f>+VLOOKUP(B82,'estrazione originale X 22'!$C:$AU,42,FALSE)</f>
        <v>-1</v>
      </c>
      <c r="BG82" s="1">
        <f>+VLOOKUP(B82,'estrazione originale X 22'!$C:$AU,43,FALSE)</f>
        <v>0</v>
      </c>
      <c r="BH82" s="1">
        <f>+VLOOKUP(B82,'estrazione originale X 22'!$C:$AU,44,FALSE)</f>
        <v>0</v>
      </c>
      <c r="BI82" s="20">
        <f>+VLOOKUP(B82,'estrazione originale X 22'!$C:$AU,45,FALSE)</f>
        <v>0</v>
      </c>
    </row>
    <row r="83" spans="1:61" x14ac:dyDescent="0.25">
      <c r="A83" s="179">
        <v>74</v>
      </c>
      <c r="B83" s="11" t="s">
        <v>536</v>
      </c>
      <c r="C83" s="194" t="s">
        <v>197</v>
      </c>
      <c r="D83" s="194" t="s">
        <v>67</v>
      </c>
      <c r="E83" s="194" t="s">
        <v>193</v>
      </c>
      <c r="F83" s="195" t="s">
        <v>71</v>
      </c>
      <c r="G83" s="196">
        <v>0.18</v>
      </c>
      <c r="H83" s="196">
        <v>0.66</v>
      </c>
      <c r="I83" s="199">
        <v>0.27</v>
      </c>
      <c r="J83" s="199">
        <v>0.64</v>
      </c>
      <c r="K83" s="196">
        <v>0.6</v>
      </c>
      <c r="L83" s="196">
        <v>0.83</v>
      </c>
      <c r="M83" s="199">
        <v>0.72</v>
      </c>
      <c r="N83" s="197">
        <v>1.1499999999999999</v>
      </c>
      <c r="O83" s="196">
        <v>0</v>
      </c>
      <c r="P83" s="196">
        <v>0.56000000000000005</v>
      </c>
      <c r="Q83" s="199">
        <v>0</v>
      </c>
      <c r="R83" s="199">
        <v>0</v>
      </c>
      <c r="S83" s="198" t="s">
        <v>449</v>
      </c>
      <c r="T83" s="198" t="s">
        <v>449</v>
      </c>
      <c r="U83" s="198" t="s">
        <v>424</v>
      </c>
      <c r="V83" s="197" t="s">
        <v>424</v>
      </c>
      <c r="W83" s="196">
        <v>0.7</v>
      </c>
      <c r="X83" s="196">
        <v>0.64</v>
      </c>
      <c r="Y83" s="196">
        <v>1.0900000000000001</v>
      </c>
      <c r="Z83" s="197">
        <v>0.89</v>
      </c>
      <c r="AA83" s="196">
        <v>0.67</v>
      </c>
      <c r="AB83" s="196">
        <v>0.77</v>
      </c>
      <c r="AC83" s="196">
        <v>0.87</v>
      </c>
      <c r="AD83" s="199">
        <v>0.65</v>
      </c>
      <c r="AE83" s="196">
        <v>0.86</v>
      </c>
      <c r="AF83" s="196">
        <v>0.64</v>
      </c>
      <c r="AG83" s="200">
        <v>1.34</v>
      </c>
      <c r="AH83" s="197">
        <v>1.18</v>
      </c>
      <c r="AI83" s="196">
        <v>0.56000000000000005</v>
      </c>
      <c r="AJ83" s="196">
        <v>0.77</v>
      </c>
      <c r="AK83" s="199">
        <v>0.73</v>
      </c>
      <c r="AL83" s="197" t="s">
        <v>424</v>
      </c>
      <c r="AM83" s="198">
        <v>3.87</v>
      </c>
      <c r="AN83" s="198">
        <v>13.78</v>
      </c>
      <c r="AO83" s="200">
        <v>0.28000000000000003</v>
      </c>
      <c r="AP83" s="200">
        <f>+VLOOKUP(B83,'ELAB 2021'!$B$10:$AO$165,34,FALSE)</f>
        <v>0.64</v>
      </c>
      <c r="AQ83" s="198">
        <v>4.5199999999999996</v>
      </c>
      <c r="AR83" s="198">
        <v>14.38</v>
      </c>
      <c r="AS83" s="200">
        <v>0.31</v>
      </c>
      <c r="AT83" s="200">
        <v>0.6</v>
      </c>
      <c r="AU83" s="196">
        <v>0.59</v>
      </c>
      <c r="AV83" s="196">
        <v>0.34</v>
      </c>
      <c r="AW83" s="200">
        <v>1.74</v>
      </c>
      <c r="AX83" s="200">
        <v>1.74</v>
      </c>
      <c r="AY83" s="192" t="s">
        <v>424</v>
      </c>
      <c r="AZ83" s="1">
        <f>+VLOOKUP(B83,'estrazione originale X 22'!$C:$AU,36,FALSE)</f>
        <v>-1</v>
      </c>
      <c r="BA83" s="1">
        <f>+VLOOKUP(B83,'estrazione originale X 22'!$C:$AU,37,FALSE)</f>
        <v>-1</v>
      </c>
      <c r="BB83" s="1">
        <f>+VLOOKUP(B83,'estrazione originale X 22'!$C:$AU,38,FALSE)</f>
        <v>-1</v>
      </c>
      <c r="BC83" s="1">
        <f>+VLOOKUP(B83,'estrazione originale X 22'!$C:$AU,39,FALSE)</f>
        <v>0</v>
      </c>
      <c r="BD83" s="1">
        <f>+VLOOKUP(B83,'estrazione originale X 22'!$C:$AU,40,FALSE)</f>
        <v>1</v>
      </c>
      <c r="BE83" s="1">
        <f>+VLOOKUP(B83,'estrazione originale X 22'!$C:$AU,41,FALSE)</f>
        <v>0</v>
      </c>
      <c r="BF83" s="1">
        <f>+VLOOKUP(B83,'estrazione originale X 22'!$C:$AU,42,FALSE)</f>
        <v>1</v>
      </c>
      <c r="BG83" s="1">
        <f>+VLOOKUP(B83,'estrazione originale X 22'!$C:$AU,43,FALSE)</f>
        <v>-1</v>
      </c>
      <c r="BH83" s="1">
        <f>+VLOOKUP(B83,'estrazione originale X 22'!$C:$AU,44,FALSE)</f>
        <v>1</v>
      </c>
      <c r="BI83" s="20">
        <f>+VLOOKUP(B83,'estrazione originale X 22'!$C:$AU,45,FALSE)</f>
        <v>1</v>
      </c>
    </row>
    <row r="84" spans="1:61" x14ac:dyDescent="0.25">
      <c r="A84" s="179">
        <v>75</v>
      </c>
      <c r="B84" s="11" t="s">
        <v>537</v>
      </c>
      <c r="C84" s="194" t="s">
        <v>198</v>
      </c>
      <c r="D84" s="194" t="s">
        <v>67</v>
      </c>
      <c r="E84" s="194" t="s">
        <v>199</v>
      </c>
      <c r="F84" s="195" t="s">
        <v>71</v>
      </c>
      <c r="G84" s="196">
        <v>0.39</v>
      </c>
      <c r="H84" s="196">
        <v>0.56999999999999995</v>
      </c>
      <c r="I84" s="199">
        <v>0.68</v>
      </c>
      <c r="J84" s="197">
        <v>1.06</v>
      </c>
      <c r="K84" s="196">
        <v>0.86</v>
      </c>
      <c r="L84" s="196">
        <v>0.8</v>
      </c>
      <c r="M84" s="196">
        <v>1.07</v>
      </c>
      <c r="N84" s="197">
        <v>1.2</v>
      </c>
      <c r="O84" s="196">
        <v>0</v>
      </c>
      <c r="P84" s="196">
        <v>0.41</v>
      </c>
      <c r="Q84" s="199">
        <v>0</v>
      </c>
      <c r="R84" s="200">
        <v>1.27</v>
      </c>
      <c r="S84" s="198" t="s">
        <v>449</v>
      </c>
      <c r="T84" s="198" t="s">
        <v>449</v>
      </c>
      <c r="U84" s="198" t="s">
        <v>424</v>
      </c>
      <c r="V84" s="197" t="s">
        <v>424</v>
      </c>
      <c r="W84" s="196">
        <v>0.5</v>
      </c>
      <c r="X84" s="196">
        <v>0.62</v>
      </c>
      <c r="Y84" s="196">
        <v>0.81</v>
      </c>
      <c r="Z84" s="199">
        <v>0.42</v>
      </c>
      <c r="AA84" s="196">
        <v>0.38</v>
      </c>
      <c r="AB84" s="196">
        <v>0.68</v>
      </c>
      <c r="AC84" s="199">
        <v>0.56000000000000005</v>
      </c>
      <c r="AD84" s="197">
        <v>1.08</v>
      </c>
      <c r="AE84" s="196">
        <v>0.38</v>
      </c>
      <c r="AF84" s="196">
        <v>0.68</v>
      </c>
      <c r="AG84" s="199">
        <v>0.56000000000000005</v>
      </c>
      <c r="AH84" s="199">
        <v>0.46</v>
      </c>
      <c r="AI84" s="196">
        <v>0.7</v>
      </c>
      <c r="AJ84" s="196">
        <v>0.7</v>
      </c>
      <c r="AK84" s="196">
        <v>1</v>
      </c>
      <c r="AL84" s="200">
        <v>1.62</v>
      </c>
      <c r="AM84" s="198">
        <v>10.67</v>
      </c>
      <c r="AN84" s="198">
        <v>7.96</v>
      </c>
      <c r="AO84" s="199">
        <v>1.34</v>
      </c>
      <c r="AP84" s="199">
        <f>+VLOOKUP(B84,'ELAB 2021'!$B$10:$AO$165,34,FALSE)</f>
        <v>2.14</v>
      </c>
      <c r="AQ84" s="198">
        <v>9.66</v>
      </c>
      <c r="AR84" s="198">
        <v>7.59</v>
      </c>
      <c r="AS84" s="199">
        <v>1.27</v>
      </c>
      <c r="AT84" s="199">
        <v>1.89</v>
      </c>
      <c r="AU84" s="196">
        <v>0.75</v>
      </c>
      <c r="AV84" s="196">
        <v>0.47</v>
      </c>
      <c r="AW84" s="200">
        <v>1.6</v>
      </c>
      <c r="AX84" s="200">
        <v>1.47</v>
      </c>
      <c r="AY84" s="192" t="s">
        <v>424</v>
      </c>
      <c r="AZ84" s="1">
        <f>+VLOOKUP(B84,'estrazione originale X 22'!$C:$AU,36,FALSE)</f>
        <v>-1</v>
      </c>
      <c r="BA84" s="1">
        <f>+VLOOKUP(B84,'estrazione originale X 22'!$C:$AU,37,FALSE)</f>
        <v>0</v>
      </c>
      <c r="BB84" s="1">
        <f>+VLOOKUP(B84,'estrazione originale X 22'!$C:$AU,38,FALSE)</f>
        <v>-1</v>
      </c>
      <c r="BC84" s="1">
        <f>+VLOOKUP(B84,'estrazione originale X 22'!$C:$AU,39,FALSE)</f>
        <v>-1</v>
      </c>
      <c r="BD84" s="1">
        <f>+VLOOKUP(B84,'estrazione originale X 22'!$C:$AU,40,FALSE)</f>
        <v>1</v>
      </c>
      <c r="BE84" s="1">
        <f>+VLOOKUP(B84,'estrazione originale X 22'!$C:$AU,41,FALSE)</f>
        <v>0</v>
      </c>
      <c r="BF84" s="1">
        <f>+VLOOKUP(B84,'estrazione originale X 22'!$C:$AU,42,FALSE)</f>
        <v>-1</v>
      </c>
      <c r="BG84" s="1">
        <f>+VLOOKUP(B84,'estrazione originale X 22'!$C:$AU,43,FALSE)</f>
        <v>0</v>
      </c>
      <c r="BH84" s="1">
        <f>+VLOOKUP(B84,'estrazione originale X 22'!$C:$AU,44,FALSE)</f>
        <v>-1</v>
      </c>
      <c r="BI84" s="20">
        <f>+VLOOKUP(B84,'estrazione originale X 22'!$C:$AU,45,FALSE)</f>
        <v>-1</v>
      </c>
    </row>
    <row r="85" spans="1:61" x14ac:dyDescent="0.25">
      <c r="A85" s="179">
        <v>76</v>
      </c>
      <c r="B85" s="11" t="s">
        <v>538</v>
      </c>
      <c r="C85" s="194" t="s">
        <v>201</v>
      </c>
      <c r="D85" s="194" t="s">
        <v>67</v>
      </c>
      <c r="E85" s="194" t="s">
        <v>199</v>
      </c>
      <c r="F85" s="195" t="s">
        <v>71</v>
      </c>
      <c r="G85" s="196">
        <v>0.66</v>
      </c>
      <c r="H85" s="196">
        <v>0.56999999999999995</v>
      </c>
      <c r="I85" s="196">
        <v>1.1599999999999999</v>
      </c>
      <c r="J85" s="199">
        <v>0.7</v>
      </c>
      <c r="K85" s="196">
        <v>0.8</v>
      </c>
      <c r="L85" s="196">
        <v>0.8</v>
      </c>
      <c r="M85" s="196">
        <v>1</v>
      </c>
      <c r="N85" s="197">
        <v>1</v>
      </c>
      <c r="O85" s="196">
        <v>0.3</v>
      </c>
      <c r="P85" s="196">
        <v>0.41</v>
      </c>
      <c r="Q85" s="199">
        <v>0.73</v>
      </c>
      <c r="R85" s="199">
        <v>0.67</v>
      </c>
      <c r="S85" s="198" t="s">
        <v>449</v>
      </c>
      <c r="T85" s="198" t="s">
        <v>449</v>
      </c>
      <c r="U85" s="198" t="s">
        <v>424</v>
      </c>
      <c r="V85" s="197" t="s">
        <v>424</v>
      </c>
      <c r="W85" s="196">
        <v>0.88</v>
      </c>
      <c r="X85" s="196">
        <v>0.62</v>
      </c>
      <c r="Y85" s="200">
        <v>1.42</v>
      </c>
      <c r="Z85" s="200">
        <v>1.25</v>
      </c>
      <c r="AA85" s="196">
        <v>0.75</v>
      </c>
      <c r="AB85" s="196">
        <v>0.68</v>
      </c>
      <c r="AC85" s="196">
        <v>1.1000000000000001</v>
      </c>
      <c r="AD85" s="197">
        <v>0.93</v>
      </c>
      <c r="AE85" s="196">
        <v>0.7</v>
      </c>
      <c r="AF85" s="196">
        <v>0.68</v>
      </c>
      <c r="AG85" s="196">
        <v>1.03</v>
      </c>
      <c r="AH85" s="199">
        <v>0.7</v>
      </c>
      <c r="AI85" s="196">
        <v>0.89</v>
      </c>
      <c r="AJ85" s="196">
        <v>0.7</v>
      </c>
      <c r="AK85" s="200">
        <v>1.27</v>
      </c>
      <c r="AL85" s="200">
        <v>1.42</v>
      </c>
      <c r="AM85" s="198">
        <v>4.8600000000000003</v>
      </c>
      <c r="AN85" s="198">
        <v>7.96</v>
      </c>
      <c r="AO85" s="200">
        <v>0.61</v>
      </c>
      <c r="AP85" s="197">
        <f>+VLOOKUP(B85,'ELAB 2021'!$B$10:$AO$165,34,FALSE)</f>
        <v>0.94</v>
      </c>
      <c r="AQ85" s="198">
        <v>5.29</v>
      </c>
      <c r="AR85" s="198">
        <v>7.59</v>
      </c>
      <c r="AS85" s="200">
        <v>0.7</v>
      </c>
      <c r="AT85" s="199">
        <v>1.24</v>
      </c>
      <c r="AU85" s="196">
        <v>0.84</v>
      </c>
      <c r="AV85" s="196">
        <v>0.47</v>
      </c>
      <c r="AW85" s="200">
        <v>1.79</v>
      </c>
      <c r="AX85" s="200">
        <v>1.65</v>
      </c>
      <c r="AY85" s="192" t="s">
        <v>424</v>
      </c>
      <c r="AZ85" s="1">
        <f>+VLOOKUP(B85,'estrazione originale X 22'!$C:$AU,36,FALSE)</f>
        <v>0</v>
      </c>
      <c r="BA85" s="1">
        <f>+VLOOKUP(B85,'estrazione originale X 22'!$C:$AU,37,FALSE)</f>
        <v>0</v>
      </c>
      <c r="BB85" s="1">
        <f>+VLOOKUP(B85,'estrazione originale X 22'!$C:$AU,38,FALSE)</f>
        <v>-1</v>
      </c>
      <c r="BC85" s="1">
        <f>+VLOOKUP(B85,'estrazione originale X 22'!$C:$AU,39,FALSE)</f>
        <v>0</v>
      </c>
      <c r="BD85" s="1">
        <f>+VLOOKUP(B85,'estrazione originale X 22'!$C:$AU,40,FALSE)</f>
        <v>1</v>
      </c>
      <c r="BE85" s="1">
        <f>+VLOOKUP(B85,'estrazione originale X 22'!$C:$AU,41,FALSE)</f>
        <v>1</v>
      </c>
      <c r="BF85" s="1">
        <f>+VLOOKUP(B85,'estrazione originale X 22'!$C:$AU,42,FALSE)</f>
        <v>0</v>
      </c>
      <c r="BG85" s="1">
        <f>+VLOOKUP(B85,'estrazione originale X 22'!$C:$AU,43,FALSE)</f>
        <v>1</v>
      </c>
      <c r="BH85" s="1">
        <f>+VLOOKUP(B85,'estrazione originale X 22'!$C:$AU,44,FALSE)</f>
        <v>1</v>
      </c>
      <c r="BI85" s="20">
        <f>+VLOOKUP(B85,'estrazione originale X 22'!$C:$AU,45,FALSE)</f>
        <v>1</v>
      </c>
    </row>
    <row r="86" spans="1:61" x14ac:dyDescent="0.25">
      <c r="A86" s="179">
        <v>77</v>
      </c>
      <c r="B86" s="11" t="s">
        <v>539</v>
      </c>
      <c r="C86" s="194" t="s">
        <v>202</v>
      </c>
      <c r="D86" s="194" t="s">
        <v>67</v>
      </c>
      <c r="E86" s="194" t="s">
        <v>199</v>
      </c>
      <c r="F86" s="195" t="s">
        <v>71</v>
      </c>
      <c r="G86" s="196">
        <v>0.27</v>
      </c>
      <c r="H86" s="196">
        <v>0.56999999999999995</v>
      </c>
      <c r="I86" s="199">
        <v>0.47</v>
      </c>
      <c r="J86" s="197">
        <v>0.83</v>
      </c>
      <c r="K86" s="196">
        <v>0.56999999999999995</v>
      </c>
      <c r="L86" s="196">
        <v>0.8</v>
      </c>
      <c r="M86" s="199">
        <v>0.71</v>
      </c>
      <c r="N86" s="199">
        <v>0.72</v>
      </c>
      <c r="O86" s="196">
        <v>0</v>
      </c>
      <c r="P86" s="196">
        <v>0.41</v>
      </c>
      <c r="Q86" s="199">
        <v>0</v>
      </c>
      <c r="R86" s="199">
        <v>0.41</v>
      </c>
      <c r="S86" s="198" t="s">
        <v>449</v>
      </c>
      <c r="T86" s="198" t="s">
        <v>449</v>
      </c>
      <c r="U86" s="198" t="s">
        <v>424</v>
      </c>
      <c r="V86" s="197" t="s">
        <v>424</v>
      </c>
      <c r="W86" s="196">
        <v>0.28999999999999998</v>
      </c>
      <c r="X86" s="196">
        <v>0.62</v>
      </c>
      <c r="Y86" s="199">
        <v>0.47</v>
      </c>
      <c r="Z86" s="197">
        <v>1.03</v>
      </c>
      <c r="AA86" s="196">
        <v>0.62</v>
      </c>
      <c r="AB86" s="196">
        <v>0.68</v>
      </c>
      <c r="AC86" s="196">
        <v>0.91</v>
      </c>
      <c r="AD86" s="197" t="s">
        <v>424</v>
      </c>
      <c r="AE86" s="196">
        <v>0.67</v>
      </c>
      <c r="AF86" s="196">
        <v>0.68</v>
      </c>
      <c r="AG86" s="196">
        <v>0.99</v>
      </c>
      <c r="AH86" s="200">
        <v>1.49</v>
      </c>
      <c r="AI86" s="196">
        <v>1</v>
      </c>
      <c r="AJ86" s="196">
        <v>0.7</v>
      </c>
      <c r="AK86" s="200">
        <v>1.43</v>
      </c>
      <c r="AL86" s="197" t="s">
        <v>424</v>
      </c>
      <c r="AM86" s="198">
        <v>8.35</v>
      </c>
      <c r="AN86" s="198">
        <v>7.96</v>
      </c>
      <c r="AO86" s="196">
        <v>1.05</v>
      </c>
      <c r="AP86" s="197">
        <f>+VLOOKUP(B86,'ELAB 2021'!$B$10:$AO$165,34,FALSE)</f>
        <v>1.18</v>
      </c>
      <c r="AQ86" s="198">
        <v>7.68</v>
      </c>
      <c r="AR86" s="198">
        <v>7.59</v>
      </c>
      <c r="AS86" s="196">
        <v>1.01</v>
      </c>
      <c r="AT86" s="199">
        <v>1.47</v>
      </c>
      <c r="AU86" s="196">
        <v>0.83</v>
      </c>
      <c r="AV86" s="196">
        <v>0.47</v>
      </c>
      <c r="AW86" s="200">
        <v>1.77</v>
      </c>
      <c r="AX86" s="200">
        <v>1.63</v>
      </c>
      <c r="AY86" s="192" t="s">
        <v>424</v>
      </c>
      <c r="AZ86" s="1">
        <f>+VLOOKUP(B86,'estrazione originale X 22'!$C:$AU,36,FALSE)</f>
        <v>-1</v>
      </c>
      <c r="BA86" s="1">
        <f>+VLOOKUP(B86,'estrazione originale X 22'!$C:$AU,37,FALSE)</f>
        <v>-1</v>
      </c>
      <c r="BB86" s="1">
        <f>+VLOOKUP(B86,'estrazione originale X 22'!$C:$AU,38,FALSE)</f>
        <v>-1</v>
      </c>
      <c r="BC86" s="1">
        <f>+VLOOKUP(B86,'estrazione originale X 22'!$C:$AU,39,FALSE)</f>
        <v>0</v>
      </c>
      <c r="BD86" s="1">
        <f>+VLOOKUP(B86,'estrazione originale X 22'!$C:$AU,40,FALSE)</f>
        <v>1</v>
      </c>
      <c r="BE86" s="1">
        <f>+VLOOKUP(B86,'estrazione originale X 22'!$C:$AU,41,FALSE)</f>
        <v>-1</v>
      </c>
      <c r="BF86" s="1">
        <f>+VLOOKUP(B86,'estrazione originale X 22'!$C:$AU,42,FALSE)</f>
        <v>0</v>
      </c>
      <c r="BG86" s="1">
        <f>+VLOOKUP(B86,'estrazione originale X 22'!$C:$AU,43,FALSE)</f>
        <v>1</v>
      </c>
      <c r="BH86" s="1">
        <f>+VLOOKUP(B86,'estrazione originale X 22'!$C:$AU,44,FALSE)</f>
        <v>0</v>
      </c>
      <c r="BI86" s="20">
        <f>+VLOOKUP(B86,'estrazione originale X 22'!$C:$AU,45,FALSE)</f>
        <v>0</v>
      </c>
    </row>
    <row r="87" spans="1:61" x14ac:dyDescent="0.25">
      <c r="A87" s="179">
        <v>78</v>
      </c>
      <c r="B87" s="11" t="s">
        <v>540</v>
      </c>
      <c r="C87" s="194" t="s">
        <v>203</v>
      </c>
      <c r="D87" s="194" t="s">
        <v>67</v>
      </c>
      <c r="E87" s="194" t="s">
        <v>199</v>
      </c>
      <c r="F87" s="195" t="s">
        <v>71</v>
      </c>
      <c r="G87" s="196">
        <v>0.6</v>
      </c>
      <c r="H87" s="196">
        <v>0.56999999999999995</v>
      </c>
      <c r="I87" s="196">
        <v>1.05</v>
      </c>
      <c r="J87" s="197">
        <v>1</v>
      </c>
      <c r="K87" s="196">
        <v>0.95</v>
      </c>
      <c r="L87" s="196">
        <v>0.8</v>
      </c>
      <c r="M87" s="196">
        <v>1.19</v>
      </c>
      <c r="N87" s="197">
        <v>1.04</v>
      </c>
      <c r="O87" s="196">
        <v>0.57999999999999996</v>
      </c>
      <c r="P87" s="196">
        <v>0.41</v>
      </c>
      <c r="Q87" s="200">
        <v>1.41</v>
      </c>
      <c r="R87" s="200">
        <v>1.31</v>
      </c>
      <c r="S87" s="198" t="s">
        <v>449</v>
      </c>
      <c r="T87" s="198" t="s">
        <v>449</v>
      </c>
      <c r="U87" s="198" t="s">
        <v>424</v>
      </c>
      <c r="V87" s="197" t="s">
        <v>424</v>
      </c>
      <c r="W87" s="196">
        <v>0.55000000000000004</v>
      </c>
      <c r="X87" s="196">
        <v>0.62</v>
      </c>
      <c r="Y87" s="196">
        <v>0.89</v>
      </c>
      <c r="Z87" s="197">
        <v>0.88</v>
      </c>
      <c r="AA87" s="196">
        <v>0.53</v>
      </c>
      <c r="AB87" s="196">
        <v>0.68</v>
      </c>
      <c r="AC87" s="199">
        <v>0.78</v>
      </c>
      <c r="AD87" s="197" t="s">
        <v>424</v>
      </c>
      <c r="AE87" s="196">
        <v>0.8</v>
      </c>
      <c r="AF87" s="196">
        <v>0.68</v>
      </c>
      <c r="AG87" s="196">
        <v>1.18</v>
      </c>
      <c r="AH87" s="197">
        <v>0.96</v>
      </c>
      <c r="AI87" s="196">
        <v>0.44</v>
      </c>
      <c r="AJ87" s="196">
        <v>0.7</v>
      </c>
      <c r="AK87" s="199">
        <v>0.63</v>
      </c>
      <c r="AL87" s="197" t="s">
        <v>424</v>
      </c>
      <c r="AM87" s="198">
        <v>23.52</v>
      </c>
      <c r="AN87" s="198">
        <v>7.96</v>
      </c>
      <c r="AO87" s="199">
        <v>2.95</v>
      </c>
      <c r="AP87" s="199">
        <f>+VLOOKUP(B87,'ELAB 2021'!$B$10:$AO$165,34,FALSE)</f>
        <v>3.6</v>
      </c>
      <c r="AQ87" s="198">
        <v>16.97</v>
      </c>
      <c r="AR87" s="198">
        <v>7.59</v>
      </c>
      <c r="AS87" s="199">
        <v>2.2400000000000002</v>
      </c>
      <c r="AT87" s="199">
        <v>3.23</v>
      </c>
      <c r="AU87" s="196">
        <v>0.75</v>
      </c>
      <c r="AV87" s="196">
        <v>0.47</v>
      </c>
      <c r="AW87" s="200">
        <v>1.6</v>
      </c>
      <c r="AX87" s="200">
        <v>1.41</v>
      </c>
      <c r="AY87" s="192" t="s">
        <v>424</v>
      </c>
      <c r="AZ87" s="1">
        <f>+VLOOKUP(B87,'estrazione originale X 22'!$C:$AU,36,FALSE)</f>
        <v>0</v>
      </c>
      <c r="BA87" s="1">
        <f>+VLOOKUP(B87,'estrazione originale X 22'!$C:$AU,37,FALSE)</f>
        <v>0</v>
      </c>
      <c r="BB87" s="1">
        <f>+VLOOKUP(B87,'estrazione originale X 22'!$C:$AU,38,FALSE)</f>
        <v>1</v>
      </c>
      <c r="BC87" s="1">
        <f>+VLOOKUP(B87,'estrazione originale X 22'!$C:$AU,39,FALSE)</f>
        <v>-1</v>
      </c>
      <c r="BD87" s="1">
        <f>+VLOOKUP(B87,'estrazione originale X 22'!$C:$AU,40,FALSE)</f>
        <v>1</v>
      </c>
      <c r="BE87" s="1">
        <f>+VLOOKUP(B87,'estrazione originale X 22'!$C:$AU,41,FALSE)</f>
        <v>0</v>
      </c>
      <c r="BF87" s="1">
        <f>+VLOOKUP(B87,'estrazione originale X 22'!$C:$AU,42,FALSE)</f>
        <v>0</v>
      </c>
      <c r="BG87" s="1">
        <f>+VLOOKUP(B87,'estrazione originale X 22'!$C:$AU,43,FALSE)</f>
        <v>-1</v>
      </c>
      <c r="BH87" s="1">
        <f>+VLOOKUP(B87,'estrazione originale X 22'!$C:$AU,44,FALSE)</f>
        <v>-1</v>
      </c>
      <c r="BI87" s="20">
        <f>+VLOOKUP(B87,'estrazione originale X 22'!$C:$AU,45,FALSE)</f>
        <v>-1</v>
      </c>
    </row>
    <row r="88" spans="1:61" x14ac:dyDescent="0.25">
      <c r="A88" s="179">
        <v>79</v>
      </c>
      <c r="B88" s="11" t="s">
        <v>541</v>
      </c>
      <c r="C88" s="194" t="s">
        <v>204</v>
      </c>
      <c r="D88" s="194" t="s">
        <v>67</v>
      </c>
      <c r="E88" s="194" t="s">
        <v>199</v>
      </c>
      <c r="F88" s="195" t="s">
        <v>71</v>
      </c>
      <c r="G88" s="196">
        <v>0.71</v>
      </c>
      <c r="H88" s="196">
        <v>0.56999999999999995</v>
      </c>
      <c r="I88" s="200">
        <v>1.25</v>
      </c>
      <c r="J88" s="200">
        <v>1.21</v>
      </c>
      <c r="K88" s="196">
        <v>1</v>
      </c>
      <c r="L88" s="196">
        <v>0.8</v>
      </c>
      <c r="M88" s="200">
        <v>1.25</v>
      </c>
      <c r="N88" s="197">
        <v>1.2</v>
      </c>
      <c r="O88" s="196">
        <v>0.67</v>
      </c>
      <c r="P88" s="196">
        <v>0.41</v>
      </c>
      <c r="Q88" s="200">
        <v>1.63</v>
      </c>
      <c r="R88" s="200">
        <v>1.82</v>
      </c>
      <c r="S88" s="198" t="s">
        <v>449</v>
      </c>
      <c r="T88" s="198" t="s">
        <v>449</v>
      </c>
      <c r="U88" s="198" t="s">
        <v>424</v>
      </c>
      <c r="V88" s="197" t="s">
        <v>424</v>
      </c>
      <c r="W88" s="196" t="s">
        <v>424</v>
      </c>
      <c r="X88" s="196" t="s">
        <v>424</v>
      </c>
      <c r="Y88" s="196" t="s">
        <v>424</v>
      </c>
      <c r="Z88" s="197" t="s">
        <v>424</v>
      </c>
      <c r="AA88" s="196" t="s">
        <v>424</v>
      </c>
      <c r="AB88" s="196" t="s">
        <v>424</v>
      </c>
      <c r="AC88" s="196" t="s">
        <v>424</v>
      </c>
      <c r="AD88" s="197" t="s">
        <v>424</v>
      </c>
      <c r="AE88" s="196" t="s">
        <v>424</v>
      </c>
      <c r="AF88" s="196" t="s">
        <v>424</v>
      </c>
      <c r="AG88" s="196" t="s">
        <v>424</v>
      </c>
      <c r="AH88" s="197" t="s">
        <v>424</v>
      </c>
      <c r="AI88" s="196" t="s">
        <v>424</v>
      </c>
      <c r="AJ88" s="196" t="s">
        <v>424</v>
      </c>
      <c r="AK88" s="196" t="s">
        <v>424</v>
      </c>
      <c r="AL88" s="197" t="s">
        <v>424</v>
      </c>
      <c r="AM88" s="198">
        <v>7.38</v>
      </c>
      <c r="AN88" s="198">
        <v>7.96</v>
      </c>
      <c r="AO88" s="196">
        <v>0.93</v>
      </c>
      <c r="AP88" s="199">
        <f>+VLOOKUP(B88,'ELAB 2021'!$B$10:$AO$165,34,FALSE)</f>
        <v>1.29</v>
      </c>
      <c r="AQ88" s="198">
        <v>6.97</v>
      </c>
      <c r="AR88" s="198">
        <v>7.59</v>
      </c>
      <c r="AS88" s="196">
        <v>0.92</v>
      </c>
      <c r="AT88" s="199">
        <v>1.34</v>
      </c>
      <c r="AU88" s="196">
        <v>0.62</v>
      </c>
      <c r="AV88" s="196">
        <v>0.47</v>
      </c>
      <c r="AW88" s="200">
        <v>1.32</v>
      </c>
      <c r="AX88" s="197">
        <v>1.1599999999999999</v>
      </c>
      <c r="AY88" s="192" t="s">
        <v>424</v>
      </c>
      <c r="AZ88" s="1">
        <f>+VLOOKUP(B88,'estrazione originale X 22'!$C:$AU,36,FALSE)</f>
        <v>1</v>
      </c>
      <c r="BA88" s="1">
        <f>+VLOOKUP(B88,'estrazione originale X 22'!$C:$AU,37,FALSE)</f>
        <v>1</v>
      </c>
      <c r="BB88" s="1">
        <f>+VLOOKUP(B88,'estrazione originale X 22'!$C:$AU,38,FALSE)</f>
        <v>1</v>
      </c>
      <c r="BC88" s="1" t="s">
        <v>424</v>
      </c>
      <c r="BD88" s="1">
        <f>+VLOOKUP(B88,'estrazione originale X 22'!$C:$AU,40,FALSE)</f>
        <v>1</v>
      </c>
      <c r="BE88" s="1" t="s">
        <v>424</v>
      </c>
      <c r="BF88" s="1" t="s">
        <v>424</v>
      </c>
      <c r="BG88" s="1" t="s">
        <v>424</v>
      </c>
      <c r="BH88" s="1">
        <f>+VLOOKUP(B88,'estrazione originale X 22'!$C:$AU,44,FALSE)</f>
        <v>0</v>
      </c>
      <c r="BI88" s="20">
        <f>+VLOOKUP(B88,'estrazione originale X 22'!$C:$AU,45,FALSE)</f>
        <v>0</v>
      </c>
    </row>
    <row r="89" spans="1:61" x14ac:dyDescent="0.25">
      <c r="A89" s="179">
        <v>80</v>
      </c>
      <c r="B89" s="11" t="s">
        <v>542</v>
      </c>
      <c r="C89" s="194" t="s">
        <v>205</v>
      </c>
      <c r="D89" s="194" t="s">
        <v>67</v>
      </c>
      <c r="E89" s="194" t="s">
        <v>206</v>
      </c>
      <c r="F89" s="195" t="s">
        <v>71</v>
      </c>
      <c r="G89" s="196">
        <v>0.31</v>
      </c>
      <c r="H89" s="196">
        <v>0.42</v>
      </c>
      <c r="I89" s="199">
        <v>0.74</v>
      </c>
      <c r="J89" s="199">
        <v>0.63</v>
      </c>
      <c r="K89" s="196">
        <v>0.77</v>
      </c>
      <c r="L89" s="196">
        <v>0.68</v>
      </c>
      <c r="M89" s="196">
        <v>1.1299999999999999</v>
      </c>
      <c r="N89" s="197">
        <v>0.92</v>
      </c>
      <c r="O89" s="196">
        <v>0</v>
      </c>
      <c r="P89" s="196">
        <v>0.24</v>
      </c>
      <c r="Q89" s="199">
        <v>0</v>
      </c>
      <c r="R89" s="199">
        <v>0</v>
      </c>
      <c r="S89" s="198" t="s">
        <v>449</v>
      </c>
      <c r="T89" s="198" t="s">
        <v>449</v>
      </c>
      <c r="U89" s="198" t="s">
        <v>424</v>
      </c>
      <c r="V89" s="197" t="s">
        <v>424</v>
      </c>
      <c r="W89" s="196">
        <v>0.67</v>
      </c>
      <c r="X89" s="196">
        <v>0.36</v>
      </c>
      <c r="Y89" s="200">
        <v>1.86</v>
      </c>
      <c r="Z89" s="200">
        <v>1.22</v>
      </c>
      <c r="AA89" s="196">
        <v>1</v>
      </c>
      <c r="AB89" s="196">
        <v>0.6</v>
      </c>
      <c r="AC89" s="200">
        <v>1.67</v>
      </c>
      <c r="AD89" s="200">
        <v>1.42</v>
      </c>
      <c r="AE89" s="196">
        <v>0.2</v>
      </c>
      <c r="AF89" s="196">
        <v>0.55000000000000004</v>
      </c>
      <c r="AG89" s="199">
        <v>0.36</v>
      </c>
      <c r="AH89" s="197">
        <v>1.03</v>
      </c>
      <c r="AI89" s="196">
        <v>0.89</v>
      </c>
      <c r="AJ89" s="196">
        <v>0.64</v>
      </c>
      <c r="AK89" s="200">
        <v>1.39</v>
      </c>
      <c r="AL89" s="199">
        <v>0.6</v>
      </c>
      <c r="AM89" s="198">
        <v>9.33</v>
      </c>
      <c r="AN89" s="198">
        <v>9.42</v>
      </c>
      <c r="AO89" s="196">
        <v>0.99</v>
      </c>
      <c r="AP89" s="199">
        <f>+VLOOKUP(B89,'ELAB 2021'!$B$10:$AO$165,34,FALSE)</f>
        <v>1.46</v>
      </c>
      <c r="AQ89" s="198">
        <v>9.3699999999999992</v>
      </c>
      <c r="AR89" s="198">
        <v>9.3800000000000008</v>
      </c>
      <c r="AS89" s="196">
        <v>1</v>
      </c>
      <c r="AT89" s="199">
        <v>1.43</v>
      </c>
      <c r="AU89" s="196">
        <v>0.66</v>
      </c>
      <c r="AV89" s="196">
        <v>0.39</v>
      </c>
      <c r="AW89" s="200">
        <v>1.69</v>
      </c>
      <c r="AX89" s="200">
        <v>1.39</v>
      </c>
      <c r="AY89" s="192" t="s">
        <v>424</v>
      </c>
      <c r="AZ89" s="1">
        <f>+VLOOKUP(B89,'estrazione originale X 22'!$C:$AU,36,FALSE)</f>
        <v>-1</v>
      </c>
      <c r="BA89" s="1">
        <f>+VLOOKUP(B89,'estrazione originale X 22'!$C:$AU,37,FALSE)</f>
        <v>0</v>
      </c>
      <c r="BB89" s="1">
        <f>+VLOOKUP(B89,'estrazione originale X 22'!$C:$AU,38,FALSE)</f>
        <v>-1</v>
      </c>
      <c r="BC89" s="1">
        <f>+VLOOKUP(B89,'estrazione originale X 22'!$C:$AU,39,FALSE)</f>
        <v>1</v>
      </c>
      <c r="BD89" s="1">
        <f>+VLOOKUP(B89,'estrazione originale X 22'!$C:$AU,40,FALSE)</f>
        <v>1</v>
      </c>
      <c r="BE89" s="1">
        <f>+VLOOKUP(B89,'estrazione originale X 22'!$C:$AU,41,FALSE)</f>
        <v>1</v>
      </c>
      <c r="BF89" s="1">
        <f>+VLOOKUP(B89,'estrazione originale X 22'!$C:$AU,42,FALSE)</f>
        <v>-1</v>
      </c>
      <c r="BG89" s="1">
        <f>+VLOOKUP(B89,'estrazione originale X 22'!$C:$AU,43,FALSE)</f>
        <v>1</v>
      </c>
      <c r="BH89" s="1">
        <f>+VLOOKUP(B89,'estrazione originale X 22'!$C:$AU,44,FALSE)</f>
        <v>0</v>
      </c>
      <c r="BI89" s="20">
        <f>+VLOOKUP(B89,'estrazione originale X 22'!$C:$AU,45,FALSE)</f>
        <v>0</v>
      </c>
    </row>
    <row r="90" spans="1:61" x14ac:dyDescent="0.25">
      <c r="A90" s="179">
        <v>81</v>
      </c>
      <c r="B90" s="11" t="s">
        <v>543</v>
      </c>
      <c r="C90" s="194" t="s">
        <v>208</v>
      </c>
      <c r="D90" s="194" t="s">
        <v>67</v>
      </c>
      <c r="E90" s="194" t="s">
        <v>206</v>
      </c>
      <c r="F90" s="195" t="s">
        <v>71</v>
      </c>
      <c r="G90" s="196">
        <v>0.28000000000000003</v>
      </c>
      <c r="H90" s="196">
        <v>0.42</v>
      </c>
      <c r="I90" s="199">
        <v>0.67</v>
      </c>
      <c r="J90" s="199">
        <v>0.73</v>
      </c>
      <c r="K90" s="196">
        <v>0.73</v>
      </c>
      <c r="L90" s="196">
        <v>0.68</v>
      </c>
      <c r="M90" s="196">
        <v>1.07</v>
      </c>
      <c r="N90" s="197">
        <v>1.17</v>
      </c>
      <c r="O90" s="196">
        <v>0</v>
      </c>
      <c r="P90" s="196">
        <v>0.24</v>
      </c>
      <c r="Q90" s="199">
        <v>0</v>
      </c>
      <c r="R90" s="199">
        <v>0.26</v>
      </c>
      <c r="S90" s="198" t="s">
        <v>449</v>
      </c>
      <c r="T90" s="198" t="s">
        <v>449</v>
      </c>
      <c r="U90" s="198" t="s">
        <v>424</v>
      </c>
      <c r="V90" s="197" t="s">
        <v>424</v>
      </c>
      <c r="W90" s="196">
        <v>0.31</v>
      </c>
      <c r="X90" s="196">
        <v>0.36</v>
      </c>
      <c r="Y90" s="196">
        <v>0.86</v>
      </c>
      <c r="Z90" s="199">
        <v>0.76</v>
      </c>
      <c r="AA90" s="196">
        <v>0.5</v>
      </c>
      <c r="AB90" s="196">
        <v>0.6</v>
      </c>
      <c r="AC90" s="196">
        <v>0.83</v>
      </c>
      <c r="AD90" s="200">
        <v>1.31</v>
      </c>
      <c r="AE90" s="196">
        <v>0.57999999999999996</v>
      </c>
      <c r="AF90" s="196">
        <v>0.55000000000000004</v>
      </c>
      <c r="AG90" s="196">
        <v>1.05</v>
      </c>
      <c r="AH90" s="197">
        <v>0.98</v>
      </c>
      <c r="AI90" s="196">
        <v>0.8</v>
      </c>
      <c r="AJ90" s="196">
        <v>0.64</v>
      </c>
      <c r="AK90" s="200">
        <v>1.25</v>
      </c>
      <c r="AL90" s="200">
        <v>1.25</v>
      </c>
      <c r="AM90" s="198">
        <v>10</v>
      </c>
      <c r="AN90" s="198">
        <v>9.42</v>
      </c>
      <c r="AO90" s="196">
        <v>1.06</v>
      </c>
      <c r="AP90" s="199">
        <f>+VLOOKUP(B90,'ELAB 2021'!$B$10:$AO$165,34,FALSE)</f>
        <v>1.22</v>
      </c>
      <c r="AQ90" s="198">
        <v>11.38</v>
      </c>
      <c r="AR90" s="198">
        <v>9.3800000000000008</v>
      </c>
      <c r="AS90" s="199">
        <v>1.21</v>
      </c>
      <c r="AT90" s="199">
        <v>1.51</v>
      </c>
      <c r="AU90" s="196">
        <v>0.46</v>
      </c>
      <c r="AV90" s="196">
        <v>0.39</v>
      </c>
      <c r="AW90" s="196">
        <v>1.18</v>
      </c>
      <c r="AX90" s="200">
        <v>1.25</v>
      </c>
      <c r="AY90" s="192" t="s">
        <v>424</v>
      </c>
      <c r="AZ90" s="1">
        <f>+VLOOKUP(B90,'estrazione originale X 22'!$C:$AU,36,FALSE)</f>
        <v>-1</v>
      </c>
      <c r="BA90" s="1">
        <f>+VLOOKUP(B90,'estrazione originale X 22'!$C:$AU,37,FALSE)</f>
        <v>0</v>
      </c>
      <c r="BB90" s="1">
        <f>+VLOOKUP(B90,'estrazione originale X 22'!$C:$AU,38,FALSE)</f>
        <v>-1</v>
      </c>
      <c r="BC90" s="1">
        <f>+VLOOKUP(B90,'estrazione originale X 22'!$C:$AU,39,FALSE)</f>
        <v>0</v>
      </c>
      <c r="BD90" s="1">
        <f>+VLOOKUP(B90,'estrazione originale X 22'!$C:$AU,40,FALSE)</f>
        <v>0</v>
      </c>
      <c r="BE90" s="1">
        <f>+VLOOKUP(B90,'estrazione originale X 22'!$C:$AU,41,FALSE)</f>
        <v>0</v>
      </c>
      <c r="BF90" s="1">
        <f>+VLOOKUP(B90,'estrazione originale X 22'!$C:$AU,42,FALSE)</f>
        <v>0</v>
      </c>
      <c r="BG90" s="1">
        <f>+VLOOKUP(B90,'estrazione originale X 22'!$C:$AU,43,FALSE)</f>
        <v>1</v>
      </c>
      <c r="BH90" s="1">
        <f>+VLOOKUP(B90,'estrazione originale X 22'!$C:$AU,44,FALSE)</f>
        <v>-1</v>
      </c>
      <c r="BI90" s="20">
        <f>+VLOOKUP(B90,'estrazione originale X 22'!$C:$AU,45,FALSE)</f>
        <v>0</v>
      </c>
    </row>
    <row r="91" spans="1:61" x14ac:dyDescent="0.25">
      <c r="A91" s="179">
        <v>82</v>
      </c>
      <c r="B91" s="11" t="s">
        <v>544</v>
      </c>
      <c r="C91" s="194" t="s">
        <v>209</v>
      </c>
      <c r="D91" s="194" t="s">
        <v>212</v>
      </c>
      <c r="E91" s="194" t="s">
        <v>210</v>
      </c>
      <c r="F91" s="195" t="s">
        <v>71</v>
      </c>
      <c r="G91" s="196">
        <v>0.59</v>
      </c>
      <c r="H91" s="196">
        <v>0.47</v>
      </c>
      <c r="I91" s="200">
        <v>1.26</v>
      </c>
      <c r="J91" s="197">
        <v>1.18</v>
      </c>
      <c r="K91" s="196">
        <v>0.68</v>
      </c>
      <c r="L91" s="196">
        <v>0.59</v>
      </c>
      <c r="M91" s="196">
        <v>1.1499999999999999</v>
      </c>
      <c r="N91" s="200">
        <v>1.3</v>
      </c>
      <c r="O91" s="196">
        <v>0.32</v>
      </c>
      <c r="P91" s="196">
        <v>0.27</v>
      </c>
      <c r="Q91" s="196">
        <v>1.19</v>
      </c>
      <c r="R91" s="200">
        <v>1.5</v>
      </c>
      <c r="S91" s="198" t="s">
        <v>450</v>
      </c>
      <c r="T91" s="198" t="s">
        <v>449</v>
      </c>
      <c r="U91" s="198" t="s">
        <v>425</v>
      </c>
      <c r="V91" s="200">
        <v>2</v>
      </c>
      <c r="W91" s="196">
        <v>0.23</v>
      </c>
      <c r="X91" s="196">
        <v>0.13</v>
      </c>
      <c r="Y91" s="200">
        <v>1.77</v>
      </c>
      <c r="Z91" s="197">
        <v>0.81</v>
      </c>
      <c r="AA91" s="196">
        <v>0.25</v>
      </c>
      <c r="AB91" s="196">
        <v>0.25</v>
      </c>
      <c r="AC91" s="196">
        <v>1</v>
      </c>
      <c r="AD91" s="197">
        <v>1.04</v>
      </c>
      <c r="AE91" s="196">
        <v>0.6</v>
      </c>
      <c r="AF91" s="196">
        <v>0.28999999999999998</v>
      </c>
      <c r="AG91" s="200">
        <v>2.0699999999999998</v>
      </c>
      <c r="AH91" s="200">
        <v>1.5</v>
      </c>
      <c r="AI91" s="196">
        <v>0.72</v>
      </c>
      <c r="AJ91" s="196">
        <v>0.65</v>
      </c>
      <c r="AK91" s="196">
        <v>1.1100000000000001</v>
      </c>
      <c r="AL91" s="197">
        <v>1.17</v>
      </c>
      <c r="AM91" s="198">
        <v>20.100000000000001</v>
      </c>
      <c r="AN91" s="198">
        <v>22.8</v>
      </c>
      <c r="AO91" s="196">
        <v>0.88</v>
      </c>
      <c r="AP91" s="197">
        <f>+VLOOKUP(B91,'ELAB 2021'!$B$10:$AO$165,34,FALSE)</f>
        <v>0.84</v>
      </c>
      <c r="AQ91" s="198">
        <v>21.93</v>
      </c>
      <c r="AR91" s="198">
        <v>25.33</v>
      </c>
      <c r="AS91" s="196">
        <v>0.87</v>
      </c>
      <c r="AT91" s="197">
        <v>0.9</v>
      </c>
      <c r="AU91" s="196">
        <v>0.85</v>
      </c>
      <c r="AV91" s="196">
        <v>0.86</v>
      </c>
      <c r="AW91" s="196">
        <v>0.99</v>
      </c>
      <c r="AX91" s="197">
        <v>1.02</v>
      </c>
      <c r="AY91" s="192">
        <f>+VLOOKUP(B91,'estrazione originale X 22'!$C:$AU,35,FALSE)</f>
        <v>1</v>
      </c>
      <c r="AZ91" s="1">
        <f>+VLOOKUP(B91,'estrazione originale X 22'!$C:$AU,36,FALSE)</f>
        <v>1</v>
      </c>
      <c r="BA91" s="1">
        <f>+VLOOKUP(B91,'estrazione originale X 22'!$C:$AU,37,FALSE)</f>
        <v>0</v>
      </c>
      <c r="BB91" s="1">
        <f>+VLOOKUP(B91,'estrazione originale X 22'!$C:$AU,38,FALSE)</f>
        <v>0</v>
      </c>
      <c r="BC91" s="1">
        <f>+VLOOKUP(B91,'estrazione originale X 22'!$C:$AU,39,FALSE)</f>
        <v>0</v>
      </c>
      <c r="BD91" s="1">
        <f>+VLOOKUP(B91,'estrazione originale X 22'!$C:$AU,40,FALSE)</f>
        <v>0</v>
      </c>
      <c r="BE91" s="1">
        <f>+VLOOKUP(B91,'estrazione originale X 22'!$C:$AU,41,FALSE)</f>
        <v>1</v>
      </c>
      <c r="BF91" s="1">
        <f>+VLOOKUP(B91,'estrazione originale X 22'!$C:$AU,42,FALSE)</f>
        <v>1</v>
      </c>
      <c r="BG91" s="1">
        <f>+VLOOKUP(B91,'estrazione originale X 22'!$C:$AU,43,FALSE)</f>
        <v>0</v>
      </c>
      <c r="BH91" s="1">
        <f>+VLOOKUP(B91,'estrazione originale X 22'!$C:$AU,44,FALSE)</f>
        <v>0</v>
      </c>
      <c r="BI91" s="20">
        <f>+VLOOKUP(B91,'estrazione originale X 22'!$C:$AU,45,FALSE)</f>
        <v>0</v>
      </c>
    </row>
    <row r="92" spans="1:61" x14ac:dyDescent="0.25">
      <c r="A92" s="179">
        <v>83</v>
      </c>
      <c r="B92" s="11" t="s">
        <v>545</v>
      </c>
      <c r="C92" s="194" t="s">
        <v>213</v>
      </c>
      <c r="D92" s="194" t="s">
        <v>212</v>
      </c>
      <c r="E92" s="194" t="s">
        <v>210</v>
      </c>
      <c r="F92" s="195" t="s">
        <v>71</v>
      </c>
      <c r="G92" s="196">
        <v>0.73</v>
      </c>
      <c r="H92" s="196">
        <v>0.47</v>
      </c>
      <c r="I92" s="200">
        <v>1.55</v>
      </c>
      <c r="J92" s="200">
        <v>1.46</v>
      </c>
      <c r="K92" s="196">
        <v>0.64</v>
      </c>
      <c r="L92" s="196">
        <v>0.59</v>
      </c>
      <c r="M92" s="196">
        <v>1.08</v>
      </c>
      <c r="N92" s="197">
        <v>1.18</v>
      </c>
      <c r="O92" s="196">
        <v>0.51</v>
      </c>
      <c r="P92" s="196">
        <v>0.27</v>
      </c>
      <c r="Q92" s="200">
        <v>1.89</v>
      </c>
      <c r="R92" s="200">
        <v>2.11</v>
      </c>
      <c r="S92" s="198" t="s">
        <v>449</v>
      </c>
      <c r="T92" s="198" t="s">
        <v>449</v>
      </c>
      <c r="U92" s="198" t="s">
        <v>424</v>
      </c>
      <c r="V92" s="200">
        <v>2</v>
      </c>
      <c r="W92" s="196">
        <v>0.11</v>
      </c>
      <c r="X92" s="196">
        <v>0.13</v>
      </c>
      <c r="Y92" s="196">
        <v>0.85</v>
      </c>
      <c r="Z92" s="197">
        <v>0.94</v>
      </c>
      <c r="AA92" s="196">
        <v>0.25</v>
      </c>
      <c r="AB92" s="196">
        <v>0.25</v>
      </c>
      <c r="AC92" s="196">
        <v>1</v>
      </c>
      <c r="AD92" s="197">
        <v>0.89</v>
      </c>
      <c r="AE92" s="196">
        <v>0.49</v>
      </c>
      <c r="AF92" s="196">
        <v>0.28999999999999998</v>
      </c>
      <c r="AG92" s="200">
        <v>1.69</v>
      </c>
      <c r="AH92" s="197">
        <v>1.1299999999999999</v>
      </c>
      <c r="AI92" s="196">
        <v>0.71</v>
      </c>
      <c r="AJ92" s="196">
        <v>0.65</v>
      </c>
      <c r="AK92" s="196">
        <v>1.0900000000000001</v>
      </c>
      <c r="AL92" s="197">
        <v>1.05</v>
      </c>
      <c r="AM92" s="198">
        <v>30.72</v>
      </c>
      <c r="AN92" s="198">
        <v>22.8</v>
      </c>
      <c r="AO92" s="199">
        <v>1.35</v>
      </c>
      <c r="AP92" s="199">
        <f>+VLOOKUP(B92,'ELAB 2021'!$B$10:$AO$165,34,FALSE)</f>
        <v>1.32</v>
      </c>
      <c r="AQ92" s="198">
        <v>32.200000000000003</v>
      </c>
      <c r="AR92" s="198">
        <v>25.33</v>
      </c>
      <c r="AS92" s="199">
        <v>1.27</v>
      </c>
      <c r="AT92" s="199">
        <v>1.38</v>
      </c>
      <c r="AU92" s="196">
        <v>0.94</v>
      </c>
      <c r="AV92" s="196">
        <v>0.86</v>
      </c>
      <c r="AW92" s="196">
        <v>1.0900000000000001</v>
      </c>
      <c r="AX92" s="197">
        <v>1.1000000000000001</v>
      </c>
      <c r="AY92" s="192" t="s">
        <v>424</v>
      </c>
      <c r="AZ92" s="1">
        <f>+VLOOKUP(B92,'estrazione originale X 22'!$C:$AU,36,FALSE)</f>
        <v>1</v>
      </c>
      <c r="BA92" s="1">
        <f>+VLOOKUP(B92,'estrazione originale X 22'!$C:$AU,37,FALSE)</f>
        <v>0</v>
      </c>
      <c r="BB92" s="1">
        <f>+VLOOKUP(B92,'estrazione originale X 22'!$C:$AU,38,FALSE)</f>
        <v>1</v>
      </c>
      <c r="BC92" s="1">
        <f>+VLOOKUP(B92,'estrazione originale X 22'!$C:$AU,39,FALSE)</f>
        <v>0</v>
      </c>
      <c r="BD92" s="1">
        <f>+VLOOKUP(B92,'estrazione originale X 22'!$C:$AU,40,FALSE)</f>
        <v>0</v>
      </c>
      <c r="BE92" s="1">
        <f>+VLOOKUP(B92,'estrazione originale X 22'!$C:$AU,41,FALSE)</f>
        <v>0</v>
      </c>
      <c r="BF92" s="1">
        <f>+VLOOKUP(B92,'estrazione originale X 22'!$C:$AU,42,FALSE)</f>
        <v>1</v>
      </c>
      <c r="BG92" s="1">
        <f>+VLOOKUP(B92,'estrazione originale X 22'!$C:$AU,43,FALSE)</f>
        <v>0</v>
      </c>
      <c r="BH92" s="1">
        <f>+VLOOKUP(B92,'estrazione originale X 22'!$C:$AU,44,FALSE)</f>
        <v>-1</v>
      </c>
      <c r="BI92" s="20">
        <f>+VLOOKUP(B92,'estrazione originale X 22'!$C:$AU,45,FALSE)</f>
        <v>-1</v>
      </c>
    </row>
    <row r="93" spans="1:61" x14ac:dyDescent="0.25">
      <c r="A93" s="179">
        <v>84</v>
      </c>
      <c r="B93" s="11" t="s">
        <v>546</v>
      </c>
      <c r="C93" s="194" t="s">
        <v>214</v>
      </c>
      <c r="D93" s="194" t="s">
        <v>212</v>
      </c>
      <c r="E93" s="194" t="s">
        <v>215</v>
      </c>
      <c r="F93" s="195" t="s">
        <v>68</v>
      </c>
      <c r="G93" s="196" t="s">
        <v>424</v>
      </c>
      <c r="H93" s="196" t="s">
        <v>424</v>
      </c>
      <c r="I93" s="196" t="s">
        <v>424</v>
      </c>
      <c r="J93" s="197" t="s">
        <v>424</v>
      </c>
      <c r="K93" s="196" t="s">
        <v>424</v>
      </c>
      <c r="L93" s="196" t="s">
        <v>424</v>
      </c>
      <c r="M93" s="196" t="s">
        <v>424</v>
      </c>
      <c r="N93" s="197" t="s">
        <v>424</v>
      </c>
      <c r="O93" s="196" t="s">
        <v>424</v>
      </c>
      <c r="P93" s="196" t="s">
        <v>424</v>
      </c>
      <c r="Q93" s="196" t="s">
        <v>424</v>
      </c>
      <c r="R93" s="197" t="s">
        <v>424</v>
      </c>
      <c r="S93" s="198" t="s">
        <v>424</v>
      </c>
      <c r="T93" s="198" t="s">
        <v>424</v>
      </c>
      <c r="U93" s="198" t="s">
        <v>424</v>
      </c>
      <c r="V93" s="199">
        <v>0.33</v>
      </c>
      <c r="W93" s="196" t="s">
        <v>424</v>
      </c>
      <c r="X93" s="196" t="s">
        <v>424</v>
      </c>
      <c r="Y93" s="196" t="s">
        <v>424</v>
      </c>
      <c r="Z93" s="200">
        <v>2.89</v>
      </c>
      <c r="AA93" s="196">
        <v>0.67</v>
      </c>
      <c r="AB93" s="196">
        <v>0.34</v>
      </c>
      <c r="AC93" s="200">
        <v>1.97</v>
      </c>
      <c r="AD93" s="197">
        <v>1.08</v>
      </c>
      <c r="AE93" s="196">
        <v>0.47</v>
      </c>
      <c r="AF93" s="196">
        <v>0.24</v>
      </c>
      <c r="AG93" s="200">
        <v>1.96</v>
      </c>
      <c r="AH93" s="200">
        <v>1.5</v>
      </c>
      <c r="AI93" s="196">
        <v>0.52</v>
      </c>
      <c r="AJ93" s="196">
        <v>0.64</v>
      </c>
      <c r="AK93" s="196">
        <v>0.81</v>
      </c>
      <c r="AL93" s="197">
        <v>0.85</v>
      </c>
      <c r="AM93" s="198">
        <v>9.3000000000000007</v>
      </c>
      <c r="AN93" s="198">
        <v>10.78</v>
      </c>
      <c r="AO93" s="196">
        <v>0.86</v>
      </c>
      <c r="AP93" s="197" t="str">
        <f>+VLOOKUP(B93,'ELAB 2021'!$B$10:$AO$165,34,FALSE)</f>
        <v>-</v>
      </c>
      <c r="AQ93" s="198">
        <v>10.1</v>
      </c>
      <c r="AR93" s="198">
        <v>13.59</v>
      </c>
      <c r="AS93" s="200">
        <v>0.74</v>
      </c>
      <c r="AT93" s="200">
        <v>0.02</v>
      </c>
      <c r="AU93" s="196">
        <v>0.8</v>
      </c>
      <c r="AV93" s="196">
        <v>0.78</v>
      </c>
      <c r="AW93" s="196">
        <v>1.03</v>
      </c>
      <c r="AX93" s="197">
        <v>0.99</v>
      </c>
      <c r="AY93" s="192" t="s">
        <v>424</v>
      </c>
      <c r="AZ93" s="1" t="s">
        <v>424</v>
      </c>
      <c r="BA93" s="1" t="s">
        <v>424</v>
      </c>
      <c r="BB93" s="1" t="s">
        <v>424</v>
      </c>
      <c r="BC93" s="1">
        <f>+VLOOKUP(B93,'estrazione originale X 22'!$C:$AU,39,FALSE)</f>
        <v>1</v>
      </c>
      <c r="BD93" s="1">
        <f>+VLOOKUP(B93,'estrazione originale X 22'!$C:$AU,40,FALSE)</f>
        <v>0</v>
      </c>
      <c r="BE93" s="1" t="s">
        <v>424</v>
      </c>
      <c r="BF93" s="1">
        <f>+VLOOKUP(B93,'estrazione originale X 22'!$C:$AU,42,FALSE)</f>
        <v>1</v>
      </c>
      <c r="BG93" s="1">
        <f>+VLOOKUP(B93,'estrazione originale X 22'!$C:$AU,43,FALSE)</f>
        <v>0</v>
      </c>
      <c r="BH93" s="1">
        <f>+VLOOKUP(B93,'estrazione originale X 22'!$C:$AU,44,FALSE)</f>
        <v>1</v>
      </c>
      <c r="BI93" s="20">
        <f>+VLOOKUP(B93,'estrazione originale X 22'!$C:$AU,45,FALSE)</f>
        <v>0</v>
      </c>
    </row>
    <row r="94" spans="1:61" x14ac:dyDescent="0.25">
      <c r="A94" s="179">
        <v>85</v>
      </c>
      <c r="B94" s="11" t="s">
        <v>547</v>
      </c>
      <c r="C94" s="194" t="s">
        <v>214</v>
      </c>
      <c r="D94" s="194" t="s">
        <v>212</v>
      </c>
      <c r="E94" s="194" t="s">
        <v>215</v>
      </c>
      <c r="F94" s="195" t="s">
        <v>71</v>
      </c>
      <c r="G94" s="196">
        <v>0.35</v>
      </c>
      <c r="H94" s="196">
        <v>0.52</v>
      </c>
      <c r="I94" s="199">
        <v>0.67</v>
      </c>
      <c r="J94" s="199">
        <v>0.59</v>
      </c>
      <c r="K94" s="196">
        <v>0.73</v>
      </c>
      <c r="L94" s="196">
        <v>0.78</v>
      </c>
      <c r="M94" s="196">
        <v>0.94</v>
      </c>
      <c r="N94" s="197">
        <v>0.81</v>
      </c>
      <c r="O94" s="196">
        <v>0.1</v>
      </c>
      <c r="P94" s="196">
        <v>0.4</v>
      </c>
      <c r="Q94" s="199">
        <v>0.25</v>
      </c>
      <c r="R94" s="199">
        <v>0.38</v>
      </c>
      <c r="S94" s="198" t="s">
        <v>451</v>
      </c>
      <c r="T94" s="198" t="s">
        <v>450</v>
      </c>
      <c r="U94" s="200">
        <v>2</v>
      </c>
      <c r="V94" s="200">
        <v>2.33</v>
      </c>
      <c r="W94" s="196">
        <v>0.04</v>
      </c>
      <c r="X94" s="196">
        <v>0.09</v>
      </c>
      <c r="Y94" s="199">
        <v>0.44</v>
      </c>
      <c r="Z94" s="197">
        <v>0.83</v>
      </c>
      <c r="AA94" s="196">
        <v>0.33</v>
      </c>
      <c r="AB94" s="196">
        <v>0.34</v>
      </c>
      <c r="AC94" s="196">
        <v>0.97</v>
      </c>
      <c r="AD94" s="197">
        <v>1.05</v>
      </c>
      <c r="AE94" s="196">
        <v>0.65</v>
      </c>
      <c r="AF94" s="196">
        <v>0.24</v>
      </c>
      <c r="AG94" s="200">
        <v>2.71</v>
      </c>
      <c r="AH94" s="200">
        <v>2.69</v>
      </c>
      <c r="AI94" s="196">
        <v>0.65</v>
      </c>
      <c r="AJ94" s="196">
        <v>0.64</v>
      </c>
      <c r="AK94" s="196">
        <v>1.02</v>
      </c>
      <c r="AL94" s="197" t="s">
        <v>424</v>
      </c>
      <c r="AM94" s="198">
        <v>9.3000000000000007</v>
      </c>
      <c r="AN94" s="198">
        <v>10.78</v>
      </c>
      <c r="AO94" s="196">
        <v>0.86</v>
      </c>
      <c r="AP94" s="197">
        <f>+VLOOKUP(B94,'ELAB 2021'!$B$10:$AO$165,34,FALSE)</f>
        <v>0.94</v>
      </c>
      <c r="AQ94" s="198">
        <v>10.1</v>
      </c>
      <c r="AR94" s="198">
        <v>13.59</v>
      </c>
      <c r="AS94" s="200">
        <v>0.74</v>
      </c>
      <c r="AT94" s="200">
        <v>0.68</v>
      </c>
      <c r="AU94" s="196">
        <v>0.8</v>
      </c>
      <c r="AV94" s="196">
        <v>0.78</v>
      </c>
      <c r="AW94" s="196">
        <v>1.03</v>
      </c>
      <c r="AX94" s="197">
        <v>0.99</v>
      </c>
      <c r="AY94" s="192">
        <f>+VLOOKUP(B94,'estrazione originale X 22'!$C:$AU,35,FALSE)</f>
        <v>1</v>
      </c>
      <c r="AZ94" s="1">
        <f>+VLOOKUP(B94,'estrazione originale X 22'!$C:$AU,36,FALSE)</f>
        <v>-1</v>
      </c>
      <c r="BA94" s="1">
        <f>+VLOOKUP(B94,'estrazione originale X 22'!$C:$AU,37,FALSE)</f>
        <v>0</v>
      </c>
      <c r="BB94" s="1">
        <f>+VLOOKUP(B94,'estrazione originale X 22'!$C:$AU,38,FALSE)</f>
        <v>-1</v>
      </c>
      <c r="BC94" s="1">
        <f>+VLOOKUP(B94,'estrazione originale X 22'!$C:$AU,39,FALSE)</f>
        <v>0</v>
      </c>
      <c r="BD94" s="1">
        <f>+VLOOKUP(B94,'estrazione originale X 22'!$C:$AU,40,FALSE)</f>
        <v>0</v>
      </c>
      <c r="BE94" s="1">
        <f>+VLOOKUP(B94,'estrazione originale X 22'!$C:$AU,41,FALSE)</f>
        <v>-1</v>
      </c>
      <c r="BF94" s="1">
        <f>+VLOOKUP(B94,'estrazione originale X 22'!$C:$AU,42,FALSE)</f>
        <v>1</v>
      </c>
      <c r="BG94" s="1">
        <f>+VLOOKUP(B94,'estrazione originale X 22'!$C:$AU,43,FALSE)</f>
        <v>0</v>
      </c>
      <c r="BH94" s="1">
        <f>+VLOOKUP(B94,'estrazione originale X 22'!$C:$AU,44,FALSE)</f>
        <v>1</v>
      </c>
      <c r="BI94" s="20">
        <f>+VLOOKUP(B94,'estrazione originale X 22'!$C:$AU,45,FALSE)</f>
        <v>0</v>
      </c>
    </row>
    <row r="95" spans="1:61" x14ac:dyDescent="0.25">
      <c r="A95" s="179">
        <v>86</v>
      </c>
      <c r="B95" s="11" t="s">
        <v>548</v>
      </c>
      <c r="C95" s="194" t="s">
        <v>217</v>
      </c>
      <c r="D95" s="194" t="s">
        <v>212</v>
      </c>
      <c r="E95" s="194" t="s">
        <v>218</v>
      </c>
      <c r="F95" s="195" t="s">
        <v>119</v>
      </c>
      <c r="G95" s="196">
        <v>0.71</v>
      </c>
      <c r="H95" s="196">
        <v>0.72</v>
      </c>
      <c r="I95" s="196">
        <v>0.99</v>
      </c>
      <c r="J95" s="197">
        <v>0.89</v>
      </c>
      <c r="K95" s="196">
        <v>0.9</v>
      </c>
      <c r="L95" s="196">
        <v>0.94</v>
      </c>
      <c r="M95" s="196">
        <v>0.96</v>
      </c>
      <c r="N95" s="197">
        <v>1.01</v>
      </c>
      <c r="O95" s="196">
        <v>0.62</v>
      </c>
      <c r="P95" s="196">
        <v>0.67</v>
      </c>
      <c r="Q95" s="196">
        <v>0.93</v>
      </c>
      <c r="R95" s="199">
        <v>0.79</v>
      </c>
      <c r="S95" s="198" t="s">
        <v>450</v>
      </c>
      <c r="T95" s="198" t="s">
        <v>450</v>
      </c>
      <c r="U95" s="196">
        <v>1</v>
      </c>
      <c r="V95" s="199">
        <v>0.5</v>
      </c>
      <c r="W95" s="196">
        <v>0.4</v>
      </c>
      <c r="X95" s="196">
        <v>0.52</v>
      </c>
      <c r="Y95" s="199">
        <v>0.77</v>
      </c>
      <c r="Z95" s="200">
        <v>1.54</v>
      </c>
      <c r="AA95" s="196">
        <v>0.66</v>
      </c>
      <c r="AB95" s="196">
        <v>0.49</v>
      </c>
      <c r="AC95" s="200">
        <v>1.35</v>
      </c>
      <c r="AD95" s="199">
        <v>0.43</v>
      </c>
      <c r="AE95" s="196">
        <v>0.65</v>
      </c>
      <c r="AF95" s="196">
        <v>0.45</v>
      </c>
      <c r="AG95" s="200">
        <v>1.44</v>
      </c>
      <c r="AH95" s="200">
        <v>1.52</v>
      </c>
      <c r="AI95" s="196">
        <v>0.79</v>
      </c>
      <c r="AJ95" s="196">
        <v>0.81</v>
      </c>
      <c r="AK95" s="196">
        <v>0.98</v>
      </c>
      <c r="AL95" s="197">
        <v>1.1599999999999999</v>
      </c>
      <c r="AM95" s="198">
        <v>34.33</v>
      </c>
      <c r="AN95" s="198">
        <v>29.44</v>
      </c>
      <c r="AO95" s="196">
        <v>1.17</v>
      </c>
      <c r="AP95" s="200">
        <f>+VLOOKUP(B95,'ELAB 2021'!$B$10:$AO$165,34,FALSE)</f>
        <v>0.14000000000000001</v>
      </c>
      <c r="AQ95" s="198">
        <v>40.64</v>
      </c>
      <c r="AR95" s="198">
        <v>38.67</v>
      </c>
      <c r="AS95" s="196">
        <v>1.05</v>
      </c>
      <c r="AT95" s="200">
        <v>0.27</v>
      </c>
      <c r="AU95" s="196">
        <v>0.88</v>
      </c>
      <c r="AV95" s="196">
        <v>0.84</v>
      </c>
      <c r="AW95" s="196">
        <v>1.05</v>
      </c>
      <c r="AX95" s="197">
        <v>0.99</v>
      </c>
      <c r="AY95" s="192">
        <f>+VLOOKUP(B95,'estrazione originale X 22'!$C:$AU,35,FALSE)</f>
        <v>0</v>
      </c>
      <c r="AZ95" s="1">
        <f>+VLOOKUP(B95,'estrazione originale X 22'!$C:$AU,36,FALSE)</f>
        <v>0</v>
      </c>
      <c r="BA95" s="1">
        <f>+VLOOKUP(B95,'estrazione originale X 22'!$C:$AU,37,FALSE)</f>
        <v>0</v>
      </c>
      <c r="BB95" s="1">
        <f>+VLOOKUP(B95,'estrazione originale X 22'!$C:$AU,38,FALSE)</f>
        <v>0</v>
      </c>
      <c r="BC95" s="1">
        <f>+VLOOKUP(B95,'estrazione originale X 22'!$C:$AU,39,FALSE)</f>
        <v>1</v>
      </c>
      <c r="BD95" s="1">
        <f>+VLOOKUP(B95,'estrazione originale X 22'!$C:$AU,40,FALSE)</f>
        <v>0</v>
      </c>
      <c r="BE95" s="1">
        <f>+VLOOKUP(B95,'estrazione originale X 22'!$C:$AU,41,FALSE)</f>
        <v>-1</v>
      </c>
      <c r="BF95" s="1">
        <f>+VLOOKUP(B95,'estrazione originale X 22'!$C:$AU,42,FALSE)</f>
        <v>1</v>
      </c>
      <c r="BG95" s="1">
        <f>+VLOOKUP(B95,'estrazione originale X 22'!$C:$AU,43,FALSE)</f>
        <v>0</v>
      </c>
      <c r="BH95" s="1">
        <f>+VLOOKUP(B95,'estrazione originale X 22'!$C:$AU,44,FALSE)</f>
        <v>0</v>
      </c>
      <c r="BI95" s="20">
        <f>+VLOOKUP(B95,'estrazione originale X 22'!$C:$AU,45,FALSE)</f>
        <v>0</v>
      </c>
    </row>
    <row r="96" spans="1:61" x14ac:dyDescent="0.25">
      <c r="A96" s="179">
        <v>87</v>
      </c>
      <c r="B96" s="11" t="s">
        <v>549</v>
      </c>
      <c r="C96" s="194" t="s">
        <v>217</v>
      </c>
      <c r="D96" s="194" t="s">
        <v>212</v>
      </c>
      <c r="E96" s="194" t="s">
        <v>218</v>
      </c>
      <c r="F96" s="195" t="s">
        <v>71</v>
      </c>
      <c r="G96" s="196">
        <v>0.71</v>
      </c>
      <c r="H96" s="196">
        <v>0.72</v>
      </c>
      <c r="I96" s="196">
        <v>0.99</v>
      </c>
      <c r="J96" s="197">
        <v>0.9</v>
      </c>
      <c r="K96" s="196">
        <v>0.99</v>
      </c>
      <c r="L96" s="196">
        <v>0.94</v>
      </c>
      <c r="M96" s="196">
        <v>1.05</v>
      </c>
      <c r="N96" s="197">
        <v>1.01</v>
      </c>
      <c r="O96" s="196">
        <v>0.62</v>
      </c>
      <c r="P96" s="196">
        <v>0.67</v>
      </c>
      <c r="Q96" s="196">
        <v>0.93</v>
      </c>
      <c r="R96" s="197">
        <v>0.85</v>
      </c>
      <c r="S96" s="198" t="s">
        <v>450</v>
      </c>
      <c r="T96" s="198" t="s">
        <v>450</v>
      </c>
      <c r="U96" s="196">
        <v>1</v>
      </c>
      <c r="V96" s="199">
        <v>0.5</v>
      </c>
      <c r="W96" s="196">
        <v>0.65</v>
      </c>
      <c r="X96" s="196">
        <v>0.52</v>
      </c>
      <c r="Y96" s="200">
        <v>1.25</v>
      </c>
      <c r="Z96" s="197">
        <v>1</v>
      </c>
      <c r="AA96" s="196">
        <v>0.48</v>
      </c>
      <c r="AB96" s="196">
        <v>0.49</v>
      </c>
      <c r="AC96" s="196">
        <v>0.98</v>
      </c>
      <c r="AD96" s="197" t="s">
        <v>424</v>
      </c>
      <c r="AE96" s="196">
        <v>0.56999999999999995</v>
      </c>
      <c r="AF96" s="196">
        <v>0.45</v>
      </c>
      <c r="AG96" s="200">
        <v>1.27</v>
      </c>
      <c r="AH96" s="200">
        <v>1.33</v>
      </c>
      <c r="AI96" s="196">
        <v>0.79</v>
      </c>
      <c r="AJ96" s="196">
        <v>0.81</v>
      </c>
      <c r="AK96" s="196">
        <v>0.98</v>
      </c>
      <c r="AL96" s="197" t="s">
        <v>424</v>
      </c>
      <c r="AM96" s="198">
        <v>34.33</v>
      </c>
      <c r="AN96" s="198">
        <v>29.44</v>
      </c>
      <c r="AO96" s="196">
        <v>1.17</v>
      </c>
      <c r="AP96" s="197">
        <f>+VLOOKUP(B96,'ELAB 2021'!$B$10:$AO$165,34,FALSE)</f>
        <v>1.1100000000000001</v>
      </c>
      <c r="AQ96" s="198">
        <v>40.64</v>
      </c>
      <c r="AR96" s="198">
        <v>38.67</v>
      </c>
      <c r="AS96" s="196">
        <v>1.05</v>
      </c>
      <c r="AT96" s="197">
        <v>0.98</v>
      </c>
      <c r="AU96" s="196">
        <v>0.88</v>
      </c>
      <c r="AV96" s="196">
        <v>0.84</v>
      </c>
      <c r="AW96" s="196">
        <v>1.05</v>
      </c>
      <c r="AX96" s="197">
        <v>0.99</v>
      </c>
      <c r="AY96" s="192">
        <f>+VLOOKUP(B96,'estrazione originale X 22'!$C:$AU,35,FALSE)</f>
        <v>0</v>
      </c>
      <c r="AZ96" s="1">
        <f>+VLOOKUP(B96,'estrazione originale X 22'!$C:$AU,36,FALSE)</f>
        <v>0</v>
      </c>
      <c r="BA96" s="1">
        <f>+VLOOKUP(B96,'estrazione originale X 22'!$C:$AU,37,FALSE)</f>
        <v>0</v>
      </c>
      <c r="BB96" s="1">
        <f>+VLOOKUP(B96,'estrazione originale X 22'!$C:$AU,38,FALSE)</f>
        <v>0</v>
      </c>
      <c r="BC96" s="1">
        <f>+VLOOKUP(B96,'estrazione originale X 22'!$C:$AU,39,FALSE)</f>
        <v>0</v>
      </c>
      <c r="BD96" s="1">
        <f>+VLOOKUP(B96,'estrazione originale X 22'!$C:$AU,40,FALSE)</f>
        <v>0</v>
      </c>
      <c r="BE96" s="1">
        <f>+VLOOKUP(B96,'estrazione originale X 22'!$C:$AU,41,FALSE)</f>
        <v>1</v>
      </c>
      <c r="BF96" s="1">
        <f>+VLOOKUP(B96,'estrazione originale X 22'!$C:$AU,42,FALSE)</f>
        <v>1</v>
      </c>
      <c r="BG96" s="1">
        <f>+VLOOKUP(B96,'estrazione originale X 22'!$C:$AU,43,FALSE)</f>
        <v>0</v>
      </c>
      <c r="BH96" s="1">
        <f>+VLOOKUP(B96,'estrazione originale X 22'!$C:$AU,44,FALSE)</f>
        <v>0</v>
      </c>
      <c r="BI96" s="20">
        <f>+VLOOKUP(B96,'estrazione originale X 22'!$C:$AU,45,FALSE)</f>
        <v>0</v>
      </c>
    </row>
    <row r="97" spans="1:61" x14ac:dyDescent="0.25">
      <c r="A97" s="179">
        <v>88</v>
      </c>
      <c r="B97" s="11" t="s">
        <v>549</v>
      </c>
      <c r="C97" s="194" t="s">
        <v>217</v>
      </c>
      <c r="D97" s="194" t="s">
        <v>212</v>
      </c>
      <c r="E97" s="194" t="s">
        <v>218</v>
      </c>
      <c r="F97" s="195" t="s">
        <v>71</v>
      </c>
      <c r="G97" s="196">
        <v>0.71</v>
      </c>
      <c r="H97" s="196">
        <v>0.72</v>
      </c>
      <c r="I97" s="196">
        <v>0.99</v>
      </c>
      <c r="J97" s="197">
        <v>0.9</v>
      </c>
      <c r="K97" s="196">
        <v>0.99</v>
      </c>
      <c r="L97" s="196">
        <v>0.94</v>
      </c>
      <c r="M97" s="196">
        <v>1.05</v>
      </c>
      <c r="N97" s="197">
        <v>1.01</v>
      </c>
      <c r="O97" s="196">
        <v>0.62</v>
      </c>
      <c r="P97" s="196">
        <v>0.67</v>
      </c>
      <c r="Q97" s="196">
        <v>0.93</v>
      </c>
      <c r="R97" s="197">
        <v>0.85</v>
      </c>
      <c r="S97" s="198" t="s">
        <v>450</v>
      </c>
      <c r="T97" s="198" t="s">
        <v>450</v>
      </c>
      <c r="U97" s="196">
        <v>1</v>
      </c>
      <c r="V97" s="199">
        <v>0.5</v>
      </c>
      <c r="W97" s="196">
        <v>0.65</v>
      </c>
      <c r="X97" s="196">
        <v>0.52</v>
      </c>
      <c r="Y97" s="200">
        <v>1.25</v>
      </c>
      <c r="Z97" s="197">
        <v>1</v>
      </c>
      <c r="AA97" s="196">
        <v>0.48</v>
      </c>
      <c r="AB97" s="196">
        <v>0.49</v>
      </c>
      <c r="AC97" s="196">
        <v>0.98</v>
      </c>
      <c r="AD97" s="197" t="s">
        <v>424</v>
      </c>
      <c r="AE97" s="196">
        <v>0.56999999999999995</v>
      </c>
      <c r="AF97" s="196">
        <v>0.45</v>
      </c>
      <c r="AG97" s="200">
        <v>1.27</v>
      </c>
      <c r="AH97" s="200">
        <v>1.33</v>
      </c>
      <c r="AI97" s="196">
        <v>0.79</v>
      </c>
      <c r="AJ97" s="196">
        <v>0.81</v>
      </c>
      <c r="AK97" s="196">
        <v>0.98</v>
      </c>
      <c r="AL97" s="197" t="s">
        <v>424</v>
      </c>
      <c r="AM97" s="198">
        <v>34.33</v>
      </c>
      <c r="AN97" s="198">
        <v>29.44</v>
      </c>
      <c r="AO97" s="196">
        <v>1.17</v>
      </c>
      <c r="AP97" s="197">
        <f>+VLOOKUP(B97,'ELAB 2021'!$B$10:$AO$165,34,FALSE)</f>
        <v>1.1100000000000001</v>
      </c>
      <c r="AQ97" s="198">
        <v>40.64</v>
      </c>
      <c r="AR97" s="198">
        <v>38.67</v>
      </c>
      <c r="AS97" s="196">
        <v>1.05</v>
      </c>
      <c r="AT97" s="197">
        <v>0.98</v>
      </c>
      <c r="AU97" s="196">
        <v>0.88</v>
      </c>
      <c r="AV97" s="196">
        <v>0.84</v>
      </c>
      <c r="AW97" s="196">
        <v>1.05</v>
      </c>
      <c r="AX97" s="197">
        <v>0.99</v>
      </c>
      <c r="AY97" s="192">
        <f>+VLOOKUP(B97,'estrazione originale X 22'!$C:$AU,35,FALSE)</f>
        <v>0</v>
      </c>
      <c r="AZ97" s="1">
        <f>+VLOOKUP(B97,'estrazione originale X 22'!$C:$AU,36,FALSE)</f>
        <v>0</v>
      </c>
      <c r="BA97" s="1">
        <f>+VLOOKUP(B97,'estrazione originale X 22'!$C:$AU,37,FALSE)</f>
        <v>0</v>
      </c>
      <c r="BB97" s="1">
        <f>+VLOOKUP(B97,'estrazione originale X 22'!$C:$AU,38,FALSE)</f>
        <v>0</v>
      </c>
      <c r="BC97" s="1">
        <f>+VLOOKUP(B97,'estrazione originale X 22'!$C:$AU,39,FALSE)</f>
        <v>0</v>
      </c>
      <c r="BD97" s="1">
        <f>+VLOOKUP(B97,'estrazione originale X 22'!$C:$AU,40,FALSE)</f>
        <v>0</v>
      </c>
      <c r="BE97" s="1">
        <f>+VLOOKUP(B97,'estrazione originale X 22'!$C:$AU,41,FALSE)</f>
        <v>1</v>
      </c>
      <c r="BF97" s="1">
        <f>+VLOOKUP(B97,'estrazione originale X 22'!$C:$AU,42,FALSE)</f>
        <v>1</v>
      </c>
      <c r="BG97" s="1">
        <f>+VLOOKUP(B97,'estrazione originale X 22'!$C:$AU,43,FALSE)</f>
        <v>0</v>
      </c>
      <c r="BH97" s="1">
        <f>+VLOOKUP(B97,'estrazione originale X 22'!$C:$AU,44,FALSE)</f>
        <v>0</v>
      </c>
      <c r="BI97" s="20">
        <f>+VLOOKUP(B97,'estrazione originale X 22'!$C:$AU,45,FALSE)</f>
        <v>0</v>
      </c>
    </row>
    <row r="98" spans="1:61" x14ac:dyDescent="0.25">
      <c r="A98" s="179">
        <v>89</v>
      </c>
      <c r="B98" s="11" t="s">
        <v>550</v>
      </c>
      <c r="C98" s="194" t="s">
        <v>219</v>
      </c>
      <c r="D98" s="194" t="s">
        <v>212</v>
      </c>
      <c r="E98" s="194" t="s">
        <v>220</v>
      </c>
      <c r="F98" s="195" t="s">
        <v>71</v>
      </c>
      <c r="G98" s="196">
        <v>0.74</v>
      </c>
      <c r="H98" s="196">
        <v>0.67</v>
      </c>
      <c r="I98" s="196">
        <v>1.1000000000000001</v>
      </c>
      <c r="J98" s="197">
        <v>0.82</v>
      </c>
      <c r="K98" s="196">
        <v>0.89</v>
      </c>
      <c r="L98" s="196">
        <v>0.75</v>
      </c>
      <c r="M98" s="196">
        <v>1.19</v>
      </c>
      <c r="N98" s="197">
        <v>1.17</v>
      </c>
      <c r="O98" s="196">
        <v>0.67</v>
      </c>
      <c r="P98" s="196">
        <v>0.55000000000000004</v>
      </c>
      <c r="Q98" s="200">
        <v>1.22</v>
      </c>
      <c r="R98" s="197">
        <v>0.95</v>
      </c>
      <c r="S98" s="198" t="s">
        <v>449</v>
      </c>
      <c r="T98" s="198" t="s">
        <v>449</v>
      </c>
      <c r="U98" s="198" t="s">
        <v>424</v>
      </c>
      <c r="V98" s="197">
        <v>1</v>
      </c>
      <c r="W98" s="196">
        <v>0.5</v>
      </c>
      <c r="X98" s="196">
        <v>0.61</v>
      </c>
      <c r="Y98" s="196">
        <v>0.82</v>
      </c>
      <c r="Z98" s="197">
        <v>0.95</v>
      </c>
      <c r="AA98" s="196">
        <v>0.78</v>
      </c>
      <c r="AB98" s="196">
        <v>0.66</v>
      </c>
      <c r="AC98" s="196">
        <v>1.18</v>
      </c>
      <c r="AD98" s="197">
        <v>1.1399999999999999</v>
      </c>
      <c r="AE98" s="196">
        <v>0.52</v>
      </c>
      <c r="AF98" s="196">
        <v>0.55000000000000004</v>
      </c>
      <c r="AG98" s="196">
        <v>0.95</v>
      </c>
      <c r="AH98" s="197">
        <v>1</v>
      </c>
      <c r="AI98" s="196">
        <v>0.72</v>
      </c>
      <c r="AJ98" s="196">
        <v>0.72</v>
      </c>
      <c r="AK98" s="196">
        <v>1</v>
      </c>
      <c r="AL98" s="197">
        <v>0.9</v>
      </c>
      <c r="AM98" s="198">
        <v>5.85</v>
      </c>
      <c r="AN98" s="198">
        <v>6.83</v>
      </c>
      <c r="AO98" s="196">
        <v>0.86</v>
      </c>
      <c r="AP98" s="200">
        <f>+VLOOKUP(B98,'ELAB 2021'!$B$10:$AO$165,34,FALSE)</f>
        <v>0.69</v>
      </c>
      <c r="AQ98" s="198">
        <v>8.25</v>
      </c>
      <c r="AR98" s="198">
        <v>8.11</v>
      </c>
      <c r="AS98" s="196">
        <v>1.02</v>
      </c>
      <c r="AT98" s="197">
        <v>1.0900000000000001</v>
      </c>
      <c r="AU98" s="196">
        <v>0.82</v>
      </c>
      <c r="AV98" s="196">
        <v>0.76</v>
      </c>
      <c r="AW98" s="196">
        <v>1.08</v>
      </c>
      <c r="AX98" s="197">
        <v>1.1599999999999999</v>
      </c>
      <c r="AY98" s="192" t="s">
        <v>424</v>
      </c>
      <c r="AZ98" s="1">
        <f>+VLOOKUP(B98,'estrazione originale X 22'!$C:$AU,36,FALSE)</f>
        <v>0</v>
      </c>
      <c r="BA98" s="1">
        <f>+VLOOKUP(B98,'estrazione originale X 22'!$C:$AU,37,FALSE)</f>
        <v>0</v>
      </c>
      <c r="BB98" s="1">
        <f>+VLOOKUP(B98,'estrazione originale X 22'!$C:$AU,38,FALSE)</f>
        <v>1</v>
      </c>
      <c r="BC98" s="1">
        <f>+VLOOKUP(B98,'estrazione originale X 22'!$C:$AU,39,FALSE)</f>
        <v>0</v>
      </c>
      <c r="BD98" s="1">
        <f>+VLOOKUP(B98,'estrazione originale X 22'!$C:$AU,40,FALSE)</f>
        <v>0</v>
      </c>
      <c r="BE98" s="1">
        <f>+VLOOKUP(B98,'estrazione originale X 22'!$C:$AU,41,FALSE)</f>
        <v>0</v>
      </c>
      <c r="BF98" s="1">
        <f>+VLOOKUP(B98,'estrazione originale X 22'!$C:$AU,42,FALSE)</f>
        <v>0</v>
      </c>
      <c r="BG98" s="1">
        <f>+VLOOKUP(B98,'estrazione originale X 22'!$C:$AU,43,FALSE)</f>
        <v>0</v>
      </c>
      <c r="BH98" s="1">
        <f>+VLOOKUP(B98,'estrazione originale X 22'!$C:$AU,44,FALSE)</f>
        <v>0</v>
      </c>
      <c r="BI98" s="20">
        <f>+VLOOKUP(B98,'estrazione originale X 22'!$C:$AU,45,FALSE)</f>
        <v>0</v>
      </c>
    </row>
    <row r="99" spans="1:61" x14ac:dyDescent="0.25">
      <c r="A99" s="179">
        <v>90</v>
      </c>
      <c r="B99" s="11" t="s">
        <v>628</v>
      </c>
      <c r="C99" s="194" t="s">
        <v>221</v>
      </c>
      <c r="D99" s="194" t="s">
        <v>212</v>
      </c>
      <c r="E99" s="194" t="s">
        <v>222</v>
      </c>
      <c r="F99" s="195" t="s">
        <v>68</v>
      </c>
      <c r="G99" s="196" t="s">
        <v>424</v>
      </c>
      <c r="H99" s="196" t="s">
        <v>424</v>
      </c>
      <c r="I99" s="196" t="s">
        <v>424</v>
      </c>
      <c r="J99" s="197" t="s">
        <v>424</v>
      </c>
      <c r="K99" s="196" t="s">
        <v>424</v>
      </c>
      <c r="L99" s="196" t="s">
        <v>424</v>
      </c>
      <c r="M99" s="196" t="s">
        <v>424</v>
      </c>
      <c r="N99" s="197" t="s">
        <v>424</v>
      </c>
      <c r="O99" s="196" t="s">
        <v>424</v>
      </c>
      <c r="P99" s="196" t="s">
        <v>424</v>
      </c>
      <c r="Q99" s="196" t="s">
        <v>424</v>
      </c>
      <c r="R99" s="197" t="s">
        <v>424</v>
      </c>
      <c r="S99" s="198" t="s">
        <v>424</v>
      </c>
      <c r="T99" s="198" t="s">
        <v>424</v>
      </c>
      <c r="U99" s="198" t="s">
        <v>424</v>
      </c>
      <c r="V99" s="197" t="s">
        <v>424</v>
      </c>
      <c r="W99" s="196" t="s">
        <v>424</v>
      </c>
      <c r="X99" s="196" t="s">
        <v>424</v>
      </c>
      <c r="Y99" s="196" t="s">
        <v>424</v>
      </c>
      <c r="Z99" s="197" t="s">
        <v>424</v>
      </c>
      <c r="AA99" s="196" t="s">
        <v>424</v>
      </c>
      <c r="AB99" s="196" t="s">
        <v>424</v>
      </c>
      <c r="AC99" s="196" t="s">
        <v>424</v>
      </c>
      <c r="AD99" s="197" t="s">
        <v>424</v>
      </c>
      <c r="AE99" s="196" t="s">
        <v>424</v>
      </c>
      <c r="AF99" s="196" t="s">
        <v>424</v>
      </c>
      <c r="AG99" s="196" t="s">
        <v>424</v>
      </c>
      <c r="AH99" s="197" t="s">
        <v>424</v>
      </c>
      <c r="AI99" s="196" t="s">
        <v>424</v>
      </c>
      <c r="AJ99" s="196" t="s">
        <v>424</v>
      </c>
      <c r="AK99" s="196" t="s">
        <v>424</v>
      </c>
      <c r="AL99" s="197" t="s">
        <v>424</v>
      </c>
      <c r="AM99" s="198">
        <v>41.88</v>
      </c>
      <c r="AN99" s="198">
        <v>49.31</v>
      </c>
      <c r="AO99" s="196">
        <v>0.85</v>
      </c>
      <c r="AP99" s="197" t="s">
        <v>424</v>
      </c>
      <c r="AQ99" s="198">
        <v>57.05</v>
      </c>
      <c r="AR99" s="198">
        <v>61.99</v>
      </c>
      <c r="AS99" s="196">
        <v>0.92</v>
      </c>
      <c r="AT99" s="197" t="s">
        <v>424</v>
      </c>
      <c r="AU99" s="196">
        <v>0.55000000000000004</v>
      </c>
      <c r="AV99" s="196">
        <v>0.54</v>
      </c>
      <c r="AW99" s="196">
        <v>1.02</v>
      </c>
      <c r="AX99" s="197" t="s">
        <v>424</v>
      </c>
      <c r="AY99" s="192" t="s">
        <v>424</v>
      </c>
      <c r="AZ99" s="1" t="s">
        <v>424</v>
      </c>
      <c r="BA99" s="1" t="s">
        <v>424</v>
      </c>
      <c r="BB99" s="1" t="s">
        <v>424</v>
      </c>
      <c r="BC99" s="1" t="s">
        <v>424</v>
      </c>
      <c r="BD99" s="1">
        <f>+VLOOKUP(B99,'estrazione originale X 22'!$C:$AU,40,FALSE)</f>
        <v>0</v>
      </c>
      <c r="BE99" s="1" t="s">
        <v>424</v>
      </c>
      <c r="BF99" s="1" t="s">
        <v>424</v>
      </c>
      <c r="BG99" s="1" t="s">
        <v>424</v>
      </c>
      <c r="BH99" s="1">
        <f>+VLOOKUP(B99,'estrazione originale X 22'!$C:$AU,44,FALSE)</f>
        <v>0</v>
      </c>
      <c r="BI99" s="20">
        <f>+VLOOKUP(B99,'estrazione originale X 22'!$C:$AU,45,FALSE)</f>
        <v>0</v>
      </c>
    </row>
    <row r="100" spans="1:61" x14ac:dyDescent="0.25">
      <c r="A100" s="179">
        <v>91</v>
      </c>
      <c r="B100" s="11" t="s">
        <v>551</v>
      </c>
      <c r="C100" s="194" t="s">
        <v>221</v>
      </c>
      <c r="D100" s="194" t="s">
        <v>212</v>
      </c>
      <c r="E100" s="194" t="s">
        <v>222</v>
      </c>
      <c r="F100" s="195" t="s">
        <v>71</v>
      </c>
      <c r="G100" s="196">
        <v>0.84</v>
      </c>
      <c r="H100" s="196">
        <v>0.8</v>
      </c>
      <c r="I100" s="196">
        <v>1.05</v>
      </c>
      <c r="J100" s="197">
        <v>0.89</v>
      </c>
      <c r="K100" s="196">
        <v>0.96</v>
      </c>
      <c r="L100" s="196">
        <v>0.94</v>
      </c>
      <c r="M100" s="196">
        <v>1.02</v>
      </c>
      <c r="N100" s="197">
        <v>0.98</v>
      </c>
      <c r="O100" s="196">
        <v>0.87</v>
      </c>
      <c r="P100" s="196">
        <v>0.76</v>
      </c>
      <c r="Q100" s="196">
        <v>1.1399999999999999</v>
      </c>
      <c r="R100" s="197">
        <v>0.86</v>
      </c>
      <c r="S100" s="198" t="s">
        <v>449</v>
      </c>
      <c r="T100" s="198" t="s">
        <v>449</v>
      </c>
      <c r="U100" s="198" t="s">
        <v>424</v>
      </c>
      <c r="V100" s="197" t="s">
        <v>424</v>
      </c>
      <c r="W100" s="196">
        <v>0.78</v>
      </c>
      <c r="X100" s="196">
        <v>0.69</v>
      </c>
      <c r="Y100" s="196">
        <v>1.1299999999999999</v>
      </c>
      <c r="Z100" s="197">
        <v>1.07</v>
      </c>
      <c r="AA100" s="196">
        <v>0.83</v>
      </c>
      <c r="AB100" s="196">
        <v>0.79</v>
      </c>
      <c r="AC100" s="196">
        <v>1.05</v>
      </c>
      <c r="AD100" s="197">
        <v>1.06</v>
      </c>
      <c r="AE100" s="196">
        <v>0.77</v>
      </c>
      <c r="AF100" s="196">
        <v>0.72</v>
      </c>
      <c r="AG100" s="196">
        <v>1.07</v>
      </c>
      <c r="AH100" s="197">
        <v>1.06</v>
      </c>
      <c r="AI100" s="196">
        <v>0.79</v>
      </c>
      <c r="AJ100" s="196">
        <v>0.79</v>
      </c>
      <c r="AK100" s="196">
        <v>1</v>
      </c>
      <c r="AL100" s="197">
        <v>1.0900000000000001</v>
      </c>
      <c r="AM100" s="198">
        <v>41.88</v>
      </c>
      <c r="AN100" s="198">
        <v>49.31</v>
      </c>
      <c r="AO100" s="196">
        <v>0.85</v>
      </c>
      <c r="AP100" s="197">
        <f>+VLOOKUP(B100,'ELAB 2021'!$B$10:$AO$165,34,FALSE)</f>
        <v>0.81</v>
      </c>
      <c r="AQ100" s="198">
        <v>57.05</v>
      </c>
      <c r="AR100" s="198">
        <v>61.99</v>
      </c>
      <c r="AS100" s="196">
        <v>0.92</v>
      </c>
      <c r="AT100" s="197">
        <v>0.9</v>
      </c>
      <c r="AU100" s="196">
        <v>0.55000000000000004</v>
      </c>
      <c r="AV100" s="196">
        <v>0.54</v>
      </c>
      <c r="AW100" s="196">
        <v>1.02</v>
      </c>
      <c r="AX100" s="197">
        <v>1.05</v>
      </c>
      <c r="AY100" s="192" t="s">
        <v>424</v>
      </c>
      <c r="AZ100" s="1">
        <f>+VLOOKUP(B100,'estrazione originale X 22'!$C:$AU,36,FALSE)</f>
        <v>0</v>
      </c>
      <c r="BA100" s="1">
        <f>+VLOOKUP(B100,'estrazione originale X 22'!$C:$AU,37,FALSE)</f>
        <v>0</v>
      </c>
      <c r="BB100" s="1">
        <f>+VLOOKUP(B100,'estrazione originale X 22'!$C:$AU,38,FALSE)</f>
        <v>0</v>
      </c>
      <c r="BC100" s="1">
        <f>+VLOOKUP(B100,'estrazione originale X 22'!$C:$AU,39,FALSE)</f>
        <v>0</v>
      </c>
      <c r="BD100" s="1">
        <f>+VLOOKUP(B100,'estrazione originale X 22'!$C:$AU,40,FALSE)</f>
        <v>0</v>
      </c>
      <c r="BE100" s="1">
        <f>+VLOOKUP(B100,'estrazione originale X 22'!$C:$AU,41,FALSE)</f>
        <v>0</v>
      </c>
      <c r="BF100" s="1">
        <f>+VLOOKUP(B100,'estrazione originale X 22'!$C:$AU,42,FALSE)</f>
        <v>0</v>
      </c>
      <c r="BG100" s="1">
        <f>+VLOOKUP(B100,'estrazione originale X 22'!$C:$AU,43,FALSE)</f>
        <v>0</v>
      </c>
      <c r="BH100" s="1">
        <f>+VLOOKUP(B100,'estrazione originale X 22'!$C:$AU,44,FALSE)</f>
        <v>0</v>
      </c>
      <c r="BI100" s="20">
        <f>+VLOOKUP(B100,'estrazione originale X 22'!$C:$AU,45,FALSE)</f>
        <v>0</v>
      </c>
    </row>
    <row r="101" spans="1:61" x14ac:dyDescent="0.25">
      <c r="A101" s="179">
        <v>92</v>
      </c>
      <c r="B101" s="11" t="s">
        <v>552</v>
      </c>
      <c r="C101" s="194" t="s">
        <v>223</v>
      </c>
      <c r="D101" s="194" t="s">
        <v>212</v>
      </c>
      <c r="E101" s="194" t="s">
        <v>224</v>
      </c>
      <c r="F101" s="195" t="s">
        <v>68</v>
      </c>
      <c r="G101" s="196" t="s">
        <v>424</v>
      </c>
      <c r="H101" s="196" t="s">
        <v>424</v>
      </c>
      <c r="I101" s="196" t="s">
        <v>424</v>
      </c>
      <c r="J101" s="197" t="s">
        <v>424</v>
      </c>
      <c r="K101" s="196" t="s">
        <v>424</v>
      </c>
      <c r="L101" s="196" t="s">
        <v>424</v>
      </c>
      <c r="M101" s="196" t="s">
        <v>424</v>
      </c>
      <c r="N101" s="197" t="s">
        <v>424</v>
      </c>
      <c r="O101" s="196" t="s">
        <v>424</v>
      </c>
      <c r="P101" s="196" t="s">
        <v>424</v>
      </c>
      <c r="Q101" s="196" t="s">
        <v>424</v>
      </c>
      <c r="R101" s="197" t="s">
        <v>424</v>
      </c>
      <c r="S101" s="198" t="s">
        <v>424</v>
      </c>
      <c r="T101" s="198" t="s">
        <v>424</v>
      </c>
      <c r="U101" s="198" t="s">
        <v>424</v>
      </c>
      <c r="V101" s="199">
        <v>0.5</v>
      </c>
      <c r="W101" s="196" t="s">
        <v>424</v>
      </c>
      <c r="X101" s="196" t="s">
        <v>424</v>
      </c>
      <c r="Y101" s="196" t="s">
        <v>424</v>
      </c>
      <c r="Z101" s="197">
        <v>1</v>
      </c>
      <c r="AA101" s="196">
        <v>0.23</v>
      </c>
      <c r="AB101" s="196">
        <v>0.27</v>
      </c>
      <c r="AC101" s="196">
        <v>0.85</v>
      </c>
      <c r="AD101" s="197">
        <v>0.96</v>
      </c>
      <c r="AE101" s="196">
        <v>0.35</v>
      </c>
      <c r="AF101" s="196">
        <v>0.33</v>
      </c>
      <c r="AG101" s="196">
        <v>1.06</v>
      </c>
      <c r="AH101" s="197">
        <v>1.06</v>
      </c>
      <c r="AI101" s="196">
        <v>0.24</v>
      </c>
      <c r="AJ101" s="196">
        <v>0.21</v>
      </c>
      <c r="AK101" s="196">
        <v>1.1399999999999999</v>
      </c>
      <c r="AL101" s="197">
        <v>1.1200000000000001</v>
      </c>
      <c r="AM101" s="198">
        <v>62.74</v>
      </c>
      <c r="AN101" s="198">
        <v>29.4</v>
      </c>
      <c r="AO101" s="199">
        <v>2.13</v>
      </c>
      <c r="AP101" s="197" t="str">
        <f>+VLOOKUP(B101,'ELAB 2021'!$B$10:$AO$165,34,FALSE)</f>
        <v>-</v>
      </c>
      <c r="AQ101" s="198">
        <v>30.64</v>
      </c>
      <c r="AR101" s="198">
        <v>34.35</v>
      </c>
      <c r="AS101" s="196">
        <v>0.89</v>
      </c>
      <c r="AT101" s="200">
        <v>0.03</v>
      </c>
      <c r="AU101" s="196">
        <v>0.84</v>
      </c>
      <c r="AV101" s="196">
        <v>0.86</v>
      </c>
      <c r="AW101" s="196">
        <v>0.98</v>
      </c>
      <c r="AX101" s="197">
        <v>1.02</v>
      </c>
      <c r="AY101" s="192" t="s">
        <v>424</v>
      </c>
      <c r="AZ101" s="1" t="s">
        <v>424</v>
      </c>
      <c r="BA101" s="1" t="s">
        <v>424</v>
      </c>
      <c r="BB101" s="1" t="s">
        <v>424</v>
      </c>
      <c r="BC101" s="1">
        <f>+VLOOKUP(B101,'estrazione originale X 22'!$C:$AU,39,FALSE)</f>
        <v>0</v>
      </c>
      <c r="BD101" s="1">
        <f>+VLOOKUP(B101,'estrazione originale X 22'!$C:$AU,40,FALSE)</f>
        <v>0</v>
      </c>
      <c r="BE101" s="1" t="s">
        <v>424</v>
      </c>
      <c r="BF101" s="1">
        <f>+VLOOKUP(B101,'estrazione originale X 22'!$C:$AU,42,FALSE)</f>
        <v>0</v>
      </c>
      <c r="BG101" s="1">
        <f>+VLOOKUP(B101,'estrazione originale X 22'!$C:$AU,43,FALSE)</f>
        <v>0</v>
      </c>
      <c r="BH101" s="1">
        <f>+VLOOKUP(B101,'estrazione originale X 22'!$C:$AU,44,FALSE)</f>
        <v>0</v>
      </c>
      <c r="BI101" s="20">
        <f>+VLOOKUP(B101,'estrazione originale X 22'!$C:$AU,45,FALSE)</f>
        <v>-1</v>
      </c>
    </row>
    <row r="102" spans="1:61" x14ac:dyDescent="0.25">
      <c r="A102" s="179">
        <v>93</v>
      </c>
      <c r="B102" s="11" t="s">
        <v>553</v>
      </c>
      <c r="C102" s="194" t="s">
        <v>223</v>
      </c>
      <c r="D102" s="194" t="s">
        <v>212</v>
      </c>
      <c r="E102" s="194" t="s">
        <v>224</v>
      </c>
      <c r="F102" s="195" t="s">
        <v>71</v>
      </c>
      <c r="G102" s="196">
        <v>0.38</v>
      </c>
      <c r="H102" s="196">
        <v>0.43</v>
      </c>
      <c r="I102" s="196">
        <v>0.88</v>
      </c>
      <c r="J102" s="199">
        <v>0.76</v>
      </c>
      <c r="K102" s="196">
        <v>0.67</v>
      </c>
      <c r="L102" s="196">
        <v>0.67</v>
      </c>
      <c r="M102" s="196">
        <v>1</v>
      </c>
      <c r="N102" s="197">
        <v>0.99</v>
      </c>
      <c r="O102" s="196">
        <v>0.26</v>
      </c>
      <c r="P102" s="196">
        <v>0.3</v>
      </c>
      <c r="Q102" s="196">
        <v>0.87</v>
      </c>
      <c r="R102" s="199">
        <v>0.57999999999999996</v>
      </c>
      <c r="S102" s="198" t="s">
        <v>452</v>
      </c>
      <c r="T102" s="198" t="s">
        <v>450</v>
      </c>
      <c r="U102" s="200">
        <v>3</v>
      </c>
      <c r="V102" s="200">
        <v>2.5</v>
      </c>
      <c r="W102" s="196">
        <v>0.15</v>
      </c>
      <c r="X102" s="196">
        <v>0.16</v>
      </c>
      <c r="Y102" s="196">
        <v>0.94</v>
      </c>
      <c r="Z102" s="197">
        <v>0.89</v>
      </c>
      <c r="AA102" s="196">
        <v>0.27</v>
      </c>
      <c r="AB102" s="196">
        <v>0.27</v>
      </c>
      <c r="AC102" s="196">
        <v>1</v>
      </c>
      <c r="AD102" s="197">
        <v>1.08</v>
      </c>
      <c r="AE102" s="196">
        <v>0.42</v>
      </c>
      <c r="AF102" s="196">
        <v>0.33</v>
      </c>
      <c r="AG102" s="200">
        <v>1.27</v>
      </c>
      <c r="AH102" s="200">
        <v>1.29</v>
      </c>
      <c r="AI102" s="196">
        <v>0.19</v>
      </c>
      <c r="AJ102" s="196">
        <v>0.21</v>
      </c>
      <c r="AK102" s="196">
        <v>0.9</v>
      </c>
      <c r="AL102" s="197">
        <v>0.82</v>
      </c>
      <c r="AM102" s="198">
        <v>62.74</v>
      </c>
      <c r="AN102" s="198">
        <v>29.4</v>
      </c>
      <c r="AO102" s="199">
        <v>2.13</v>
      </c>
      <c r="AP102" s="199">
        <f>+VLOOKUP(B102,'ELAB 2021'!$B$10:$AO$165,34,FALSE)</f>
        <v>2.27</v>
      </c>
      <c r="AQ102" s="198">
        <v>30.64</v>
      </c>
      <c r="AR102" s="198">
        <v>34.35</v>
      </c>
      <c r="AS102" s="196">
        <v>0.89</v>
      </c>
      <c r="AT102" s="197">
        <v>1</v>
      </c>
      <c r="AU102" s="196">
        <v>0.84</v>
      </c>
      <c r="AV102" s="196">
        <v>0.86</v>
      </c>
      <c r="AW102" s="196">
        <v>0.98</v>
      </c>
      <c r="AX102" s="197">
        <v>1.02</v>
      </c>
      <c r="AY102" s="192">
        <f>+VLOOKUP(B102,'estrazione originale X 22'!$C:$AU,35,FALSE)</f>
        <v>1</v>
      </c>
      <c r="AZ102" s="1">
        <f>+VLOOKUP(B102,'estrazione originale X 22'!$C:$AU,36,FALSE)</f>
        <v>0</v>
      </c>
      <c r="BA102" s="1">
        <f>+VLOOKUP(B102,'estrazione originale X 22'!$C:$AU,37,FALSE)</f>
        <v>0</v>
      </c>
      <c r="BB102" s="1">
        <f>+VLOOKUP(B102,'estrazione originale X 22'!$C:$AU,38,FALSE)</f>
        <v>0</v>
      </c>
      <c r="BC102" s="1">
        <f>+VLOOKUP(B102,'estrazione originale X 22'!$C:$AU,39,FALSE)</f>
        <v>0</v>
      </c>
      <c r="BD102" s="1">
        <f>+VLOOKUP(B102,'estrazione originale X 22'!$C:$AU,40,FALSE)</f>
        <v>0</v>
      </c>
      <c r="BE102" s="1">
        <f>+VLOOKUP(B102,'estrazione originale X 22'!$C:$AU,41,FALSE)</f>
        <v>0</v>
      </c>
      <c r="BF102" s="1">
        <f>+VLOOKUP(B102,'estrazione originale X 22'!$C:$AU,42,FALSE)</f>
        <v>1</v>
      </c>
      <c r="BG102" s="1">
        <f>+VLOOKUP(B102,'estrazione originale X 22'!$C:$AU,43,FALSE)</f>
        <v>0</v>
      </c>
      <c r="BH102" s="1">
        <f>+VLOOKUP(B102,'estrazione originale X 22'!$C:$AU,44,FALSE)</f>
        <v>0</v>
      </c>
      <c r="BI102" s="20">
        <f>+VLOOKUP(B102,'estrazione originale X 22'!$C:$AU,45,FALSE)</f>
        <v>-1</v>
      </c>
    </row>
    <row r="103" spans="1:61" x14ac:dyDescent="0.25">
      <c r="A103" s="179">
        <v>94</v>
      </c>
      <c r="B103" s="11" t="s">
        <v>554</v>
      </c>
      <c r="C103" s="194" t="s">
        <v>223</v>
      </c>
      <c r="D103" s="194" t="s">
        <v>212</v>
      </c>
      <c r="E103" s="194" t="s">
        <v>224</v>
      </c>
      <c r="F103" s="195" t="s">
        <v>83</v>
      </c>
      <c r="G103" s="196">
        <v>0.35</v>
      </c>
      <c r="H103" s="196">
        <v>0.43</v>
      </c>
      <c r="I103" s="196">
        <v>0.81</v>
      </c>
      <c r="J103" s="197">
        <v>0.85</v>
      </c>
      <c r="K103" s="196">
        <v>0.59</v>
      </c>
      <c r="L103" s="196">
        <v>0.67</v>
      </c>
      <c r="M103" s="196">
        <v>0.88</v>
      </c>
      <c r="N103" s="197">
        <v>0.99</v>
      </c>
      <c r="O103" s="196">
        <v>0.24</v>
      </c>
      <c r="P103" s="196">
        <v>0.3</v>
      </c>
      <c r="Q103" s="196">
        <v>0.8</v>
      </c>
      <c r="R103" s="199">
        <v>0.45</v>
      </c>
      <c r="S103" s="198" t="s">
        <v>449</v>
      </c>
      <c r="T103" s="198" t="s">
        <v>450</v>
      </c>
      <c r="U103" s="199">
        <v>0</v>
      </c>
      <c r="V103" s="199">
        <v>0.5</v>
      </c>
      <c r="W103" s="196">
        <v>0.17</v>
      </c>
      <c r="X103" s="196">
        <v>0.16</v>
      </c>
      <c r="Y103" s="196">
        <v>1.06</v>
      </c>
      <c r="Z103" s="199">
        <v>0.5</v>
      </c>
      <c r="AA103" s="196">
        <v>0.21</v>
      </c>
      <c r="AB103" s="196">
        <v>0.27</v>
      </c>
      <c r="AC103" s="199">
        <v>0.78</v>
      </c>
      <c r="AD103" s="199">
        <v>0.64</v>
      </c>
      <c r="AE103" s="196">
        <v>0.42</v>
      </c>
      <c r="AF103" s="196">
        <v>0.33</v>
      </c>
      <c r="AG103" s="200">
        <v>1.27</v>
      </c>
      <c r="AH103" s="199">
        <v>0.61</v>
      </c>
      <c r="AI103" s="196">
        <v>0.19</v>
      </c>
      <c r="AJ103" s="196">
        <v>0.21</v>
      </c>
      <c r="AK103" s="196">
        <v>0.9</v>
      </c>
      <c r="AL103" s="197">
        <v>0.94</v>
      </c>
      <c r="AM103" s="198">
        <v>62.74</v>
      </c>
      <c r="AN103" s="198">
        <v>29.4</v>
      </c>
      <c r="AO103" s="199">
        <v>2.13</v>
      </c>
      <c r="AP103" s="200">
        <f>+VLOOKUP(B103,'ELAB 2021'!$B$10:$AO$165,34,FALSE)</f>
        <v>0.13</v>
      </c>
      <c r="AQ103" s="198">
        <v>30.64</v>
      </c>
      <c r="AR103" s="198">
        <v>34.35</v>
      </c>
      <c r="AS103" s="196">
        <v>0.89</v>
      </c>
      <c r="AT103" s="200">
        <v>0.11</v>
      </c>
      <c r="AU103" s="196">
        <v>0.84</v>
      </c>
      <c r="AV103" s="196">
        <v>0.86</v>
      </c>
      <c r="AW103" s="196">
        <v>0.98</v>
      </c>
      <c r="AX103" s="197">
        <v>1.02</v>
      </c>
      <c r="AY103" s="192">
        <f>+VLOOKUP(B103,'estrazione originale X 22'!$C:$AU,35,FALSE)</f>
        <v>-1</v>
      </c>
      <c r="AZ103" s="1">
        <f>+VLOOKUP(B103,'estrazione originale X 22'!$C:$AU,36,FALSE)</f>
        <v>0</v>
      </c>
      <c r="BA103" s="1">
        <f>+VLOOKUP(B103,'estrazione originale X 22'!$C:$AU,37,FALSE)</f>
        <v>0</v>
      </c>
      <c r="BB103" s="1">
        <f>+VLOOKUP(B103,'estrazione originale X 22'!$C:$AU,38,FALSE)</f>
        <v>0</v>
      </c>
      <c r="BC103" s="1">
        <f>+VLOOKUP(B103,'estrazione originale X 22'!$C:$AU,39,FALSE)</f>
        <v>-1</v>
      </c>
      <c r="BD103" s="1">
        <f>+VLOOKUP(B103,'estrazione originale X 22'!$C:$AU,40,FALSE)</f>
        <v>0</v>
      </c>
      <c r="BE103" s="1">
        <f>+VLOOKUP(B103,'estrazione originale X 22'!$C:$AU,41,FALSE)</f>
        <v>0</v>
      </c>
      <c r="BF103" s="1">
        <f>+VLOOKUP(B103,'estrazione originale X 22'!$C:$AU,42,FALSE)</f>
        <v>1</v>
      </c>
      <c r="BG103" s="1">
        <f>+VLOOKUP(B103,'estrazione originale X 22'!$C:$AU,43,FALSE)</f>
        <v>0</v>
      </c>
      <c r="BH103" s="1">
        <f>+VLOOKUP(B103,'estrazione originale X 22'!$C:$AU,44,FALSE)</f>
        <v>0</v>
      </c>
      <c r="BI103" s="20">
        <f>+VLOOKUP(B103,'estrazione originale X 22'!$C:$AU,45,FALSE)</f>
        <v>-1</v>
      </c>
    </row>
    <row r="104" spans="1:61" x14ac:dyDescent="0.25">
      <c r="A104" s="179">
        <v>95</v>
      </c>
      <c r="B104" s="11" t="s">
        <v>555</v>
      </c>
      <c r="C104" s="194" t="s">
        <v>226</v>
      </c>
      <c r="D104" s="194" t="s">
        <v>212</v>
      </c>
      <c r="E104" s="194" t="s">
        <v>227</v>
      </c>
      <c r="F104" s="195" t="s">
        <v>71</v>
      </c>
      <c r="G104" s="196">
        <v>0.55000000000000004</v>
      </c>
      <c r="H104" s="196">
        <v>0.57999999999999996</v>
      </c>
      <c r="I104" s="196">
        <v>0.95</v>
      </c>
      <c r="J104" s="197">
        <v>0.81</v>
      </c>
      <c r="K104" s="196">
        <v>0.67</v>
      </c>
      <c r="L104" s="196">
        <v>0.79</v>
      </c>
      <c r="M104" s="196">
        <v>0.85</v>
      </c>
      <c r="N104" s="197">
        <v>0.96</v>
      </c>
      <c r="O104" s="196">
        <v>0.42</v>
      </c>
      <c r="P104" s="196">
        <v>0.52</v>
      </c>
      <c r="Q104" s="196">
        <v>0.81</v>
      </c>
      <c r="R104" s="199">
        <v>0.69</v>
      </c>
      <c r="S104" s="198" t="s">
        <v>449</v>
      </c>
      <c r="T104" s="198" t="s">
        <v>449</v>
      </c>
      <c r="U104" s="198" t="s">
        <v>424</v>
      </c>
      <c r="V104" s="199">
        <v>0</v>
      </c>
      <c r="W104" s="196">
        <v>0</v>
      </c>
      <c r="X104" s="196">
        <v>7.0000000000000007E-2</v>
      </c>
      <c r="Y104" s="199">
        <v>0</v>
      </c>
      <c r="Z104" s="200">
        <v>4.25</v>
      </c>
      <c r="AA104" s="196">
        <v>0.83</v>
      </c>
      <c r="AB104" s="196">
        <v>0.35</v>
      </c>
      <c r="AC104" s="200">
        <v>2.37</v>
      </c>
      <c r="AD104" s="200">
        <v>1.72</v>
      </c>
      <c r="AE104" s="196">
        <v>0.57999999999999996</v>
      </c>
      <c r="AF104" s="196">
        <v>0.38</v>
      </c>
      <c r="AG104" s="200">
        <v>1.53</v>
      </c>
      <c r="AH104" s="197">
        <v>0.96</v>
      </c>
      <c r="AI104" s="196">
        <v>0.5</v>
      </c>
      <c r="AJ104" s="196">
        <v>0.43</v>
      </c>
      <c r="AK104" s="196">
        <v>1.1599999999999999</v>
      </c>
      <c r="AL104" s="200">
        <v>1.43</v>
      </c>
      <c r="AM104" s="198">
        <v>6.25</v>
      </c>
      <c r="AN104" s="198">
        <v>1.55</v>
      </c>
      <c r="AO104" s="199">
        <v>4.03</v>
      </c>
      <c r="AP104" s="199">
        <f>+VLOOKUP(B104,'ELAB 2021'!$B$10:$AO$165,34,FALSE)</f>
        <v>3.1</v>
      </c>
      <c r="AQ104" s="198">
        <v>6.63</v>
      </c>
      <c r="AR104" s="198">
        <v>2.64</v>
      </c>
      <c r="AS104" s="199">
        <v>2.5099999999999998</v>
      </c>
      <c r="AT104" s="199">
        <v>2.72</v>
      </c>
      <c r="AU104" s="196">
        <v>0.73</v>
      </c>
      <c r="AV104" s="196">
        <v>0.33</v>
      </c>
      <c r="AW104" s="200">
        <v>2.21</v>
      </c>
      <c r="AX104" s="200">
        <v>1.83</v>
      </c>
      <c r="AY104" s="192" t="s">
        <v>424</v>
      </c>
      <c r="AZ104" s="1">
        <f>+VLOOKUP(B104,'estrazione originale X 22'!$C:$AU,36,FALSE)</f>
        <v>0</v>
      </c>
      <c r="BA104" s="1">
        <f>+VLOOKUP(B104,'estrazione originale X 22'!$C:$AU,37,FALSE)</f>
        <v>0</v>
      </c>
      <c r="BB104" s="1">
        <f>+VLOOKUP(B104,'estrazione originale X 22'!$C:$AU,38,FALSE)</f>
        <v>0</v>
      </c>
      <c r="BC104" s="1">
        <f>+VLOOKUP(B104,'estrazione originale X 22'!$C:$AU,39,FALSE)</f>
        <v>1</v>
      </c>
      <c r="BD104" s="1">
        <f>+VLOOKUP(B104,'estrazione originale X 22'!$C:$AU,40,FALSE)</f>
        <v>1</v>
      </c>
      <c r="BE104" s="1">
        <f>+VLOOKUP(B104,'estrazione originale X 22'!$C:$AU,41,FALSE)</f>
        <v>-1</v>
      </c>
      <c r="BF104" s="1">
        <f>+VLOOKUP(B104,'estrazione originale X 22'!$C:$AU,42,FALSE)</f>
        <v>1</v>
      </c>
      <c r="BG104" s="1">
        <f>+VLOOKUP(B104,'estrazione originale X 22'!$C:$AU,43,FALSE)</f>
        <v>0</v>
      </c>
      <c r="BH104" s="1">
        <f>+VLOOKUP(B104,'estrazione originale X 22'!$C:$AU,44,FALSE)</f>
        <v>-1</v>
      </c>
      <c r="BI104" s="20">
        <f>+VLOOKUP(B104,'estrazione originale X 22'!$C:$AU,45,FALSE)</f>
        <v>-1</v>
      </c>
    </row>
    <row r="105" spans="1:61" x14ac:dyDescent="0.25">
      <c r="A105" s="179">
        <v>96</v>
      </c>
      <c r="B105" s="11" t="s">
        <v>556</v>
      </c>
      <c r="C105" s="194" t="s">
        <v>229</v>
      </c>
      <c r="D105" s="194" t="s">
        <v>232</v>
      </c>
      <c r="E105" s="194" t="s">
        <v>230</v>
      </c>
      <c r="F105" s="195" t="s">
        <v>71</v>
      </c>
      <c r="G105" s="196">
        <v>0.65</v>
      </c>
      <c r="H105" s="196">
        <v>0.77</v>
      </c>
      <c r="I105" s="196">
        <v>0.84</v>
      </c>
      <c r="J105" s="197">
        <v>1.1299999999999999</v>
      </c>
      <c r="K105" s="196">
        <v>0.69</v>
      </c>
      <c r="L105" s="196">
        <v>0.93</v>
      </c>
      <c r="M105" s="199">
        <v>0.74</v>
      </c>
      <c r="N105" s="197">
        <v>0.98</v>
      </c>
      <c r="O105" s="196">
        <v>0.62</v>
      </c>
      <c r="P105" s="196">
        <v>0.75</v>
      </c>
      <c r="Q105" s="196">
        <v>0.83</v>
      </c>
      <c r="R105" s="200">
        <v>1.29</v>
      </c>
      <c r="S105" s="198" t="s">
        <v>449</v>
      </c>
      <c r="T105" s="198" t="s">
        <v>450</v>
      </c>
      <c r="U105" s="199">
        <v>0</v>
      </c>
      <c r="V105" s="199">
        <v>0</v>
      </c>
      <c r="W105" s="196">
        <v>0.39</v>
      </c>
      <c r="X105" s="196">
        <v>0.42</v>
      </c>
      <c r="Y105" s="196">
        <v>0.93</v>
      </c>
      <c r="Z105" s="199">
        <v>0.54</v>
      </c>
      <c r="AA105" s="196">
        <v>0.7</v>
      </c>
      <c r="AB105" s="196">
        <v>0.74</v>
      </c>
      <c r="AC105" s="196">
        <v>0.95</v>
      </c>
      <c r="AD105" s="197" t="s">
        <v>424</v>
      </c>
      <c r="AE105" s="196">
        <v>0.75</v>
      </c>
      <c r="AF105" s="196">
        <v>0.86</v>
      </c>
      <c r="AG105" s="196">
        <v>0.87</v>
      </c>
      <c r="AH105" s="197" t="s">
        <v>424</v>
      </c>
      <c r="AI105" s="196" t="s">
        <v>424</v>
      </c>
      <c r="AJ105" s="196" t="s">
        <v>424</v>
      </c>
      <c r="AK105" s="196" t="s">
        <v>424</v>
      </c>
      <c r="AL105" s="197" t="s">
        <v>424</v>
      </c>
      <c r="AM105" s="198">
        <v>2.9</v>
      </c>
      <c r="AN105" s="198">
        <v>7.55</v>
      </c>
      <c r="AO105" s="200">
        <v>0.38</v>
      </c>
      <c r="AP105" s="200">
        <f>+VLOOKUP(B105,'ELAB 2021'!$B$10:$AO$165,34,FALSE)</f>
        <v>0.38</v>
      </c>
      <c r="AQ105" s="198">
        <v>4.74</v>
      </c>
      <c r="AR105" s="198">
        <v>9.9700000000000006</v>
      </c>
      <c r="AS105" s="200">
        <v>0.48</v>
      </c>
      <c r="AT105" s="200">
        <v>0.78</v>
      </c>
      <c r="AU105" s="196">
        <v>0.56000000000000005</v>
      </c>
      <c r="AV105" s="196">
        <v>0.65</v>
      </c>
      <c r="AW105" s="196">
        <v>0.86</v>
      </c>
      <c r="AX105" s="199">
        <v>0.74</v>
      </c>
      <c r="AY105" s="192">
        <f>+VLOOKUP(B105,'estrazione originale X 22'!$C:$AU,35,FALSE)</f>
        <v>-1</v>
      </c>
      <c r="AZ105" s="1">
        <f>+VLOOKUP(B105,'estrazione originale X 22'!$C:$AU,36,FALSE)</f>
        <v>0</v>
      </c>
      <c r="BA105" s="1">
        <f>+VLOOKUP(B105,'estrazione originale X 22'!$C:$AU,37,FALSE)</f>
        <v>-1</v>
      </c>
      <c r="BB105" s="1">
        <f>+VLOOKUP(B105,'estrazione originale X 22'!$C:$AU,38,FALSE)</f>
        <v>0</v>
      </c>
      <c r="BC105" s="1">
        <f>+VLOOKUP(B105,'estrazione originale X 22'!$C:$AU,39,FALSE)</f>
        <v>0</v>
      </c>
      <c r="BD105" s="1">
        <f>+VLOOKUP(B105,'estrazione originale X 22'!$C:$AU,40,FALSE)</f>
        <v>0</v>
      </c>
      <c r="BE105" s="1">
        <f>+VLOOKUP(B105,'estrazione originale X 22'!$C:$AU,41,FALSE)</f>
        <v>0</v>
      </c>
      <c r="BF105" s="1">
        <f>+VLOOKUP(B105,'estrazione originale X 22'!$C:$AU,42,FALSE)</f>
        <v>0</v>
      </c>
      <c r="BG105" s="1" t="s">
        <v>424</v>
      </c>
      <c r="BH105" s="1">
        <f>+VLOOKUP(B105,'estrazione originale X 22'!$C:$AU,44,FALSE)</f>
        <v>1</v>
      </c>
      <c r="BI105" s="20">
        <f>+VLOOKUP(B105,'estrazione originale X 22'!$C:$AU,45,FALSE)</f>
        <v>1</v>
      </c>
    </row>
    <row r="106" spans="1:61" x14ac:dyDescent="0.25">
      <c r="A106" s="179">
        <v>97</v>
      </c>
      <c r="B106" s="11" t="s">
        <v>557</v>
      </c>
      <c r="C106" s="194" t="s">
        <v>233</v>
      </c>
      <c r="D106" s="194" t="s">
        <v>232</v>
      </c>
      <c r="E106" s="194" t="s">
        <v>234</v>
      </c>
      <c r="F106" s="195" t="s">
        <v>71</v>
      </c>
      <c r="G106" s="196">
        <v>0.67</v>
      </c>
      <c r="H106" s="196">
        <v>0.63</v>
      </c>
      <c r="I106" s="196">
        <v>1.06</v>
      </c>
      <c r="J106" s="197">
        <v>1.08</v>
      </c>
      <c r="K106" s="196">
        <v>0.96</v>
      </c>
      <c r="L106" s="196">
        <v>0.96</v>
      </c>
      <c r="M106" s="196">
        <v>1</v>
      </c>
      <c r="N106" s="197">
        <v>1</v>
      </c>
      <c r="O106" s="196">
        <v>0.68</v>
      </c>
      <c r="P106" s="196">
        <v>0.5</v>
      </c>
      <c r="Q106" s="200">
        <v>1.36</v>
      </c>
      <c r="R106" s="200">
        <v>1.39</v>
      </c>
      <c r="S106" s="198" t="s">
        <v>449</v>
      </c>
      <c r="T106" s="198" t="s">
        <v>450</v>
      </c>
      <c r="U106" s="199">
        <v>0</v>
      </c>
      <c r="V106" s="197">
        <v>1</v>
      </c>
      <c r="W106" s="196">
        <v>0.64</v>
      </c>
      <c r="X106" s="196">
        <v>0.43</v>
      </c>
      <c r="Y106" s="200">
        <v>1.49</v>
      </c>
      <c r="Z106" s="200">
        <v>1.56</v>
      </c>
      <c r="AA106" s="196">
        <v>0.86</v>
      </c>
      <c r="AB106" s="196">
        <v>0.72</v>
      </c>
      <c r="AC106" s="196">
        <v>1.19</v>
      </c>
      <c r="AD106" s="197">
        <v>1.0900000000000001</v>
      </c>
      <c r="AE106" s="196">
        <v>0.77</v>
      </c>
      <c r="AF106" s="196">
        <v>0.62</v>
      </c>
      <c r="AG106" s="200">
        <v>1.24</v>
      </c>
      <c r="AH106" s="197">
        <v>1.1000000000000001</v>
      </c>
      <c r="AI106" s="196">
        <v>0.73</v>
      </c>
      <c r="AJ106" s="196">
        <v>0.65</v>
      </c>
      <c r="AK106" s="196">
        <v>1.1200000000000001</v>
      </c>
      <c r="AL106" s="197">
        <v>1.06</v>
      </c>
      <c r="AM106" s="198">
        <v>27.2</v>
      </c>
      <c r="AN106" s="198">
        <v>15.27</v>
      </c>
      <c r="AO106" s="199">
        <v>1.78</v>
      </c>
      <c r="AP106" s="199">
        <f>+VLOOKUP(B106,'ELAB 2021'!$B$10:$AO$165,34,FALSE)</f>
        <v>1.27</v>
      </c>
      <c r="AQ106" s="198">
        <v>38.04</v>
      </c>
      <c r="AR106" s="198">
        <v>27.14</v>
      </c>
      <c r="AS106" s="199">
        <v>1.4</v>
      </c>
      <c r="AT106" s="199">
        <v>1.25</v>
      </c>
      <c r="AU106" s="196">
        <v>0.93</v>
      </c>
      <c r="AV106" s="196">
        <v>0.77</v>
      </c>
      <c r="AW106" s="200">
        <v>1.21</v>
      </c>
      <c r="AX106" s="197">
        <v>1.18</v>
      </c>
      <c r="AY106" s="192">
        <f>+VLOOKUP(B106,'estrazione originale X 22'!$C:$AU,35,FALSE)</f>
        <v>-1</v>
      </c>
      <c r="AZ106" s="1">
        <f>+VLOOKUP(B106,'estrazione originale X 22'!$C:$AU,36,FALSE)</f>
        <v>0</v>
      </c>
      <c r="BA106" s="1">
        <f>+VLOOKUP(B106,'estrazione originale X 22'!$C:$AU,37,FALSE)</f>
        <v>0</v>
      </c>
      <c r="BB106" s="1">
        <f>+VLOOKUP(B106,'estrazione originale X 22'!$C:$AU,38,FALSE)</f>
        <v>1</v>
      </c>
      <c r="BC106" s="1">
        <f>+VLOOKUP(B106,'estrazione originale X 22'!$C:$AU,39,FALSE)</f>
        <v>0</v>
      </c>
      <c r="BD106" s="1">
        <f>+VLOOKUP(B106,'estrazione originale X 22'!$C:$AU,40,FALSE)</f>
        <v>1</v>
      </c>
      <c r="BE106" s="1">
        <f>+VLOOKUP(B106,'estrazione originale X 22'!$C:$AU,41,FALSE)</f>
        <v>1</v>
      </c>
      <c r="BF106" s="1">
        <f>+VLOOKUP(B106,'estrazione originale X 22'!$C:$AU,42,FALSE)</f>
        <v>1</v>
      </c>
      <c r="BG106" s="1">
        <f>+VLOOKUP(B106,'estrazione originale X 22'!$C:$AU,43,FALSE)</f>
        <v>0</v>
      </c>
      <c r="BH106" s="1">
        <f>+VLOOKUP(B106,'estrazione originale X 22'!$C:$AU,44,FALSE)</f>
        <v>-1</v>
      </c>
      <c r="BI106" s="20">
        <f>+VLOOKUP(B106,'estrazione originale X 22'!$C:$AU,45,FALSE)</f>
        <v>-1</v>
      </c>
    </row>
    <row r="107" spans="1:61" x14ac:dyDescent="0.25">
      <c r="A107" s="179">
        <v>98</v>
      </c>
      <c r="B107" s="11" t="s">
        <v>558</v>
      </c>
      <c r="C107" s="194" t="s">
        <v>236</v>
      </c>
      <c r="D107" s="194" t="s">
        <v>232</v>
      </c>
      <c r="E107" s="194" t="s">
        <v>237</v>
      </c>
      <c r="F107" s="195" t="s">
        <v>71</v>
      </c>
      <c r="G107" s="196">
        <v>0.71</v>
      </c>
      <c r="H107" s="196">
        <v>0.68</v>
      </c>
      <c r="I107" s="196">
        <v>1.04</v>
      </c>
      <c r="J107" s="197">
        <v>0.97</v>
      </c>
      <c r="K107" s="196">
        <v>1</v>
      </c>
      <c r="L107" s="196">
        <v>0.98</v>
      </c>
      <c r="M107" s="196">
        <v>1.02</v>
      </c>
      <c r="N107" s="197">
        <v>0.98</v>
      </c>
      <c r="O107" s="196">
        <v>0.51</v>
      </c>
      <c r="P107" s="196">
        <v>0.55000000000000004</v>
      </c>
      <c r="Q107" s="196">
        <v>0.93</v>
      </c>
      <c r="R107" s="197">
        <v>0.86</v>
      </c>
      <c r="S107" s="198" t="s">
        <v>449</v>
      </c>
      <c r="T107" s="198" t="s">
        <v>449</v>
      </c>
      <c r="U107" s="198" t="s">
        <v>424</v>
      </c>
      <c r="V107" s="200">
        <v>3</v>
      </c>
      <c r="W107" s="196">
        <v>0.41</v>
      </c>
      <c r="X107" s="196">
        <v>0.47</v>
      </c>
      <c r="Y107" s="196">
        <v>0.87</v>
      </c>
      <c r="Z107" s="200">
        <v>1.32</v>
      </c>
      <c r="AA107" s="196">
        <v>0.93</v>
      </c>
      <c r="AB107" s="196">
        <v>0.73</v>
      </c>
      <c r="AC107" s="200">
        <v>1.27</v>
      </c>
      <c r="AD107" s="197">
        <v>0.97</v>
      </c>
      <c r="AE107" s="196">
        <v>0.59</v>
      </c>
      <c r="AF107" s="196">
        <v>0.53</v>
      </c>
      <c r="AG107" s="196">
        <v>1.1100000000000001</v>
      </c>
      <c r="AH107" s="197">
        <v>1.18</v>
      </c>
      <c r="AI107" s="196">
        <v>0.72</v>
      </c>
      <c r="AJ107" s="196">
        <v>0.69</v>
      </c>
      <c r="AK107" s="196">
        <v>1.04</v>
      </c>
      <c r="AL107" s="200">
        <v>1.53</v>
      </c>
      <c r="AM107" s="198">
        <v>3.2</v>
      </c>
      <c r="AN107" s="198">
        <v>6.27</v>
      </c>
      <c r="AO107" s="200">
        <v>0.51</v>
      </c>
      <c r="AP107" s="197">
        <f>+VLOOKUP(B107,'ELAB 2021'!$B$10:$AO$165,34,FALSE)</f>
        <v>0.81</v>
      </c>
      <c r="AQ107" s="198">
        <v>7.91</v>
      </c>
      <c r="AR107" s="198">
        <v>10.67</v>
      </c>
      <c r="AS107" s="200">
        <v>0.74</v>
      </c>
      <c r="AT107" s="197">
        <v>0.88</v>
      </c>
      <c r="AU107" s="196">
        <v>1</v>
      </c>
      <c r="AV107" s="196">
        <v>0.94</v>
      </c>
      <c r="AW107" s="196">
        <v>1.06</v>
      </c>
      <c r="AX107" s="197">
        <v>1</v>
      </c>
      <c r="AY107" s="192" t="s">
        <v>424</v>
      </c>
      <c r="AZ107" s="1">
        <f>+VLOOKUP(B107,'estrazione originale X 22'!$C:$AU,36,FALSE)</f>
        <v>0</v>
      </c>
      <c r="BA107" s="1">
        <f>+VLOOKUP(B107,'estrazione originale X 22'!$C:$AU,37,FALSE)</f>
        <v>0</v>
      </c>
      <c r="BB107" s="1">
        <f>+VLOOKUP(B107,'estrazione originale X 22'!$C:$AU,38,FALSE)</f>
        <v>0</v>
      </c>
      <c r="BC107" s="1">
        <f>+VLOOKUP(B107,'estrazione originale X 22'!$C:$AU,39,FALSE)</f>
        <v>1</v>
      </c>
      <c r="BD107" s="1">
        <f>+VLOOKUP(B107,'estrazione originale X 22'!$C:$AU,40,FALSE)</f>
        <v>0</v>
      </c>
      <c r="BE107" s="1">
        <f>+VLOOKUP(B107,'estrazione originale X 22'!$C:$AU,41,FALSE)</f>
        <v>0</v>
      </c>
      <c r="BF107" s="1">
        <f>+VLOOKUP(B107,'estrazione originale X 22'!$C:$AU,42,FALSE)</f>
        <v>0</v>
      </c>
      <c r="BG107" s="1">
        <f>+VLOOKUP(B107,'estrazione originale X 22'!$C:$AU,43,FALSE)</f>
        <v>0</v>
      </c>
      <c r="BH107" s="1">
        <f>+VLOOKUP(B107,'estrazione originale X 22'!$C:$AU,44,FALSE)</f>
        <v>1</v>
      </c>
      <c r="BI107" s="20">
        <f>+VLOOKUP(B107,'estrazione originale X 22'!$C:$AU,45,FALSE)</f>
        <v>1</v>
      </c>
    </row>
    <row r="108" spans="1:61" x14ac:dyDescent="0.25">
      <c r="A108" s="179">
        <v>99</v>
      </c>
      <c r="B108" s="11" t="s">
        <v>559</v>
      </c>
      <c r="C108" s="194" t="s">
        <v>239</v>
      </c>
      <c r="D108" s="194" t="s">
        <v>232</v>
      </c>
      <c r="E108" s="194" t="s">
        <v>240</v>
      </c>
      <c r="F108" s="195" t="s">
        <v>71</v>
      </c>
      <c r="G108" s="196">
        <v>0.54</v>
      </c>
      <c r="H108" s="196">
        <v>0.52</v>
      </c>
      <c r="I108" s="196">
        <v>1.04</v>
      </c>
      <c r="J108" s="197">
        <v>0.94</v>
      </c>
      <c r="K108" s="196">
        <v>1</v>
      </c>
      <c r="L108" s="196">
        <v>0.96</v>
      </c>
      <c r="M108" s="196">
        <v>1.04</v>
      </c>
      <c r="N108" s="197">
        <v>1.02</v>
      </c>
      <c r="O108" s="196">
        <v>0.3</v>
      </c>
      <c r="P108" s="196">
        <v>0.31</v>
      </c>
      <c r="Q108" s="196">
        <v>0.97</v>
      </c>
      <c r="R108" s="199">
        <v>0.47</v>
      </c>
      <c r="S108" s="198" t="s">
        <v>449</v>
      </c>
      <c r="T108" s="198" t="s">
        <v>450</v>
      </c>
      <c r="U108" s="199">
        <v>0</v>
      </c>
      <c r="V108" s="199">
        <v>0</v>
      </c>
      <c r="W108" s="196">
        <v>0.18</v>
      </c>
      <c r="X108" s="196">
        <v>0.37</v>
      </c>
      <c r="Y108" s="199">
        <v>0.49</v>
      </c>
      <c r="Z108" s="200">
        <v>1.58</v>
      </c>
      <c r="AA108" s="196">
        <v>0.88</v>
      </c>
      <c r="AB108" s="196">
        <v>0.7</v>
      </c>
      <c r="AC108" s="200">
        <v>1.26</v>
      </c>
      <c r="AD108" s="197">
        <v>1.1599999999999999</v>
      </c>
      <c r="AE108" s="196">
        <v>0.83</v>
      </c>
      <c r="AF108" s="196">
        <v>0.53</v>
      </c>
      <c r="AG108" s="200">
        <v>1.57</v>
      </c>
      <c r="AH108" s="200">
        <v>1.48</v>
      </c>
      <c r="AI108" s="196">
        <v>0.64</v>
      </c>
      <c r="AJ108" s="196">
        <v>0.73</v>
      </c>
      <c r="AK108" s="196">
        <v>0.88</v>
      </c>
      <c r="AL108" s="197">
        <v>1.1299999999999999</v>
      </c>
      <c r="AM108" s="198">
        <v>2.68</v>
      </c>
      <c r="AN108" s="198">
        <v>1.98</v>
      </c>
      <c r="AO108" s="199">
        <v>1.35</v>
      </c>
      <c r="AP108" s="199">
        <f>+VLOOKUP(B108,'ELAB 2021'!$B$10:$AO$165,34,FALSE)</f>
        <v>1.6</v>
      </c>
      <c r="AQ108" s="198">
        <v>5.16</v>
      </c>
      <c r="AR108" s="198">
        <v>3.71</v>
      </c>
      <c r="AS108" s="199">
        <v>1.39</v>
      </c>
      <c r="AT108" s="197">
        <v>1.1399999999999999</v>
      </c>
      <c r="AU108" s="196">
        <v>0.96</v>
      </c>
      <c r="AV108" s="196">
        <v>0.78</v>
      </c>
      <c r="AW108" s="200">
        <v>1.23</v>
      </c>
      <c r="AX108" s="200">
        <v>1.23</v>
      </c>
      <c r="AY108" s="192">
        <f>+VLOOKUP(B108,'estrazione originale X 22'!$C:$AU,35,FALSE)</f>
        <v>-1</v>
      </c>
      <c r="AZ108" s="1">
        <f>+VLOOKUP(B108,'estrazione originale X 22'!$C:$AU,36,FALSE)</f>
        <v>0</v>
      </c>
      <c r="BA108" s="1">
        <f>+VLOOKUP(B108,'estrazione originale X 22'!$C:$AU,37,FALSE)</f>
        <v>0</v>
      </c>
      <c r="BB108" s="1">
        <f>+VLOOKUP(B108,'estrazione originale X 22'!$C:$AU,38,FALSE)</f>
        <v>0</v>
      </c>
      <c r="BC108" s="1">
        <f>+VLOOKUP(B108,'estrazione originale X 22'!$C:$AU,39,FALSE)</f>
        <v>1</v>
      </c>
      <c r="BD108" s="1">
        <f>+VLOOKUP(B108,'estrazione originale X 22'!$C:$AU,40,FALSE)</f>
        <v>1</v>
      </c>
      <c r="BE108" s="1">
        <f>+VLOOKUP(B108,'estrazione originale X 22'!$C:$AU,41,FALSE)</f>
        <v>-1</v>
      </c>
      <c r="BF108" s="1">
        <f>+VLOOKUP(B108,'estrazione originale X 22'!$C:$AU,42,FALSE)</f>
        <v>1</v>
      </c>
      <c r="BG108" s="1">
        <f>+VLOOKUP(B108,'estrazione originale X 22'!$C:$AU,43,FALSE)</f>
        <v>0</v>
      </c>
      <c r="BH108" s="1">
        <f>+VLOOKUP(B108,'estrazione originale X 22'!$C:$AU,44,FALSE)</f>
        <v>-1</v>
      </c>
      <c r="BI108" s="20">
        <f>+VLOOKUP(B108,'estrazione originale X 22'!$C:$AU,45,FALSE)</f>
        <v>-1</v>
      </c>
    </row>
    <row r="109" spans="1:61" x14ac:dyDescent="0.25">
      <c r="A109" s="179">
        <v>100</v>
      </c>
      <c r="B109" s="11" t="s">
        <v>560</v>
      </c>
      <c r="C109" s="194" t="s">
        <v>137</v>
      </c>
      <c r="D109" s="194" t="s">
        <v>232</v>
      </c>
      <c r="E109" s="194" t="s">
        <v>241</v>
      </c>
      <c r="F109" s="195" t="s">
        <v>71</v>
      </c>
      <c r="G109" s="196">
        <v>0.41</v>
      </c>
      <c r="H109" s="196">
        <v>0.54</v>
      </c>
      <c r="I109" s="199">
        <v>0.76</v>
      </c>
      <c r="J109" s="197">
        <v>1.2</v>
      </c>
      <c r="K109" s="196">
        <v>0.82</v>
      </c>
      <c r="L109" s="196">
        <v>0.92</v>
      </c>
      <c r="M109" s="196">
        <v>0.89</v>
      </c>
      <c r="N109" s="197">
        <v>1.0900000000000001</v>
      </c>
      <c r="O109" s="196">
        <v>0.18</v>
      </c>
      <c r="P109" s="196">
        <v>0.37</v>
      </c>
      <c r="Q109" s="199">
        <v>0.49</v>
      </c>
      <c r="R109" s="200">
        <v>1.86</v>
      </c>
      <c r="S109" s="198" t="s">
        <v>663</v>
      </c>
      <c r="T109" s="198" t="s">
        <v>450</v>
      </c>
      <c r="U109" s="200">
        <v>10</v>
      </c>
      <c r="V109" s="200">
        <v>4</v>
      </c>
      <c r="W109" s="196">
        <v>0.65</v>
      </c>
      <c r="X109" s="196">
        <v>0.32</v>
      </c>
      <c r="Y109" s="200">
        <v>2.0299999999999998</v>
      </c>
      <c r="Z109" s="199">
        <v>0.62</v>
      </c>
      <c r="AA109" s="196">
        <v>0.42</v>
      </c>
      <c r="AB109" s="196">
        <v>0.7</v>
      </c>
      <c r="AC109" s="199">
        <v>0.6</v>
      </c>
      <c r="AD109" s="197">
        <v>1.1399999999999999</v>
      </c>
      <c r="AE109" s="196">
        <v>0.9</v>
      </c>
      <c r="AF109" s="196">
        <v>0.6</v>
      </c>
      <c r="AG109" s="200">
        <v>1.5</v>
      </c>
      <c r="AH109" s="197">
        <v>0.99</v>
      </c>
      <c r="AI109" s="196">
        <v>1</v>
      </c>
      <c r="AJ109" s="196">
        <v>0.92</v>
      </c>
      <c r="AK109" s="196">
        <v>1.0900000000000001</v>
      </c>
      <c r="AL109" s="197">
        <v>0.8</v>
      </c>
      <c r="AM109" s="198">
        <v>2.14</v>
      </c>
      <c r="AN109" s="198">
        <v>6.2</v>
      </c>
      <c r="AO109" s="200">
        <v>0.35</v>
      </c>
      <c r="AP109" s="200">
        <f>+VLOOKUP(B109,'ELAB 2021'!$B$10:$AO$165,34,FALSE)</f>
        <v>0.48</v>
      </c>
      <c r="AQ109" s="198">
        <v>4.37</v>
      </c>
      <c r="AR109" s="198">
        <v>11.96</v>
      </c>
      <c r="AS109" s="200">
        <v>0.37</v>
      </c>
      <c r="AT109" s="200">
        <v>0.67</v>
      </c>
      <c r="AU109" s="196">
        <v>0.77</v>
      </c>
      <c r="AV109" s="196">
        <v>0.85</v>
      </c>
      <c r="AW109" s="196">
        <v>0.91</v>
      </c>
      <c r="AX109" s="197">
        <v>0.93</v>
      </c>
      <c r="AY109" s="192">
        <f>+VLOOKUP(B109,'estrazione originale X 22'!$C:$AU,35,FALSE)</f>
        <v>1</v>
      </c>
      <c r="AZ109" s="1">
        <f>+VLOOKUP(B109,'estrazione originale X 22'!$C:$AU,36,FALSE)</f>
        <v>-1</v>
      </c>
      <c r="BA109" s="1">
        <f>+VLOOKUP(B109,'estrazione originale X 22'!$C:$AU,37,FALSE)</f>
        <v>0</v>
      </c>
      <c r="BB109" s="1">
        <f>+VLOOKUP(B109,'estrazione originale X 22'!$C:$AU,38,FALSE)</f>
        <v>-1</v>
      </c>
      <c r="BC109" s="1">
        <f>+VLOOKUP(B109,'estrazione originale X 22'!$C:$AU,39,FALSE)</f>
        <v>-1</v>
      </c>
      <c r="BD109" s="1">
        <f>+VLOOKUP(B109,'estrazione originale X 22'!$C:$AU,40,FALSE)</f>
        <v>0</v>
      </c>
      <c r="BE109" s="1">
        <f>+VLOOKUP(B109,'estrazione originale X 22'!$C:$AU,41,FALSE)</f>
        <v>1</v>
      </c>
      <c r="BF109" s="1">
        <f>+VLOOKUP(B109,'estrazione originale X 22'!$C:$AU,42,FALSE)</f>
        <v>1</v>
      </c>
      <c r="BG109" s="1">
        <f>+VLOOKUP(B109,'estrazione originale X 22'!$C:$AU,43,FALSE)</f>
        <v>0</v>
      </c>
      <c r="BH109" s="1">
        <f>+VLOOKUP(B109,'estrazione originale X 22'!$C:$AU,44,FALSE)</f>
        <v>1</v>
      </c>
      <c r="BI109" s="20">
        <f>+VLOOKUP(B109,'estrazione originale X 22'!$C:$AU,45,FALSE)</f>
        <v>1</v>
      </c>
    </row>
    <row r="110" spans="1:61" x14ac:dyDescent="0.25">
      <c r="A110" s="179">
        <v>101</v>
      </c>
      <c r="B110" s="11" t="s">
        <v>561</v>
      </c>
      <c r="C110" s="194" t="s">
        <v>242</v>
      </c>
      <c r="D110" s="194" t="s">
        <v>232</v>
      </c>
      <c r="E110" s="194" t="s">
        <v>243</v>
      </c>
      <c r="F110" s="195" t="s">
        <v>68</v>
      </c>
      <c r="G110" s="196" t="s">
        <v>424</v>
      </c>
      <c r="H110" s="196" t="s">
        <v>424</v>
      </c>
      <c r="I110" s="196" t="s">
        <v>424</v>
      </c>
      <c r="J110" s="197" t="s">
        <v>424</v>
      </c>
      <c r="K110" s="196" t="s">
        <v>424</v>
      </c>
      <c r="L110" s="196" t="s">
        <v>424</v>
      </c>
      <c r="M110" s="196" t="s">
        <v>424</v>
      </c>
      <c r="N110" s="197" t="s">
        <v>424</v>
      </c>
      <c r="O110" s="196" t="s">
        <v>424</v>
      </c>
      <c r="P110" s="196" t="s">
        <v>424</v>
      </c>
      <c r="Q110" s="196" t="s">
        <v>424</v>
      </c>
      <c r="R110" s="197" t="s">
        <v>424</v>
      </c>
      <c r="S110" s="198" t="s">
        <v>424</v>
      </c>
      <c r="T110" s="198" t="s">
        <v>424</v>
      </c>
      <c r="U110" s="198" t="s">
        <v>424</v>
      </c>
      <c r="V110" s="197" t="s">
        <v>424</v>
      </c>
      <c r="W110" s="196" t="s">
        <v>424</v>
      </c>
      <c r="X110" s="196" t="s">
        <v>424</v>
      </c>
      <c r="Y110" s="196" t="s">
        <v>424</v>
      </c>
      <c r="Z110" s="197" t="s">
        <v>424</v>
      </c>
      <c r="AA110" s="196" t="s">
        <v>424</v>
      </c>
      <c r="AB110" s="196" t="s">
        <v>424</v>
      </c>
      <c r="AC110" s="196" t="s">
        <v>424</v>
      </c>
      <c r="AD110" s="197">
        <v>0.84</v>
      </c>
      <c r="AE110" s="196">
        <v>0</v>
      </c>
      <c r="AF110" s="196">
        <v>0.44</v>
      </c>
      <c r="AG110" s="199">
        <v>0</v>
      </c>
      <c r="AH110" s="199">
        <v>0.18</v>
      </c>
      <c r="AI110" s="196">
        <v>0.28999999999999998</v>
      </c>
      <c r="AJ110" s="196">
        <v>0.49</v>
      </c>
      <c r="AK110" s="199">
        <v>0.59</v>
      </c>
      <c r="AL110" s="199">
        <v>0.61</v>
      </c>
      <c r="AM110" s="198">
        <v>5.6</v>
      </c>
      <c r="AN110" s="198">
        <v>5.25</v>
      </c>
      <c r="AO110" s="196">
        <v>1.07</v>
      </c>
      <c r="AP110" s="197" t="str">
        <f>+VLOOKUP(B110,'ELAB 2021'!$B$10:$AO$165,34,FALSE)</f>
        <v>-</v>
      </c>
      <c r="AQ110" s="198">
        <v>10.88</v>
      </c>
      <c r="AR110" s="198">
        <v>9.9</v>
      </c>
      <c r="AS110" s="196">
        <v>1.1000000000000001</v>
      </c>
      <c r="AT110" s="200">
        <v>0.16</v>
      </c>
      <c r="AU110" s="196">
        <v>0.56999999999999995</v>
      </c>
      <c r="AV110" s="196">
        <v>0.76</v>
      </c>
      <c r="AW110" s="199">
        <v>0.75</v>
      </c>
      <c r="AX110" s="197">
        <v>0.88</v>
      </c>
      <c r="AY110" s="192" t="s">
        <v>424</v>
      </c>
      <c r="AZ110" s="1" t="s">
        <v>424</v>
      </c>
      <c r="BA110" s="1" t="s">
        <v>424</v>
      </c>
      <c r="BB110" s="1" t="s">
        <v>424</v>
      </c>
      <c r="BC110" s="1" t="s">
        <v>424</v>
      </c>
      <c r="BD110" s="1">
        <f>+VLOOKUP(B110,'estrazione originale X 22'!$C:$AU,40,FALSE)</f>
        <v>-1</v>
      </c>
      <c r="BE110" s="1" t="s">
        <v>424</v>
      </c>
      <c r="BF110" s="1">
        <f>+VLOOKUP(B110,'estrazione originale X 22'!$C:$AU,42,FALSE)</f>
        <v>-1</v>
      </c>
      <c r="BG110" s="1">
        <f>+VLOOKUP(B110,'estrazione originale X 22'!$C:$AU,43,FALSE)</f>
        <v>-1</v>
      </c>
      <c r="BH110" s="1">
        <f>+VLOOKUP(B110,'estrazione originale X 22'!$C:$AU,44,FALSE)</f>
        <v>0</v>
      </c>
      <c r="BI110" s="20">
        <f>+VLOOKUP(B110,'estrazione originale X 22'!$C:$AU,45,FALSE)</f>
        <v>0</v>
      </c>
    </row>
    <row r="111" spans="1:61" x14ac:dyDescent="0.25">
      <c r="A111" s="179">
        <v>102</v>
      </c>
      <c r="B111" s="11" t="s">
        <v>562</v>
      </c>
      <c r="C111" s="194" t="s">
        <v>242</v>
      </c>
      <c r="D111" s="194" t="s">
        <v>232</v>
      </c>
      <c r="E111" s="194" t="s">
        <v>243</v>
      </c>
      <c r="F111" s="195" t="s">
        <v>71</v>
      </c>
      <c r="G111" s="196">
        <v>0.66</v>
      </c>
      <c r="H111" s="196">
        <v>0.59</v>
      </c>
      <c r="I111" s="196">
        <v>1.1200000000000001</v>
      </c>
      <c r="J111" s="197">
        <v>0.98</v>
      </c>
      <c r="K111" s="196">
        <v>1</v>
      </c>
      <c r="L111" s="196">
        <v>0.96</v>
      </c>
      <c r="M111" s="196">
        <v>1.04</v>
      </c>
      <c r="N111" s="197">
        <v>0.96</v>
      </c>
      <c r="O111" s="196">
        <v>0.61</v>
      </c>
      <c r="P111" s="196">
        <v>0.44</v>
      </c>
      <c r="Q111" s="200">
        <v>1.39</v>
      </c>
      <c r="R111" s="199">
        <v>0.74</v>
      </c>
      <c r="S111" s="198" t="s">
        <v>451</v>
      </c>
      <c r="T111" s="198" t="s">
        <v>450</v>
      </c>
      <c r="U111" s="200">
        <v>2</v>
      </c>
      <c r="V111" s="200">
        <v>11</v>
      </c>
      <c r="W111" s="196">
        <v>0.31</v>
      </c>
      <c r="X111" s="196">
        <v>0.28000000000000003</v>
      </c>
      <c r="Y111" s="196">
        <v>1.1100000000000001</v>
      </c>
      <c r="Z111" s="197">
        <v>1.0900000000000001</v>
      </c>
      <c r="AA111" s="196">
        <v>0.55000000000000004</v>
      </c>
      <c r="AB111" s="196">
        <v>0.64</v>
      </c>
      <c r="AC111" s="196">
        <v>0.86</v>
      </c>
      <c r="AD111" s="197" t="s">
        <v>424</v>
      </c>
      <c r="AE111" s="196">
        <v>0.83</v>
      </c>
      <c r="AF111" s="196">
        <v>0.44</v>
      </c>
      <c r="AG111" s="200">
        <v>1.89</v>
      </c>
      <c r="AH111" s="200">
        <v>2.5</v>
      </c>
      <c r="AI111" s="196" t="s">
        <v>424</v>
      </c>
      <c r="AJ111" s="196">
        <v>0.49</v>
      </c>
      <c r="AK111" s="196" t="s">
        <v>424</v>
      </c>
      <c r="AL111" s="197" t="s">
        <v>424</v>
      </c>
      <c r="AM111" s="198">
        <v>5.6</v>
      </c>
      <c r="AN111" s="198">
        <v>5.25</v>
      </c>
      <c r="AO111" s="196">
        <v>1.07</v>
      </c>
      <c r="AP111" s="197">
        <f>+VLOOKUP(B111,'ELAB 2021'!$B$10:$AO$165,34,FALSE)</f>
        <v>1.1499999999999999</v>
      </c>
      <c r="AQ111" s="198">
        <v>10.88</v>
      </c>
      <c r="AR111" s="198">
        <v>9.9</v>
      </c>
      <c r="AS111" s="196">
        <v>1.1000000000000001</v>
      </c>
      <c r="AT111" s="200">
        <v>0.75</v>
      </c>
      <c r="AU111" s="196">
        <v>0.56999999999999995</v>
      </c>
      <c r="AV111" s="196">
        <v>0.76</v>
      </c>
      <c r="AW111" s="199">
        <v>0.75</v>
      </c>
      <c r="AX111" s="197">
        <v>0.88</v>
      </c>
      <c r="AY111" s="192">
        <f>+VLOOKUP(B111,'estrazione originale X 22'!$C:$AU,35,FALSE)</f>
        <v>1</v>
      </c>
      <c r="AZ111" s="1">
        <f>+VLOOKUP(B111,'estrazione originale X 22'!$C:$AU,36,FALSE)</f>
        <v>0</v>
      </c>
      <c r="BA111" s="1">
        <f>+VLOOKUP(B111,'estrazione originale X 22'!$C:$AU,37,FALSE)</f>
        <v>0</v>
      </c>
      <c r="BB111" s="1">
        <f>+VLOOKUP(B111,'estrazione originale X 22'!$C:$AU,38,FALSE)</f>
        <v>1</v>
      </c>
      <c r="BC111" s="1">
        <f>+VLOOKUP(B111,'estrazione originale X 22'!$C:$AU,39,FALSE)</f>
        <v>0</v>
      </c>
      <c r="BD111" s="1">
        <f>+VLOOKUP(B111,'estrazione originale X 22'!$C:$AU,40,FALSE)</f>
        <v>-1</v>
      </c>
      <c r="BE111" s="1">
        <f>+VLOOKUP(B111,'estrazione originale X 22'!$C:$AU,41,FALSE)</f>
        <v>0</v>
      </c>
      <c r="BF111" s="1">
        <f>+VLOOKUP(B111,'estrazione originale X 22'!$C:$AU,42,FALSE)</f>
        <v>1</v>
      </c>
      <c r="BG111" s="1" t="s">
        <v>424</v>
      </c>
      <c r="BH111" s="1">
        <f>+VLOOKUP(B111,'estrazione originale X 22'!$C:$AU,44,FALSE)</f>
        <v>0</v>
      </c>
      <c r="BI111" s="20">
        <f>+VLOOKUP(B111,'estrazione originale X 22'!$C:$AU,45,FALSE)</f>
        <v>0</v>
      </c>
    </row>
    <row r="112" spans="1:61" x14ac:dyDescent="0.25">
      <c r="A112" s="179">
        <v>103</v>
      </c>
      <c r="B112" s="11" t="s">
        <v>563</v>
      </c>
      <c r="C112" s="194" t="s">
        <v>244</v>
      </c>
      <c r="D112" s="194" t="s">
        <v>232</v>
      </c>
      <c r="E112" s="194" t="s">
        <v>245</v>
      </c>
      <c r="F112" s="195" t="s">
        <v>71</v>
      </c>
      <c r="G112" s="196">
        <v>0.65</v>
      </c>
      <c r="H112" s="196">
        <v>0.5</v>
      </c>
      <c r="I112" s="200">
        <v>1.3</v>
      </c>
      <c r="J112" s="197">
        <v>0.98</v>
      </c>
      <c r="K112" s="196">
        <v>1</v>
      </c>
      <c r="L112" s="196">
        <v>0.96</v>
      </c>
      <c r="M112" s="196">
        <v>1.04</v>
      </c>
      <c r="N112" s="197">
        <v>0.97</v>
      </c>
      <c r="O112" s="196">
        <v>0.56000000000000005</v>
      </c>
      <c r="P112" s="196">
        <v>0.37</v>
      </c>
      <c r="Q112" s="200">
        <v>1.51</v>
      </c>
      <c r="R112" s="197">
        <v>1.1100000000000001</v>
      </c>
      <c r="S112" s="198" t="s">
        <v>451</v>
      </c>
      <c r="T112" s="198" t="s">
        <v>450</v>
      </c>
      <c r="U112" s="200">
        <v>2</v>
      </c>
      <c r="V112" s="200">
        <v>2</v>
      </c>
      <c r="W112" s="196">
        <v>0.5</v>
      </c>
      <c r="X112" s="196">
        <v>0.3</v>
      </c>
      <c r="Y112" s="200">
        <v>1.67</v>
      </c>
      <c r="Z112" s="197">
        <v>1</v>
      </c>
      <c r="AA112" s="196">
        <v>0.6</v>
      </c>
      <c r="AB112" s="196">
        <v>0.68</v>
      </c>
      <c r="AC112" s="196">
        <v>0.88</v>
      </c>
      <c r="AD112" s="197">
        <v>1.2</v>
      </c>
      <c r="AE112" s="196">
        <v>0.47</v>
      </c>
      <c r="AF112" s="196">
        <v>0.42</v>
      </c>
      <c r="AG112" s="196">
        <v>1.1200000000000001</v>
      </c>
      <c r="AH112" s="197">
        <v>1.1599999999999999</v>
      </c>
      <c r="AI112" s="196">
        <v>0.67</v>
      </c>
      <c r="AJ112" s="196">
        <v>0.73</v>
      </c>
      <c r="AK112" s="196">
        <v>0.92</v>
      </c>
      <c r="AL112" s="197">
        <v>1.17</v>
      </c>
      <c r="AM112" s="198">
        <v>3.81</v>
      </c>
      <c r="AN112" s="198">
        <v>8.39</v>
      </c>
      <c r="AO112" s="200">
        <v>0.45</v>
      </c>
      <c r="AP112" s="200">
        <f>+VLOOKUP(B112,'ELAB 2021'!$B$10:$AO$165,34,FALSE)</f>
        <v>0.34</v>
      </c>
      <c r="AQ112" s="198">
        <v>7.2</v>
      </c>
      <c r="AR112" s="198">
        <v>13.49</v>
      </c>
      <c r="AS112" s="200">
        <v>0.53</v>
      </c>
      <c r="AT112" s="200">
        <v>0.48</v>
      </c>
      <c r="AU112" s="196">
        <v>0.79</v>
      </c>
      <c r="AV112" s="196">
        <v>0.75</v>
      </c>
      <c r="AW112" s="196">
        <v>1.05</v>
      </c>
      <c r="AX112" s="197">
        <v>1.04</v>
      </c>
      <c r="AY112" s="192">
        <f>+VLOOKUP(B112,'estrazione originale X 22'!$C:$AU,35,FALSE)</f>
        <v>1</v>
      </c>
      <c r="AZ112" s="1">
        <f>+VLOOKUP(B112,'estrazione originale X 22'!$C:$AU,36,FALSE)</f>
        <v>1</v>
      </c>
      <c r="BA112" s="1">
        <f>+VLOOKUP(B112,'estrazione originale X 22'!$C:$AU,37,FALSE)</f>
        <v>0</v>
      </c>
      <c r="BB112" s="1">
        <f>+VLOOKUP(B112,'estrazione originale X 22'!$C:$AU,38,FALSE)</f>
        <v>1</v>
      </c>
      <c r="BC112" s="1">
        <f>+VLOOKUP(B112,'estrazione originale X 22'!$C:$AU,39,FALSE)</f>
        <v>0</v>
      </c>
      <c r="BD112" s="1">
        <f>+VLOOKUP(B112,'estrazione originale X 22'!$C:$AU,40,FALSE)</f>
        <v>0</v>
      </c>
      <c r="BE112" s="1">
        <f>+VLOOKUP(B112,'estrazione originale X 22'!$C:$AU,41,FALSE)</f>
        <v>1</v>
      </c>
      <c r="BF112" s="1">
        <f>+VLOOKUP(B112,'estrazione originale X 22'!$C:$AU,42,FALSE)</f>
        <v>0</v>
      </c>
      <c r="BG112" s="1">
        <f>+VLOOKUP(B112,'estrazione originale X 22'!$C:$AU,43,FALSE)</f>
        <v>0</v>
      </c>
      <c r="BH112" s="1">
        <f>+VLOOKUP(B112,'estrazione originale X 22'!$C:$AU,44,FALSE)</f>
        <v>1</v>
      </c>
      <c r="BI112" s="20">
        <f>+VLOOKUP(B112,'estrazione originale X 22'!$C:$AU,45,FALSE)</f>
        <v>1</v>
      </c>
    </row>
    <row r="113" spans="1:61" x14ac:dyDescent="0.25">
      <c r="A113" s="179">
        <v>104</v>
      </c>
      <c r="B113" s="11" t="s">
        <v>564</v>
      </c>
      <c r="C113" s="194" t="s">
        <v>182</v>
      </c>
      <c r="D113" s="194" t="s">
        <v>232</v>
      </c>
      <c r="E113" s="194" t="s">
        <v>247</v>
      </c>
      <c r="F113" s="195" t="s">
        <v>71</v>
      </c>
      <c r="G113" s="196">
        <v>0.65</v>
      </c>
      <c r="H113" s="196">
        <v>0.59</v>
      </c>
      <c r="I113" s="196">
        <v>1.1000000000000001</v>
      </c>
      <c r="J113" s="197">
        <v>1.1299999999999999</v>
      </c>
      <c r="K113" s="196">
        <v>0.98</v>
      </c>
      <c r="L113" s="196">
        <v>0.96</v>
      </c>
      <c r="M113" s="196">
        <v>1.02</v>
      </c>
      <c r="N113" s="197">
        <v>1.02</v>
      </c>
      <c r="O113" s="196">
        <v>0.44</v>
      </c>
      <c r="P113" s="196">
        <v>0.49</v>
      </c>
      <c r="Q113" s="196">
        <v>0.9</v>
      </c>
      <c r="R113" s="197">
        <v>1.19</v>
      </c>
      <c r="S113" s="198" t="s">
        <v>449</v>
      </c>
      <c r="T113" s="198" t="s">
        <v>449</v>
      </c>
      <c r="U113" s="198" t="s">
        <v>424</v>
      </c>
      <c r="V113" s="197" t="s">
        <v>424</v>
      </c>
      <c r="W113" s="196">
        <v>0.75</v>
      </c>
      <c r="X113" s="196">
        <v>0.39</v>
      </c>
      <c r="Y113" s="200">
        <v>1.92</v>
      </c>
      <c r="Z113" s="197" t="s">
        <v>424</v>
      </c>
      <c r="AA113" s="196" t="s">
        <v>424</v>
      </c>
      <c r="AB113" s="196" t="s">
        <v>424</v>
      </c>
      <c r="AC113" s="196" t="s">
        <v>424</v>
      </c>
      <c r="AD113" s="197" t="s">
        <v>424</v>
      </c>
      <c r="AE113" s="196">
        <v>1</v>
      </c>
      <c r="AF113" s="196">
        <v>0.64</v>
      </c>
      <c r="AG113" s="200">
        <v>1.56</v>
      </c>
      <c r="AH113" s="197" t="s">
        <v>424</v>
      </c>
      <c r="AI113" s="196" t="s">
        <v>424</v>
      </c>
      <c r="AJ113" s="196" t="s">
        <v>424</v>
      </c>
      <c r="AK113" s="196" t="s">
        <v>424</v>
      </c>
      <c r="AL113" s="197" t="s">
        <v>424</v>
      </c>
      <c r="AM113" s="198">
        <v>15.18</v>
      </c>
      <c r="AN113" s="198">
        <v>12.23</v>
      </c>
      <c r="AO113" s="199">
        <v>1.24</v>
      </c>
      <c r="AP113" s="197">
        <f>+VLOOKUP(B113,'ELAB 2021'!$B$10:$AO$165,34,FALSE)</f>
        <v>1.1399999999999999</v>
      </c>
      <c r="AQ113" s="198">
        <v>11.08</v>
      </c>
      <c r="AR113" s="198">
        <v>13.56</v>
      </c>
      <c r="AS113" s="196">
        <v>0.82</v>
      </c>
      <c r="AT113" s="200">
        <v>0.54</v>
      </c>
      <c r="AU113" s="196">
        <v>0.77</v>
      </c>
      <c r="AV113" s="196">
        <v>0.74</v>
      </c>
      <c r="AW113" s="196">
        <v>1.04</v>
      </c>
      <c r="AX113" s="199">
        <v>0.77</v>
      </c>
      <c r="AY113" s="192" t="s">
        <v>424</v>
      </c>
      <c r="AZ113" s="1">
        <f>+VLOOKUP(B113,'estrazione originale X 22'!$C:$AU,36,FALSE)</f>
        <v>0</v>
      </c>
      <c r="BA113" s="1">
        <f>+VLOOKUP(B113,'estrazione originale X 22'!$C:$AU,37,FALSE)</f>
        <v>0</v>
      </c>
      <c r="BB113" s="1">
        <f>+VLOOKUP(B113,'estrazione originale X 22'!$C:$AU,38,FALSE)</f>
        <v>0</v>
      </c>
      <c r="BC113" s="1" t="s">
        <v>424</v>
      </c>
      <c r="BD113" s="1">
        <f>+VLOOKUP(B113,'estrazione originale X 22'!$C:$AU,40,FALSE)</f>
        <v>0</v>
      </c>
      <c r="BE113" s="1">
        <f>+VLOOKUP(B113,'estrazione originale X 22'!$C:$AU,41,FALSE)</f>
        <v>1</v>
      </c>
      <c r="BF113" s="1">
        <f>+VLOOKUP(B113,'estrazione originale X 22'!$C:$AU,42,FALSE)</f>
        <v>1</v>
      </c>
      <c r="BG113" s="1" t="s">
        <v>424</v>
      </c>
      <c r="BH113" s="1">
        <f>+VLOOKUP(B113,'estrazione originale X 22'!$C:$AU,44,FALSE)</f>
        <v>0</v>
      </c>
      <c r="BI113" s="20">
        <f>+VLOOKUP(B113,'estrazione originale X 22'!$C:$AU,45,FALSE)</f>
        <v>-1</v>
      </c>
    </row>
    <row r="114" spans="1:61" x14ac:dyDescent="0.25">
      <c r="A114" s="179">
        <v>105</v>
      </c>
      <c r="B114" s="11" t="s">
        <v>565</v>
      </c>
      <c r="C114" s="194" t="s">
        <v>249</v>
      </c>
      <c r="D114" s="194" t="s">
        <v>232</v>
      </c>
      <c r="E114" s="194" t="s">
        <v>250</v>
      </c>
      <c r="F114" s="195" t="s">
        <v>71</v>
      </c>
      <c r="G114" s="196">
        <v>0.54</v>
      </c>
      <c r="H114" s="196">
        <v>0.57999999999999996</v>
      </c>
      <c r="I114" s="196">
        <v>0.93</v>
      </c>
      <c r="J114" s="197">
        <v>1.02</v>
      </c>
      <c r="K114" s="196">
        <v>1</v>
      </c>
      <c r="L114" s="196">
        <v>0.98</v>
      </c>
      <c r="M114" s="196">
        <v>1.02</v>
      </c>
      <c r="N114" s="197">
        <v>1.01</v>
      </c>
      <c r="O114" s="196">
        <v>0.28000000000000003</v>
      </c>
      <c r="P114" s="196">
        <v>0.4</v>
      </c>
      <c r="Q114" s="199">
        <v>0.7</v>
      </c>
      <c r="R114" s="197">
        <v>0.92</v>
      </c>
      <c r="S114" s="198" t="s">
        <v>452</v>
      </c>
      <c r="T114" s="198" t="s">
        <v>450</v>
      </c>
      <c r="U114" s="200">
        <v>3</v>
      </c>
      <c r="V114" s="200">
        <v>1.33</v>
      </c>
      <c r="W114" s="196">
        <v>0.4</v>
      </c>
      <c r="X114" s="196">
        <v>0.33</v>
      </c>
      <c r="Y114" s="200">
        <v>1.21</v>
      </c>
      <c r="Z114" s="200">
        <v>1.59</v>
      </c>
      <c r="AA114" s="196">
        <v>0.9</v>
      </c>
      <c r="AB114" s="196">
        <v>0.7</v>
      </c>
      <c r="AC114" s="200">
        <v>1.29</v>
      </c>
      <c r="AD114" s="200">
        <v>1.22</v>
      </c>
      <c r="AE114" s="196">
        <v>0.93</v>
      </c>
      <c r="AF114" s="196">
        <v>0.53</v>
      </c>
      <c r="AG114" s="200">
        <v>1.75</v>
      </c>
      <c r="AH114" s="200">
        <v>1.59</v>
      </c>
      <c r="AI114" s="196">
        <v>0.64</v>
      </c>
      <c r="AJ114" s="196">
        <v>0.69</v>
      </c>
      <c r="AK114" s="196">
        <v>0.93</v>
      </c>
      <c r="AL114" s="197">
        <v>1.07</v>
      </c>
      <c r="AM114" s="198">
        <v>6.01</v>
      </c>
      <c r="AN114" s="198">
        <v>5.55</v>
      </c>
      <c r="AO114" s="196">
        <v>1.08</v>
      </c>
      <c r="AP114" s="200">
        <f>+VLOOKUP(B114,'ELAB 2021'!$B$10:$AO$165,34,FALSE)</f>
        <v>0.75</v>
      </c>
      <c r="AQ114" s="198">
        <v>13.76</v>
      </c>
      <c r="AR114" s="198">
        <v>12.01</v>
      </c>
      <c r="AS114" s="196">
        <v>1.1499999999999999</v>
      </c>
      <c r="AT114" s="197">
        <v>0.9</v>
      </c>
      <c r="AU114" s="196">
        <v>0.86</v>
      </c>
      <c r="AV114" s="196">
        <v>0.81</v>
      </c>
      <c r="AW114" s="196">
        <v>1.06</v>
      </c>
      <c r="AX114" s="197">
        <v>0.95</v>
      </c>
      <c r="AY114" s="192">
        <f>+VLOOKUP(B114,'estrazione originale X 22'!$C:$AU,35,FALSE)</f>
        <v>1</v>
      </c>
      <c r="AZ114" s="1">
        <f>+VLOOKUP(B114,'estrazione originale X 22'!$C:$AU,36,FALSE)</f>
        <v>0</v>
      </c>
      <c r="BA114" s="1">
        <f>+VLOOKUP(B114,'estrazione originale X 22'!$C:$AU,37,FALSE)</f>
        <v>0</v>
      </c>
      <c r="BB114" s="1">
        <f>+VLOOKUP(B114,'estrazione originale X 22'!$C:$AU,38,FALSE)</f>
        <v>-1</v>
      </c>
      <c r="BC114" s="1">
        <f>+VLOOKUP(B114,'estrazione originale X 22'!$C:$AU,39,FALSE)</f>
        <v>1</v>
      </c>
      <c r="BD114" s="1">
        <f>+VLOOKUP(B114,'estrazione originale X 22'!$C:$AU,40,FALSE)</f>
        <v>0</v>
      </c>
      <c r="BE114" s="1">
        <f>+VLOOKUP(B114,'estrazione originale X 22'!$C:$AU,41,FALSE)</f>
        <v>1</v>
      </c>
      <c r="BF114" s="1">
        <f>+VLOOKUP(B114,'estrazione originale X 22'!$C:$AU,42,FALSE)</f>
        <v>1</v>
      </c>
      <c r="BG114" s="1">
        <f>+VLOOKUP(B114,'estrazione originale X 22'!$C:$AU,43,FALSE)</f>
        <v>0</v>
      </c>
      <c r="BH114" s="1">
        <f>+VLOOKUP(B114,'estrazione originale X 22'!$C:$AU,44,FALSE)</f>
        <v>0</v>
      </c>
      <c r="BI114" s="20">
        <f>+VLOOKUP(B114,'estrazione originale X 22'!$C:$AU,45,FALSE)</f>
        <v>0</v>
      </c>
    </row>
    <row r="115" spans="1:61" x14ac:dyDescent="0.25">
      <c r="A115" s="179">
        <v>106</v>
      </c>
      <c r="B115" s="11" t="s">
        <v>566</v>
      </c>
      <c r="C115" s="194" t="s">
        <v>172</v>
      </c>
      <c r="D115" s="194" t="s">
        <v>232</v>
      </c>
      <c r="E115" s="194" t="s">
        <v>252</v>
      </c>
      <c r="F115" s="195" t="s">
        <v>71</v>
      </c>
      <c r="G115" s="196">
        <v>0.41</v>
      </c>
      <c r="H115" s="196">
        <v>0.47</v>
      </c>
      <c r="I115" s="196">
        <v>0.87</v>
      </c>
      <c r="J115" s="199">
        <v>0.73</v>
      </c>
      <c r="K115" s="196">
        <v>0.97</v>
      </c>
      <c r="L115" s="196">
        <v>0.96</v>
      </c>
      <c r="M115" s="196">
        <v>1.01</v>
      </c>
      <c r="N115" s="197">
        <v>0.99</v>
      </c>
      <c r="O115" s="196">
        <v>0.03</v>
      </c>
      <c r="P115" s="196">
        <v>0.23</v>
      </c>
      <c r="Q115" s="199">
        <v>0.13</v>
      </c>
      <c r="R115" s="199">
        <v>0.28000000000000003</v>
      </c>
      <c r="S115" s="198" t="s">
        <v>461</v>
      </c>
      <c r="T115" s="198" t="s">
        <v>452</v>
      </c>
      <c r="U115" s="200">
        <v>2.67</v>
      </c>
      <c r="V115" s="199">
        <v>0</v>
      </c>
      <c r="W115" s="196">
        <v>0.09</v>
      </c>
      <c r="X115" s="196">
        <v>0.21</v>
      </c>
      <c r="Y115" s="199">
        <v>0.43</v>
      </c>
      <c r="Z115" s="200">
        <v>3.48</v>
      </c>
      <c r="AA115" s="196">
        <v>0.73</v>
      </c>
      <c r="AB115" s="196">
        <v>0.55000000000000004</v>
      </c>
      <c r="AC115" s="200">
        <v>1.33</v>
      </c>
      <c r="AD115" s="197">
        <v>1.07</v>
      </c>
      <c r="AE115" s="196">
        <v>0.55000000000000004</v>
      </c>
      <c r="AF115" s="196">
        <v>0.34</v>
      </c>
      <c r="AG115" s="200">
        <v>1.62</v>
      </c>
      <c r="AH115" s="200">
        <v>1.91</v>
      </c>
      <c r="AI115" s="196">
        <v>0.75</v>
      </c>
      <c r="AJ115" s="196">
        <v>0.74</v>
      </c>
      <c r="AK115" s="196">
        <v>1.01</v>
      </c>
      <c r="AL115" s="197">
        <v>0.83</v>
      </c>
      <c r="AM115" s="198">
        <v>9.18</v>
      </c>
      <c r="AN115" s="198">
        <v>3.59</v>
      </c>
      <c r="AO115" s="199">
        <v>2.56</v>
      </c>
      <c r="AP115" s="199">
        <f>+VLOOKUP(B115,'ELAB 2021'!$B$10:$AO$165,34,FALSE)</f>
        <v>3.21</v>
      </c>
      <c r="AQ115" s="198">
        <v>8.6199999999999992</v>
      </c>
      <c r="AR115" s="198">
        <v>7.63</v>
      </c>
      <c r="AS115" s="196">
        <v>1.1299999999999999</v>
      </c>
      <c r="AT115" s="197">
        <v>1.02</v>
      </c>
      <c r="AU115" s="196">
        <v>0.79</v>
      </c>
      <c r="AV115" s="196">
        <v>0.83</v>
      </c>
      <c r="AW115" s="196">
        <v>0.95</v>
      </c>
      <c r="AX115" s="197">
        <v>1.05</v>
      </c>
      <c r="AY115" s="192">
        <f>+VLOOKUP(B115,'estrazione originale X 22'!$C:$AU,35,FALSE)</f>
        <v>1</v>
      </c>
      <c r="AZ115" s="1">
        <f>+VLOOKUP(B115,'estrazione originale X 22'!$C:$AU,36,FALSE)</f>
        <v>0</v>
      </c>
      <c r="BA115" s="1">
        <f>+VLOOKUP(B115,'estrazione originale X 22'!$C:$AU,37,FALSE)</f>
        <v>0</v>
      </c>
      <c r="BB115" s="1">
        <f>+VLOOKUP(B115,'estrazione originale X 22'!$C:$AU,38,FALSE)</f>
        <v>-1</v>
      </c>
      <c r="BC115" s="1">
        <f>+VLOOKUP(B115,'estrazione originale X 22'!$C:$AU,39,FALSE)</f>
        <v>1</v>
      </c>
      <c r="BD115" s="1">
        <f>+VLOOKUP(B115,'estrazione originale X 22'!$C:$AU,40,FALSE)</f>
        <v>0</v>
      </c>
      <c r="BE115" s="1">
        <f>+VLOOKUP(B115,'estrazione originale X 22'!$C:$AU,41,FALSE)</f>
        <v>-1</v>
      </c>
      <c r="BF115" s="1">
        <f>+VLOOKUP(B115,'estrazione originale X 22'!$C:$AU,42,FALSE)</f>
        <v>1</v>
      </c>
      <c r="BG115" s="1">
        <f>+VLOOKUP(B115,'estrazione originale X 22'!$C:$AU,43,FALSE)</f>
        <v>0</v>
      </c>
      <c r="BH115" s="1">
        <f>+VLOOKUP(B115,'estrazione originale X 22'!$C:$AU,44,FALSE)</f>
        <v>0</v>
      </c>
      <c r="BI115" s="20">
        <f>+VLOOKUP(B115,'estrazione originale X 22'!$C:$AU,45,FALSE)</f>
        <v>-1</v>
      </c>
    </row>
    <row r="116" spans="1:61" x14ac:dyDescent="0.25">
      <c r="A116" s="179">
        <v>107</v>
      </c>
      <c r="B116" s="11" t="s">
        <v>567</v>
      </c>
      <c r="C116" s="194" t="s">
        <v>254</v>
      </c>
      <c r="D116" s="194" t="s">
        <v>232</v>
      </c>
      <c r="E116" s="194" t="s">
        <v>255</v>
      </c>
      <c r="F116" s="195" t="s">
        <v>71</v>
      </c>
      <c r="G116" s="196">
        <v>0.49</v>
      </c>
      <c r="H116" s="196">
        <v>0.49</v>
      </c>
      <c r="I116" s="196">
        <v>1</v>
      </c>
      <c r="J116" s="197">
        <v>0.87</v>
      </c>
      <c r="K116" s="196">
        <v>1</v>
      </c>
      <c r="L116" s="196">
        <v>0.96</v>
      </c>
      <c r="M116" s="196">
        <v>1.04</v>
      </c>
      <c r="N116" s="197">
        <v>1.04</v>
      </c>
      <c r="O116" s="196">
        <v>0.33</v>
      </c>
      <c r="P116" s="196">
        <v>0.3</v>
      </c>
      <c r="Q116" s="196">
        <v>1.1000000000000001</v>
      </c>
      <c r="R116" s="199">
        <v>0</v>
      </c>
      <c r="S116" s="198" t="s">
        <v>449</v>
      </c>
      <c r="T116" s="198" t="s">
        <v>452</v>
      </c>
      <c r="U116" s="199">
        <v>0</v>
      </c>
      <c r="V116" s="200">
        <v>1.25</v>
      </c>
      <c r="W116" s="196">
        <v>0.42</v>
      </c>
      <c r="X116" s="196">
        <v>0.16</v>
      </c>
      <c r="Y116" s="200">
        <v>2.62</v>
      </c>
      <c r="Z116" s="200">
        <v>1.81</v>
      </c>
      <c r="AA116" s="196">
        <v>0.67</v>
      </c>
      <c r="AB116" s="196">
        <v>0.56000000000000005</v>
      </c>
      <c r="AC116" s="196">
        <v>1.2</v>
      </c>
      <c r="AD116" s="197">
        <v>0.97</v>
      </c>
      <c r="AE116" s="196">
        <v>0.46</v>
      </c>
      <c r="AF116" s="196">
        <v>0.32</v>
      </c>
      <c r="AG116" s="200">
        <v>1.44</v>
      </c>
      <c r="AH116" s="197">
        <v>1.1399999999999999</v>
      </c>
      <c r="AI116" s="196">
        <v>0.75</v>
      </c>
      <c r="AJ116" s="196">
        <v>0.75</v>
      </c>
      <c r="AK116" s="196">
        <v>1</v>
      </c>
      <c r="AL116" s="197">
        <v>1.1599999999999999</v>
      </c>
      <c r="AM116" s="198">
        <v>3.05</v>
      </c>
      <c r="AN116" s="198">
        <v>4.66</v>
      </c>
      <c r="AO116" s="200">
        <v>0.65</v>
      </c>
      <c r="AP116" s="200">
        <f>+VLOOKUP(B116,'ELAB 2021'!$B$10:$AO$165,34,FALSE)</f>
        <v>0.55000000000000004</v>
      </c>
      <c r="AQ116" s="198">
        <v>4.04</v>
      </c>
      <c r="AR116" s="198">
        <v>10.46</v>
      </c>
      <c r="AS116" s="200">
        <v>0.39</v>
      </c>
      <c r="AT116" s="200">
        <v>0.31</v>
      </c>
      <c r="AU116" s="196">
        <v>0.91</v>
      </c>
      <c r="AV116" s="196">
        <v>0.82</v>
      </c>
      <c r="AW116" s="196">
        <v>1.1100000000000001</v>
      </c>
      <c r="AX116" s="197">
        <v>1.05</v>
      </c>
      <c r="AY116" s="192">
        <f>+VLOOKUP(B116,'estrazione originale X 22'!$C:$AU,35,FALSE)</f>
        <v>-1</v>
      </c>
      <c r="AZ116" s="1">
        <f>+VLOOKUP(B116,'estrazione originale X 22'!$C:$AU,36,FALSE)</f>
        <v>0</v>
      </c>
      <c r="BA116" s="1">
        <f>+VLOOKUP(B116,'estrazione originale X 22'!$C:$AU,37,FALSE)</f>
        <v>0</v>
      </c>
      <c r="BB116" s="1">
        <f>+VLOOKUP(B116,'estrazione originale X 22'!$C:$AU,38,FALSE)</f>
        <v>0</v>
      </c>
      <c r="BC116" s="1">
        <f>+VLOOKUP(B116,'estrazione originale X 22'!$C:$AU,39,FALSE)</f>
        <v>0</v>
      </c>
      <c r="BD116" s="1">
        <f>+VLOOKUP(B116,'estrazione originale X 22'!$C:$AU,40,FALSE)</f>
        <v>0</v>
      </c>
      <c r="BE116" s="1">
        <f>+VLOOKUP(B116,'estrazione originale X 22'!$C:$AU,41,FALSE)</f>
        <v>1</v>
      </c>
      <c r="BF116" s="1">
        <f>+VLOOKUP(B116,'estrazione originale X 22'!$C:$AU,42,FALSE)</f>
        <v>1</v>
      </c>
      <c r="BG116" s="1">
        <f>+VLOOKUP(B116,'estrazione originale X 22'!$C:$AU,43,FALSE)</f>
        <v>0</v>
      </c>
      <c r="BH116" s="1">
        <f>+VLOOKUP(B116,'estrazione originale X 22'!$C:$AU,44,FALSE)</f>
        <v>1</v>
      </c>
      <c r="BI116" s="20">
        <f>+VLOOKUP(B116,'estrazione originale X 22'!$C:$AU,45,FALSE)</f>
        <v>1</v>
      </c>
    </row>
    <row r="117" spans="1:61" x14ac:dyDescent="0.25">
      <c r="A117" s="179">
        <v>108</v>
      </c>
      <c r="B117" s="11" t="s">
        <v>629</v>
      </c>
      <c r="C117" s="194" t="s">
        <v>647</v>
      </c>
      <c r="D117" s="194" t="s">
        <v>232</v>
      </c>
      <c r="E117" s="194" t="s">
        <v>648</v>
      </c>
      <c r="F117" s="195" t="s">
        <v>71</v>
      </c>
      <c r="G117" s="196" t="s">
        <v>424</v>
      </c>
      <c r="H117" s="196" t="s">
        <v>424</v>
      </c>
      <c r="I117" s="196" t="s">
        <v>424</v>
      </c>
      <c r="J117" s="197" t="s">
        <v>424</v>
      </c>
      <c r="K117" s="196" t="s">
        <v>424</v>
      </c>
      <c r="L117" s="196" t="s">
        <v>424</v>
      </c>
      <c r="M117" s="196" t="s">
        <v>424</v>
      </c>
      <c r="N117" s="197" t="s">
        <v>424</v>
      </c>
      <c r="O117" s="196" t="s">
        <v>424</v>
      </c>
      <c r="P117" s="196" t="s">
        <v>424</v>
      </c>
      <c r="Q117" s="196" t="s">
        <v>424</v>
      </c>
      <c r="R117" s="197" t="s">
        <v>424</v>
      </c>
      <c r="S117" s="198" t="s">
        <v>424</v>
      </c>
      <c r="T117" s="198" t="s">
        <v>424</v>
      </c>
      <c r="U117" s="198" t="s">
        <v>424</v>
      </c>
      <c r="V117" s="197" t="s">
        <v>424</v>
      </c>
      <c r="W117" s="196" t="s">
        <v>424</v>
      </c>
      <c r="X117" s="196" t="s">
        <v>424</v>
      </c>
      <c r="Y117" s="196" t="s">
        <v>424</v>
      </c>
      <c r="Z117" s="197" t="s">
        <v>424</v>
      </c>
      <c r="AA117" s="196" t="s">
        <v>424</v>
      </c>
      <c r="AB117" s="196" t="s">
        <v>424</v>
      </c>
      <c r="AC117" s="196" t="s">
        <v>424</v>
      </c>
      <c r="AD117" s="197" t="s">
        <v>424</v>
      </c>
      <c r="AE117" s="196" t="s">
        <v>424</v>
      </c>
      <c r="AF117" s="196" t="s">
        <v>424</v>
      </c>
      <c r="AG117" s="196" t="s">
        <v>424</v>
      </c>
      <c r="AH117" s="197" t="s">
        <v>424</v>
      </c>
      <c r="AI117" s="196" t="s">
        <v>424</v>
      </c>
      <c r="AJ117" s="196" t="s">
        <v>424</v>
      </c>
      <c r="AK117" s="196" t="s">
        <v>424</v>
      </c>
      <c r="AL117" s="197" t="s">
        <v>424</v>
      </c>
      <c r="AM117" s="198">
        <v>2.56</v>
      </c>
      <c r="AN117" s="198">
        <v>7.93</v>
      </c>
      <c r="AO117" s="200">
        <v>0.32</v>
      </c>
      <c r="AP117" s="197" t="e">
        <f>+VLOOKUP(B117,'ELAB 2021'!$B$10:$AO$165,34,FALSE)</f>
        <v>#N/A</v>
      </c>
      <c r="AQ117" s="198">
        <v>2.56</v>
      </c>
      <c r="AR117" s="198">
        <v>13.96</v>
      </c>
      <c r="AS117" s="200">
        <v>0.18</v>
      </c>
      <c r="AT117" s="197" t="s">
        <v>424</v>
      </c>
      <c r="AU117" s="196">
        <v>0</v>
      </c>
      <c r="AV117" s="196">
        <v>0.76</v>
      </c>
      <c r="AW117" s="199">
        <v>0</v>
      </c>
      <c r="AX117" s="197" t="s">
        <v>424</v>
      </c>
      <c r="AY117" s="192" t="s">
        <v>424</v>
      </c>
      <c r="AZ117" s="1" t="s">
        <v>424</v>
      </c>
      <c r="BA117" s="1" t="s">
        <v>424</v>
      </c>
      <c r="BB117" s="1" t="s">
        <v>424</v>
      </c>
      <c r="BC117" s="1" t="s">
        <v>424</v>
      </c>
      <c r="BD117" s="1">
        <f>+VLOOKUP(B117,'estrazione originale X 22'!$C:$AU,40,FALSE)</f>
        <v>-1</v>
      </c>
      <c r="BE117" s="1" t="s">
        <v>424</v>
      </c>
      <c r="BF117" s="1" t="s">
        <v>424</v>
      </c>
      <c r="BG117" s="1" t="s">
        <v>424</v>
      </c>
      <c r="BH117" s="1">
        <f>+VLOOKUP(B117,'estrazione originale X 22'!$C:$AU,44,FALSE)</f>
        <v>1</v>
      </c>
      <c r="BI117" s="20">
        <f>+VLOOKUP(B117,'estrazione originale X 22'!$C:$AU,45,FALSE)</f>
        <v>1</v>
      </c>
    </row>
    <row r="118" spans="1:61" x14ac:dyDescent="0.25">
      <c r="A118" s="179">
        <v>109</v>
      </c>
      <c r="B118" s="11" t="s">
        <v>630</v>
      </c>
      <c r="C118" s="194" t="s">
        <v>649</v>
      </c>
      <c r="D118" s="194" t="s">
        <v>232</v>
      </c>
      <c r="E118" s="194" t="s">
        <v>650</v>
      </c>
      <c r="F118" s="195" t="s">
        <v>71</v>
      </c>
      <c r="G118" s="196" t="s">
        <v>424</v>
      </c>
      <c r="H118" s="196" t="s">
        <v>424</v>
      </c>
      <c r="I118" s="196" t="s">
        <v>424</v>
      </c>
      <c r="J118" s="197" t="s">
        <v>424</v>
      </c>
      <c r="K118" s="196" t="s">
        <v>424</v>
      </c>
      <c r="L118" s="196" t="s">
        <v>424</v>
      </c>
      <c r="M118" s="196" t="s">
        <v>424</v>
      </c>
      <c r="N118" s="197" t="s">
        <v>424</v>
      </c>
      <c r="O118" s="196" t="s">
        <v>424</v>
      </c>
      <c r="P118" s="196" t="s">
        <v>424</v>
      </c>
      <c r="Q118" s="196" t="s">
        <v>424</v>
      </c>
      <c r="R118" s="197" t="s">
        <v>424</v>
      </c>
      <c r="S118" s="198" t="s">
        <v>424</v>
      </c>
      <c r="T118" s="198" t="s">
        <v>424</v>
      </c>
      <c r="U118" s="198" t="s">
        <v>424</v>
      </c>
      <c r="V118" s="197" t="s">
        <v>424</v>
      </c>
      <c r="W118" s="196" t="s">
        <v>424</v>
      </c>
      <c r="X118" s="196" t="s">
        <v>424</v>
      </c>
      <c r="Y118" s="196" t="s">
        <v>424</v>
      </c>
      <c r="Z118" s="197" t="s">
        <v>424</v>
      </c>
      <c r="AA118" s="196" t="s">
        <v>424</v>
      </c>
      <c r="AB118" s="196" t="s">
        <v>424</v>
      </c>
      <c r="AC118" s="196" t="s">
        <v>424</v>
      </c>
      <c r="AD118" s="197" t="s">
        <v>424</v>
      </c>
      <c r="AE118" s="196" t="s">
        <v>424</v>
      </c>
      <c r="AF118" s="196" t="s">
        <v>424</v>
      </c>
      <c r="AG118" s="196" t="s">
        <v>424</v>
      </c>
      <c r="AH118" s="197" t="s">
        <v>424</v>
      </c>
      <c r="AI118" s="196" t="s">
        <v>424</v>
      </c>
      <c r="AJ118" s="196" t="s">
        <v>424</v>
      </c>
      <c r="AK118" s="196" t="s">
        <v>424</v>
      </c>
      <c r="AL118" s="197" t="s">
        <v>424</v>
      </c>
      <c r="AM118" s="198">
        <v>0</v>
      </c>
      <c r="AN118" s="198">
        <v>0</v>
      </c>
      <c r="AO118" s="196" t="s">
        <v>424</v>
      </c>
      <c r="AP118" s="197" t="e">
        <f>+VLOOKUP(B118,'ELAB 2021'!$B$10:$AO$165,34,FALSE)</f>
        <v>#N/A</v>
      </c>
      <c r="AQ118" s="198">
        <v>0</v>
      </c>
      <c r="AR118" s="198">
        <v>0</v>
      </c>
      <c r="AS118" s="196" t="s">
        <v>424</v>
      </c>
      <c r="AT118" s="197" t="s">
        <v>424</v>
      </c>
      <c r="AU118" s="196">
        <v>0</v>
      </c>
      <c r="AV118" s="196">
        <v>0</v>
      </c>
      <c r="AW118" s="196" t="s">
        <v>424</v>
      </c>
      <c r="AX118" s="197" t="s">
        <v>424</v>
      </c>
      <c r="AY118" s="192" t="s">
        <v>424</v>
      </c>
      <c r="AZ118" s="1" t="s">
        <v>424</v>
      </c>
      <c r="BA118" s="1" t="s">
        <v>424</v>
      </c>
      <c r="BB118" s="1" t="s">
        <v>424</v>
      </c>
      <c r="BC118" s="1" t="s">
        <v>424</v>
      </c>
      <c r="BD118" s="1" t="s">
        <v>424</v>
      </c>
      <c r="BE118" s="1" t="s">
        <v>424</v>
      </c>
      <c r="BF118" s="1" t="s">
        <v>424</v>
      </c>
      <c r="BG118" s="1" t="s">
        <v>424</v>
      </c>
      <c r="BH118" s="1" t="s">
        <v>424</v>
      </c>
      <c r="BI118" s="20" t="s">
        <v>424</v>
      </c>
    </row>
    <row r="119" spans="1:61" x14ac:dyDescent="0.25">
      <c r="A119" s="179">
        <v>110</v>
      </c>
      <c r="B119" s="11" t="s">
        <v>568</v>
      </c>
      <c r="C119" s="194" t="s">
        <v>257</v>
      </c>
      <c r="D119" s="194" t="s">
        <v>232</v>
      </c>
      <c r="E119" s="194" t="s">
        <v>258</v>
      </c>
      <c r="F119" s="195" t="s">
        <v>71</v>
      </c>
      <c r="G119" s="196">
        <v>0.38</v>
      </c>
      <c r="H119" s="196">
        <v>0.45</v>
      </c>
      <c r="I119" s="196">
        <v>0.84</v>
      </c>
      <c r="J119" s="197">
        <v>1.1100000000000001</v>
      </c>
      <c r="K119" s="196">
        <v>0.95</v>
      </c>
      <c r="L119" s="196">
        <v>0.93</v>
      </c>
      <c r="M119" s="196">
        <v>1.02</v>
      </c>
      <c r="N119" s="197">
        <v>1</v>
      </c>
      <c r="O119" s="196">
        <v>0.14000000000000001</v>
      </c>
      <c r="P119" s="196">
        <v>0.25</v>
      </c>
      <c r="Q119" s="199">
        <v>0.56000000000000005</v>
      </c>
      <c r="R119" s="200">
        <v>1.22</v>
      </c>
      <c r="S119" s="198" t="s">
        <v>454</v>
      </c>
      <c r="T119" s="198" t="s">
        <v>451</v>
      </c>
      <c r="U119" s="200">
        <v>2</v>
      </c>
      <c r="V119" s="200">
        <v>1.5</v>
      </c>
      <c r="W119" s="196">
        <v>0.28000000000000003</v>
      </c>
      <c r="X119" s="196">
        <v>0.18</v>
      </c>
      <c r="Y119" s="200">
        <v>1.56</v>
      </c>
      <c r="Z119" s="200">
        <v>1.65</v>
      </c>
      <c r="AA119" s="196">
        <v>0.64</v>
      </c>
      <c r="AB119" s="196">
        <v>0.54</v>
      </c>
      <c r="AC119" s="196">
        <v>1.19</v>
      </c>
      <c r="AD119" s="200">
        <v>1.29</v>
      </c>
      <c r="AE119" s="196">
        <v>0.62</v>
      </c>
      <c r="AF119" s="196">
        <v>0.31</v>
      </c>
      <c r="AG119" s="200">
        <v>2</v>
      </c>
      <c r="AH119" s="200">
        <v>1.79</v>
      </c>
      <c r="AI119" s="196">
        <v>0.96</v>
      </c>
      <c r="AJ119" s="196">
        <v>0.96</v>
      </c>
      <c r="AK119" s="196">
        <v>1</v>
      </c>
      <c r="AL119" s="197">
        <v>0.97</v>
      </c>
      <c r="AM119" s="198">
        <v>7.3</v>
      </c>
      <c r="AN119" s="198">
        <v>4.6900000000000004</v>
      </c>
      <c r="AO119" s="199">
        <v>1.56</v>
      </c>
      <c r="AP119" s="199">
        <f>+VLOOKUP(B119,'ELAB 2021'!$B$10:$AO$165,34,FALSE)</f>
        <v>1.76</v>
      </c>
      <c r="AQ119" s="198">
        <v>12.97</v>
      </c>
      <c r="AR119" s="198">
        <v>7.69</v>
      </c>
      <c r="AS119" s="199">
        <v>1.69</v>
      </c>
      <c r="AT119" s="199">
        <v>1.47</v>
      </c>
      <c r="AU119" s="196">
        <v>0.86</v>
      </c>
      <c r="AV119" s="196">
        <v>0.81</v>
      </c>
      <c r="AW119" s="196">
        <v>1.06</v>
      </c>
      <c r="AX119" s="197">
        <v>0.95</v>
      </c>
      <c r="AY119" s="192">
        <f>+VLOOKUP(B119,'estrazione originale X 22'!$C:$AU,35,FALSE)</f>
        <v>1</v>
      </c>
      <c r="AZ119" s="1">
        <f>+VLOOKUP(B119,'estrazione originale X 22'!$C:$AU,36,FALSE)</f>
        <v>0</v>
      </c>
      <c r="BA119" s="1">
        <f>+VLOOKUP(B119,'estrazione originale X 22'!$C:$AU,37,FALSE)</f>
        <v>0</v>
      </c>
      <c r="BB119" s="1">
        <f>+VLOOKUP(B119,'estrazione originale X 22'!$C:$AU,38,FALSE)</f>
        <v>-1</v>
      </c>
      <c r="BC119" s="1">
        <f>+VLOOKUP(B119,'estrazione originale X 22'!$C:$AU,39,FALSE)</f>
        <v>0</v>
      </c>
      <c r="BD119" s="1">
        <f>+VLOOKUP(B119,'estrazione originale X 22'!$C:$AU,40,FALSE)</f>
        <v>0</v>
      </c>
      <c r="BE119" s="1">
        <f>+VLOOKUP(B119,'estrazione originale X 22'!$C:$AU,41,FALSE)</f>
        <v>1</v>
      </c>
      <c r="BF119" s="1">
        <f>+VLOOKUP(B119,'estrazione originale X 22'!$C:$AU,42,FALSE)</f>
        <v>1</v>
      </c>
      <c r="BG119" s="1">
        <f>+VLOOKUP(B119,'estrazione originale X 22'!$C:$AU,43,FALSE)</f>
        <v>0</v>
      </c>
      <c r="BH119" s="1">
        <f>+VLOOKUP(B119,'estrazione originale X 22'!$C:$AU,44,FALSE)</f>
        <v>-1</v>
      </c>
      <c r="BI119" s="20">
        <f>+VLOOKUP(B119,'estrazione originale X 22'!$C:$AU,45,FALSE)</f>
        <v>-1</v>
      </c>
    </row>
    <row r="120" spans="1:61" x14ac:dyDescent="0.25">
      <c r="A120" s="179">
        <v>111</v>
      </c>
      <c r="B120" s="11" t="s">
        <v>569</v>
      </c>
      <c r="C120" s="194" t="s">
        <v>176</v>
      </c>
      <c r="D120" s="194" t="s">
        <v>232</v>
      </c>
      <c r="E120" s="194" t="s">
        <v>260</v>
      </c>
      <c r="F120" s="195" t="s">
        <v>71</v>
      </c>
      <c r="G120" s="196">
        <v>0.4</v>
      </c>
      <c r="H120" s="196">
        <v>0.51</v>
      </c>
      <c r="I120" s="199">
        <v>0.78</v>
      </c>
      <c r="J120" s="197">
        <v>1</v>
      </c>
      <c r="K120" s="196">
        <v>0.85</v>
      </c>
      <c r="L120" s="196">
        <v>0.91</v>
      </c>
      <c r="M120" s="196">
        <v>0.93</v>
      </c>
      <c r="N120" s="197">
        <v>1.04</v>
      </c>
      <c r="O120" s="196">
        <v>0.2</v>
      </c>
      <c r="P120" s="196">
        <v>0.36</v>
      </c>
      <c r="Q120" s="199">
        <v>0.56000000000000005</v>
      </c>
      <c r="R120" s="197">
        <v>0.89</v>
      </c>
      <c r="S120" s="198" t="s">
        <v>450</v>
      </c>
      <c r="T120" s="198" t="s">
        <v>451</v>
      </c>
      <c r="U120" s="199">
        <v>0.5</v>
      </c>
      <c r="V120" s="199">
        <v>0.2</v>
      </c>
      <c r="W120" s="196">
        <v>0.53</v>
      </c>
      <c r="X120" s="196">
        <v>0.33</v>
      </c>
      <c r="Y120" s="200">
        <v>1.61</v>
      </c>
      <c r="Z120" s="200">
        <v>1.7</v>
      </c>
      <c r="AA120" s="196">
        <v>0.96</v>
      </c>
      <c r="AB120" s="196">
        <v>0.73</v>
      </c>
      <c r="AC120" s="200">
        <v>1.32</v>
      </c>
      <c r="AD120" s="200">
        <v>1.21</v>
      </c>
      <c r="AE120" s="196">
        <v>0.7</v>
      </c>
      <c r="AF120" s="196">
        <v>0.47</v>
      </c>
      <c r="AG120" s="200">
        <v>1.49</v>
      </c>
      <c r="AH120" s="200">
        <v>1.34</v>
      </c>
      <c r="AI120" s="196">
        <v>0.88</v>
      </c>
      <c r="AJ120" s="196">
        <v>0.89</v>
      </c>
      <c r="AK120" s="196">
        <v>0.99</v>
      </c>
      <c r="AL120" s="197">
        <v>1.1000000000000001</v>
      </c>
      <c r="AM120" s="198">
        <v>10.91</v>
      </c>
      <c r="AN120" s="198">
        <v>4.8600000000000003</v>
      </c>
      <c r="AO120" s="199">
        <v>2.2400000000000002</v>
      </c>
      <c r="AP120" s="199">
        <f>+VLOOKUP(B120,'ELAB 2021'!$B$10:$AO$165,34,FALSE)</f>
        <v>1.96</v>
      </c>
      <c r="AQ120" s="198">
        <v>15.32</v>
      </c>
      <c r="AR120" s="198">
        <v>7.75</v>
      </c>
      <c r="AS120" s="199">
        <v>1.98</v>
      </c>
      <c r="AT120" s="199">
        <v>1.98</v>
      </c>
      <c r="AU120" s="196">
        <v>0.81</v>
      </c>
      <c r="AV120" s="196">
        <v>0.83</v>
      </c>
      <c r="AW120" s="196">
        <v>0.98</v>
      </c>
      <c r="AX120" s="197">
        <v>1.02</v>
      </c>
      <c r="AY120" s="192">
        <f>+VLOOKUP(B120,'estrazione originale X 22'!$C:$AU,35,FALSE)</f>
        <v>-1</v>
      </c>
      <c r="AZ120" s="1">
        <f>+VLOOKUP(B120,'estrazione originale X 22'!$C:$AU,36,FALSE)</f>
        <v>-1</v>
      </c>
      <c r="BA120" s="1">
        <f>+VLOOKUP(B120,'estrazione originale X 22'!$C:$AU,37,FALSE)</f>
        <v>0</v>
      </c>
      <c r="BB120" s="1">
        <f>+VLOOKUP(B120,'estrazione originale X 22'!$C:$AU,38,FALSE)</f>
        <v>-1</v>
      </c>
      <c r="BC120" s="1">
        <f>+VLOOKUP(B120,'estrazione originale X 22'!$C:$AU,39,FALSE)</f>
        <v>1</v>
      </c>
      <c r="BD120" s="1">
        <f>+VLOOKUP(B120,'estrazione originale X 22'!$C:$AU,40,FALSE)</f>
        <v>0</v>
      </c>
      <c r="BE120" s="1">
        <f>+VLOOKUP(B120,'estrazione originale X 22'!$C:$AU,41,FALSE)</f>
        <v>1</v>
      </c>
      <c r="BF120" s="1">
        <f>+VLOOKUP(B120,'estrazione originale X 22'!$C:$AU,42,FALSE)</f>
        <v>1</v>
      </c>
      <c r="BG120" s="1">
        <f>+VLOOKUP(B120,'estrazione originale X 22'!$C:$AU,43,FALSE)</f>
        <v>0</v>
      </c>
      <c r="BH120" s="1">
        <f>+VLOOKUP(B120,'estrazione originale X 22'!$C:$AU,44,FALSE)</f>
        <v>-1</v>
      </c>
      <c r="BI120" s="20">
        <f>+VLOOKUP(B120,'estrazione originale X 22'!$C:$AU,45,FALSE)</f>
        <v>-1</v>
      </c>
    </row>
    <row r="121" spans="1:61" x14ac:dyDescent="0.25">
      <c r="A121" s="179">
        <v>112</v>
      </c>
      <c r="B121" s="11" t="s">
        <v>631</v>
      </c>
      <c r="C121" s="194" t="s">
        <v>649</v>
      </c>
      <c r="D121" s="194" t="s">
        <v>232</v>
      </c>
      <c r="E121" s="194" t="s">
        <v>260</v>
      </c>
      <c r="F121" s="195" t="s">
        <v>71</v>
      </c>
      <c r="G121" s="196" t="s">
        <v>424</v>
      </c>
      <c r="H121" s="196" t="s">
        <v>424</v>
      </c>
      <c r="I121" s="196" t="s">
        <v>424</v>
      </c>
      <c r="J121" s="197" t="s">
        <v>424</v>
      </c>
      <c r="K121" s="196" t="s">
        <v>424</v>
      </c>
      <c r="L121" s="196" t="s">
        <v>424</v>
      </c>
      <c r="M121" s="196" t="s">
        <v>424</v>
      </c>
      <c r="N121" s="197" t="s">
        <v>424</v>
      </c>
      <c r="O121" s="196" t="s">
        <v>424</v>
      </c>
      <c r="P121" s="196" t="s">
        <v>424</v>
      </c>
      <c r="Q121" s="196" t="s">
        <v>424</v>
      </c>
      <c r="R121" s="197" t="s">
        <v>424</v>
      </c>
      <c r="S121" s="198" t="s">
        <v>424</v>
      </c>
      <c r="T121" s="198" t="s">
        <v>424</v>
      </c>
      <c r="U121" s="198" t="s">
        <v>424</v>
      </c>
      <c r="V121" s="197" t="s">
        <v>424</v>
      </c>
      <c r="W121" s="196" t="s">
        <v>424</v>
      </c>
      <c r="X121" s="196" t="s">
        <v>424</v>
      </c>
      <c r="Y121" s="196" t="s">
        <v>424</v>
      </c>
      <c r="Z121" s="197" t="s">
        <v>424</v>
      </c>
      <c r="AA121" s="196" t="s">
        <v>424</v>
      </c>
      <c r="AB121" s="196" t="s">
        <v>424</v>
      </c>
      <c r="AC121" s="196" t="s">
        <v>424</v>
      </c>
      <c r="AD121" s="197" t="s">
        <v>424</v>
      </c>
      <c r="AE121" s="196" t="s">
        <v>424</v>
      </c>
      <c r="AF121" s="196" t="s">
        <v>424</v>
      </c>
      <c r="AG121" s="196" t="s">
        <v>424</v>
      </c>
      <c r="AH121" s="197" t="s">
        <v>424</v>
      </c>
      <c r="AI121" s="196" t="s">
        <v>424</v>
      </c>
      <c r="AJ121" s="196" t="s">
        <v>424</v>
      </c>
      <c r="AK121" s="196" t="s">
        <v>424</v>
      </c>
      <c r="AL121" s="197" t="s">
        <v>424</v>
      </c>
      <c r="AM121" s="198">
        <v>0.41</v>
      </c>
      <c r="AN121" s="198">
        <v>4.8600000000000003</v>
      </c>
      <c r="AO121" s="200">
        <v>0.08</v>
      </c>
      <c r="AP121" s="197" t="e">
        <f>+VLOOKUP(B121,'ELAB 2021'!$B$10:$AO$165,34,FALSE)</f>
        <v>#N/A</v>
      </c>
      <c r="AQ121" s="198">
        <v>0.41</v>
      </c>
      <c r="AR121" s="198">
        <v>7.75</v>
      </c>
      <c r="AS121" s="200">
        <v>0.05</v>
      </c>
      <c r="AT121" s="197" t="s">
        <v>424</v>
      </c>
      <c r="AU121" s="196">
        <v>0</v>
      </c>
      <c r="AV121" s="196">
        <v>0.83</v>
      </c>
      <c r="AW121" s="199">
        <v>0</v>
      </c>
      <c r="AX121" s="197" t="s">
        <v>424</v>
      </c>
      <c r="AY121" s="192" t="s">
        <v>424</v>
      </c>
      <c r="AZ121" s="1" t="s">
        <v>424</v>
      </c>
      <c r="BA121" s="1" t="s">
        <v>424</v>
      </c>
      <c r="BB121" s="1" t="s">
        <v>424</v>
      </c>
      <c r="BC121" s="1" t="s">
        <v>424</v>
      </c>
      <c r="BD121" s="1">
        <f>+VLOOKUP(B121,'estrazione originale X 22'!$C:$AU,40,FALSE)</f>
        <v>-1</v>
      </c>
      <c r="BE121" s="1" t="s">
        <v>424</v>
      </c>
      <c r="BF121" s="1" t="s">
        <v>424</v>
      </c>
      <c r="BG121" s="1" t="s">
        <v>424</v>
      </c>
      <c r="BH121" s="1">
        <f>+VLOOKUP(B121,'estrazione originale X 22'!$C:$AU,44,FALSE)</f>
        <v>1</v>
      </c>
      <c r="BI121" s="20">
        <f>+VLOOKUP(B121,'estrazione originale X 22'!$C:$AU,45,FALSE)</f>
        <v>1</v>
      </c>
    </row>
    <row r="122" spans="1:61" x14ac:dyDescent="0.25">
      <c r="A122" s="179">
        <v>113</v>
      </c>
      <c r="B122" s="11" t="s">
        <v>570</v>
      </c>
      <c r="C122" s="194" t="s">
        <v>262</v>
      </c>
      <c r="D122" s="194" t="s">
        <v>232</v>
      </c>
      <c r="E122" s="194" t="s">
        <v>263</v>
      </c>
      <c r="F122" s="195" t="s">
        <v>71</v>
      </c>
      <c r="G122" s="196">
        <v>0.56000000000000005</v>
      </c>
      <c r="H122" s="196">
        <v>0.56000000000000005</v>
      </c>
      <c r="I122" s="196">
        <v>1</v>
      </c>
      <c r="J122" s="197" t="s">
        <v>424</v>
      </c>
      <c r="K122" s="196">
        <v>0.88</v>
      </c>
      <c r="L122" s="196">
        <v>0.88</v>
      </c>
      <c r="M122" s="196">
        <v>1</v>
      </c>
      <c r="N122" s="197" t="s">
        <v>424</v>
      </c>
      <c r="O122" s="196">
        <v>0.5</v>
      </c>
      <c r="P122" s="196">
        <v>0.5</v>
      </c>
      <c r="Q122" s="196">
        <v>1</v>
      </c>
      <c r="R122" s="197" t="s">
        <v>424</v>
      </c>
      <c r="S122" s="198" t="s">
        <v>449</v>
      </c>
      <c r="T122" s="198" t="s">
        <v>449</v>
      </c>
      <c r="U122" s="198" t="s">
        <v>424</v>
      </c>
      <c r="V122" s="197" t="s">
        <v>424</v>
      </c>
      <c r="W122" s="196" t="s">
        <v>424</v>
      </c>
      <c r="X122" s="196" t="s">
        <v>424</v>
      </c>
      <c r="Y122" s="196" t="s">
        <v>424</v>
      </c>
      <c r="Z122" s="197" t="s">
        <v>424</v>
      </c>
      <c r="AA122" s="196" t="s">
        <v>424</v>
      </c>
      <c r="AB122" s="196" t="s">
        <v>424</v>
      </c>
      <c r="AC122" s="196" t="s">
        <v>424</v>
      </c>
      <c r="AD122" s="197" t="s">
        <v>424</v>
      </c>
      <c r="AE122" s="196" t="s">
        <v>424</v>
      </c>
      <c r="AF122" s="196" t="s">
        <v>424</v>
      </c>
      <c r="AG122" s="196" t="s">
        <v>424</v>
      </c>
      <c r="AH122" s="197" t="s">
        <v>424</v>
      </c>
      <c r="AI122" s="196" t="s">
        <v>424</v>
      </c>
      <c r="AJ122" s="196" t="s">
        <v>424</v>
      </c>
      <c r="AK122" s="196" t="s">
        <v>424</v>
      </c>
      <c r="AL122" s="197" t="s">
        <v>424</v>
      </c>
      <c r="AM122" s="198">
        <v>0.33</v>
      </c>
      <c r="AN122" s="198">
        <v>0.33</v>
      </c>
      <c r="AO122" s="196">
        <v>1</v>
      </c>
      <c r="AP122" s="197">
        <f>+VLOOKUP(B122,'ELAB 2021'!$B$10:$AO$165,34,FALSE)</f>
        <v>1</v>
      </c>
      <c r="AQ122" s="198">
        <v>0.97</v>
      </c>
      <c r="AR122" s="198">
        <v>0.97</v>
      </c>
      <c r="AS122" s="196">
        <v>1</v>
      </c>
      <c r="AT122" s="197">
        <v>1</v>
      </c>
      <c r="AU122" s="196">
        <v>0.76</v>
      </c>
      <c r="AV122" s="196">
        <v>0.76</v>
      </c>
      <c r="AW122" s="196">
        <v>1</v>
      </c>
      <c r="AX122" s="197" t="s">
        <v>424</v>
      </c>
      <c r="AY122" s="192" t="s">
        <v>424</v>
      </c>
      <c r="AZ122" s="1">
        <f>+VLOOKUP(B122,'estrazione originale X 22'!$C:$AU,36,FALSE)</f>
        <v>0</v>
      </c>
      <c r="BA122" s="1">
        <f>+VLOOKUP(B122,'estrazione originale X 22'!$C:$AU,37,FALSE)</f>
        <v>0</v>
      </c>
      <c r="BB122" s="1">
        <f>+VLOOKUP(B122,'estrazione originale X 22'!$C:$AU,38,FALSE)</f>
        <v>0</v>
      </c>
      <c r="BC122" s="1" t="s">
        <v>424</v>
      </c>
      <c r="BD122" s="1">
        <f>+VLOOKUP(B122,'estrazione originale X 22'!$C:$AU,40,FALSE)</f>
        <v>0</v>
      </c>
      <c r="BE122" s="1" t="s">
        <v>424</v>
      </c>
      <c r="BF122" s="1" t="s">
        <v>424</v>
      </c>
      <c r="BG122" s="1" t="s">
        <v>424</v>
      </c>
      <c r="BH122" s="1">
        <f>+VLOOKUP(B122,'estrazione originale X 22'!$C:$AU,44,FALSE)</f>
        <v>0</v>
      </c>
      <c r="BI122" s="20">
        <f>+VLOOKUP(B122,'estrazione originale X 22'!$C:$AU,45,FALSE)</f>
        <v>0</v>
      </c>
    </row>
    <row r="123" spans="1:61" x14ac:dyDescent="0.25">
      <c r="A123" s="179">
        <v>114</v>
      </c>
      <c r="B123" s="11" t="s">
        <v>571</v>
      </c>
      <c r="C123" s="194" t="s">
        <v>264</v>
      </c>
      <c r="D123" s="194" t="s">
        <v>232</v>
      </c>
      <c r="E123" s="194" t="s">
        <v>265</v>
      </c>
      <c r="F123" s="195" t="s">
        <v>71</v>
      </c>
      <c r="G123" s="196">
        <v>0.57999999999999996</v>
      </c>
      <c r="H123" s="196">
        <v>0.55000000000000004</v>
      </c>
      <c r="I123" s="196">
        <v>1.05</v>
      </c>
      <c r="J123" s="197">
        <v>1.18</v>
      </c>
      <c r="K123" s="196">
        <v>0.97</v>
      </c>
      <c r="L123" s="196">
        <v>0.95</v>
      </c>
      <c r="M123" s="196">
        <v>1.02</v>
      </c>
      <c r="N123" s="197">
        <v>1.01</v>
      </c>
      <c r="O123" s="196">
        <v>0.46</v>
      </c>
      <c r="P123" s="196">
        <v>0.4</v>
      </c>
      <c r="Q123" s="196">
        <v>1.1499999999999999</v>
      </c>
      <c r="R123" s="197">
        <v>1.17</v>
      </c>
      <c r="S123" s="198" t="s">
        <v>449</v>
      </c>
      <c r="T123" s="198" t="s">
        <v>450</v>
      </c>
      <c r="U123" s="199">
        <v>0</v>
      </c>
      <c r="V123" s="200">
        <v>2</v>
      </c>
      <c r="W123" s="196">
        <v>0.52</v>
      </c>
      <c r="X123" s="196">
        <v>0.32</v>
      </c>
      <c r="Y123" s="200">
        <v>1.62</v>
      </c>
      <c r="Z123" s="200">
        <v>1.59</v>
      </c>
      <c r="AA123" s="196">
        <v>0.86</v>
      </c>
      <c r="AB123" s="196">
        <v>0.71</v>
      </c>
      <c r="AC123" s="200">
        <v>1.21</v>
      </c>
      <c r="AD123" s="197">
        <v>1</v>
      </c>
      <c r="AE123" s="196">
        <v>0.67</v>
      </c>
      <c r="AF123" s="196">
        <v>0.51</v>
      </c>
      <c r="AG123" s="200">
        <v>1.31</v>
      </c>
      <c r="AH123" s="200">
        <v>1.21</v>
      </c>
      <c r="AI123" s="196">
        <v>0.6</v>
      </c>
      <c r="AJ123" s="196">
        <v>0.71</v>
      </c>
      <c r="AK123" s="196">
        <v>0.85</v>
      </c>
      <c r="AL123" s="197">
        <v>0.85</v>
      </c>
      <c r="AM123" s="198">
        <v>5.27</v>
      </c>
      <c r="AN123" s="198">
        <v>4.7300000000000004</v>
      </c>
      <c r="AO123" s="196">
        <v>1.1100000000000001</v>
      </c>
      <c r="AP123" s="199">
        <f>+VLOOKUP(B123,'ELAB 2021'!$B$10:$AO$165,34,FALSE)</f>
        <v>1.64</v>
      </c>
      <c r="AQ123" s="198">
        <v>11.4</v>
      </c>
      <c r="AR123" s="198">
        <v>6.76</v>
      </c>
      <c r="AS123" s="199">
        <v>1.69</v>
      </c>
      <c r="AT123" s="199">
        <v>2.1</v>
      </c>
      <c r="AU123" s="196">
        <v>0.89</v>
      </c>
      <c r="AV123" s="196">
        <v>0.81</v>
      </c>
      <c r="AW123" s="196">
        <v>1.1000000000000001</v>
      </c>
      <c r="AX123" s="197">
        <v>1.1599999999999999</v>
      </c>
      <c r="AY123" s="192">
        <f>+VLOOKUP(B123,'estrazione originale X 22'!$C:$AU,35,FALSE)</f>
        <v>-1</v>
      </c>
      <c r="AZ123" s="1">
        <f>+VLOOKUP(B123,'estrazione originale X 22'!$C:$AU,36,FALSE)</f>
        <v>0</v>
      </c>
      <c r="BA123" s="1">
        <f>+VLOOKUP(B123,'estrazione originale X 22'!$C:$AU,37,FALSE)</f>
        <v>0</v>
      </c>
      <c r="BB123" s="1">
        <f>+VLOOKUP(B123,'estrazione originale X 22'!$C:$AU,38,FALSE)</f>
        <v>0</v>
      </c>
      <c r="BC123" s="1">
        <f>+VLOOKUP(B123,'estrazione originale X 22'!$C:$AU,39,FALSE)</f>
        <v>1</v>
      </c>
      <c r="BD123" s="1">
        <f>+VLOOKUP(B123,'estrazione originale X 22'!$C:$AU,40,FALSE)</f>
        <v>0</v>
      </c>
      <c r="BE123" s="1">
        <f>+VLOOKUP(B123,'estrazione originale X 22'!$C:$AU,41,FALSE)</f>
        <v>1</v>
      </c>
      <c r="BF123" s="1">
        <f>+VLOOKUP(B123,'estrazione originale X 22'!$C:$AU,42,FALSE)</f>
        <v>1</v>
      </c>
      <c r="BG123" s="1">
        <f>+VLOOKUP(B123,'estrazione originale X 22'!$C:$AU,43,FALSE)</f>
        <v>0</v>
      </c>
      <c r="BH123" s="1">
        <f>+VLOOKUP(B123,'estrazione originale X 22'!$C:$AU,44,FALSE)</f>
        <v>-1</v>
      </c>
      <c r="BI123" s="20">
        <f>+VLOOKUP(B123,'estrazione originale X 22'!$C:$AU,45,FALSE)</f>
        <v>0</v>
      </c>
    </row>
    <row r="124" spans="1:61" x14ac:dyDescent="0.25">
      <c r="A124" s="179">
        <v>115</v>
      </c>
      <c r="B124" s="11" t="s">
        <v>572</v>
      </c>
      <c r="C124" s="194" t="s">
        <v>184</v>
      </c>
      <c r="D124" s="194" t="s">
        <v>232</v>
      </c>
      <c r="E124" s="194" t="s">
        <v>267</v>
      </c>
      <c r="F124" s="195" t="s">
        <v>71</v>
      </c>
      <c r="G124" s="196">
        <v>0.56000000000000005</v>
      </c>
      <c r="H124" s="196">
        <v>0.68</v>
      </c>
      <c r="I124" s="196">
        <v>0.82</v>
      </c>
      <c r="J124" s="197">
        <v>0.94</v>
      </c>
      <c r="K124" s="196">
        <v>0.97</v>
      </c>
      <c r="L124" s="196">
        <v>0.97</v>
      </c>
      <c r="M124" s="196">
        <v>1</v>
      </c>
      <c r="N124" s="197">
        <v>1</v>
      </c>
      <c r="O124" s="196">
        <v>0.3</v>
      </c>
      <c r="P124" s="196">
        <v>0.55000000000000004</v>
      </c>
      <c r="Q124" s="199">
        <v>0.55000000000000004</v>
      </c>
      <c r="R124" s="199">
        <v>0.67</v>
      </c>
      <c r="S124" s="198" t="s">
        <v>455</v>
      </c>
      <c r="T124" s="198" t="s">
        <v>452</v>
      </c>
      <c r="U124" s="200">
        <v>2.33</v>
      </c>
      <c r="V124" s="200">
        <v>2</v>
      </c>
      <c r="W124" s="196">
        <v>0.69</v>
      </c>
      <c r="X124" s="196">
        <v>0.46</v>
      </c>
      <c r="Y124" s="200">
        <v>1.5</v>
      </c>
      <c r="Z124" s="200">
        <v>1.38</v>
      </c>
      <c r="AA124" s="196">
        <v>0.87</v>
      </c>
      <c r="AB124" s="196">
        <v>0.8</v>
      </c>
      <c r="AC124" s="196">
        <v>1.0900000000000001</v>
      </c>
      <c r="AD124" s="197">
        <v>1.19</v>
      </c>
      <c r="AE124" s="196">
        <v>0.83</v>
      </c>
      <c r="AF124" s="196">
        <v>0.6</v>
      </c>
      <c r="AG124" s="200">
        <v>1.38</v>
      </c>
      <c r="AH124" s="200">
        <v>1.4</v>
      </c>
      <c r="AI124" s="196">
        <v>0.78</v>
      </c>
      <c r="AJ124" s="196">
        <v>0.79</v>
      </c>
      <c r="AK124" s="196">
        <v>0.99</v>
      </c>
      <c r="AL124" s="197">
        <v>1.2</v>
      </c>
      <c r="AM124" s="198">
        <v>46.52</v>
      </c>
      <c r="AN124" s="198">
        <v>16.05</v>
      </c>
      <c r="AO124" s="199">
        <v>2.9</v>
      </c>
      <c r="AP124" s="199">
        <f>+VLOOKUP(B124,'ELAB 2021'!$B$10:$AO$165,34,FALSE)</f>
        <v>1.8</v>
      </c>
      <c r="AQ124" s="198">
        <v>38.090000000000003</v>
      </c>
      <c r="AR124" s="198">
        <v>23.43</v>
      </c>
      <c r="AS124" s="199">
        <v>1.63</v>
      </c>
      <c r="AT124" s="197">
        <v>1.18</v>
      </c>
      <c r="AU124" s="196">
        <v>0.71</v>
      </c>
      <c r="AV124" s="196">
        <v>0.79</v>
      </c>
      <c r="AW124" s="196">
        <v>0.9</v>
      </c>
      <c r="AX124" s="197">
        <v>1</v>
      </c>
      <c r="AY124" s="192">
        <f>+VLOOKUP(B124,'estrazione originale X 22'!$C:$AU,35,FALSE)</f>
        <v>1</v>
      </c>
      <c r="AZ124" s="1">
        <f>+VLOOKUP(B124,'estrazione originale X 22'!$C:$AU,36,FALSE)</f>
        <v>0</v>
      </c>
      <c r="BA124" s="1">
        <f>+VLOOKUP(B124,'estrazione originale X 22'!$C:$AU,37,FALSE)</f>
        <v>0</v>
      </c>
      <c r="BB124" s="1">
        <f>+VLOOKUP(B124,'estrazione originale X 22'!$C:$AU,38,FALSE)</f>
        <v>-1</v>
      </c>
      <c r="BC124" s="1">
        <f>+VLOOKUP(B124,'estrazione originale X 22'!$C:$AU,39,FALSE)</f>
        <v>0</v>
      </c>
      <c r="BD124" s="1">
        <f>+VLOOKUP(B124,'estrazione originale X 22'!$C:$AU,40,FALSE)</f>
        <v>0</v>
      </c>
      <c r="BE124" s="1">
        <f>+VLOOKUP(B124,'estrazione originale X 22'!$C:$AU,41,FALSE)</f>
        <v>1</v>
      </c>
      <c r="BF124" s="1">
        <f>+VLOOKUP(B124,'estrazione originale X 22'!$C:$AU,42,FALSE)</f>
        <v>1</v>
      </c>
      <c r="BG124" s="1">
        <f>+VLOOKUP(B124,'estrazione originale X 22'!$C:$AU,43,FALSE)</f>
        <v>0</v>
      </c>
      <c r="BH124" s="1">
        <f>+VLOOKUP(B124,'estrazione originale X 22'!$C:$AU,44,FALSE)</f>
        <v>-1</v>
      </c>
      <c r="BI124" s="20">
        <f>+VLOOKUP(B124,'estrazione originale X 22'!$C:$AU,45,FALSE)</f>
        <v>-1</v>
      </c>
    </row>
    <row r="125" spans="1:61" x14ac:dyDescent="0.25">
      <c r="A125" s="179">
        <v>116</v>
      </c>
      <c r="B125" s="11" t="s">
        <v>632</v>
      </c>
      <c r="C125" s="194" t="s">
        <v>184</v>
      </c>
      <c r="D125" s="194" t="s">
        <v>232</v>
      </c>
      <c r="E125" s="194" t="s">
        <v>267</v>
      </c>
      <c r="F125" s="195" t="s">
        <v>71</v>
      </c>
      <c r="G125" s="196">
        <v>0.56000000000000005</v>
      </c>
      <c r="H125" s="196">
        <v>0.68</v>
      </c>
      <c r="I125" s="196">
        <v>0.82</v>
      </c>
      <c r="J125" s="197">
        <v>0.94</v>
      </c>
      <c r="K125" s="196">
        <v>0.97</v>
      </c>
      <c r="L125" s="196">
        <v>0.97</v>
      </c>
      <c r="M125" s="196">
        <v>1</v>
      </c>
      <c r="N125" s="197">
        <v>1</v>
      </c>
      <c r="O125" s="196">
        <v>0.3</v>
      </c>
      <c r="P125" s="196">
        <v>0.55000000000000004</v>
      </c>
      <c r="Q125" s="199">
        <v>0.55000000000000004</v>
      </c>
      <c r="R125" s="199">
        <v>0.67</v>
      </c>
      <c r="S125" s="198" t="s">
        <v>455</v>
      </c>
      <c r="T125" s="198" t="s">
        <v>452</v>
      </c>
      <c r="U125" s="200">
        <v>2.33</v>
      </c>
      <c r="V125" s="200">
        <v>2</v>
      </c>
      <c r="W125" s="196">
        <v>0.69</v>
      </c>
      <c r="X125" s="196">
        <v>0.46</v>
      </c>
      <c r="Y125" s="200">
        <v>1.5</v>
      </c>
      <c r="Z125" s="200">
        <v>1.38</v>
      </c>
      <c r="AA125" s="196">
        <v>0.87</v>
      </c>
      <c r="AB125" s="196">
        <v>0.8</v>
      </c>
      <c r="AC125" s="196">
        <v>1.0900000000000001</v>
      </c>
      <c r="AD125" s="197">
        <v>1.19</v>
      </c>
      <c r="AE125" s="196">
        <v>0.83</v>
      </c>
      <c r="AF125" s="196">
        <v>0.6</v>
      </c>
      <c r="AG125" s="200">
        <v>1.38</v>
      </c>
      <c r="AH125" s="200">
        <v>1.4</v>
      </c>
      <c r="AI125" s="196">
        <v>0.78</v>
      </c>
      <c r="AJ125" s="196">
        <v>0.79</v>
      </c>
      <c r="AK125" s="196">
        <v>0.99</v>
      </c>
      <c r="AL125" s="197">
        <v>1.2</v>
      </c>
      <c r="AM125" s="198">
        <v>46.52</v>
      </c>
      <c r="AN125" s="198">
        <v>16.05</v>
      </c>
      <c r="AO125" s="199">
        <v>2.9</v>
      </c>
      <c r="AP125" s="199">
        <f>+VLOOKUP(B125,'ELAB 2021'!$B$10:$AO$165,34,FALSE)</f>
        <v>1.8</v>
      </c>
      <c r="AQ125" s="198">
        <v>38.090000000000003</v>
      </c>
      <c r="AR125" s="198">
        <v>23.43</v>
      </c>
      <c r="AS125" s="199">
        <v>1.63</v>
      </c>
      <c r="AT125" s="197">
        <v>1.18</v>
      </c>
      <c r="AU125" s="196">
        <v>0.71</v>
      </c>
      <c r="AV125" s="196">
        <v>0.79</v>
      </c>
      <c r="AW125" s="196">
        <v>0.9</v>
      </c>
      <c r="AX125" s="197">
        <v>1</v>
      </c>
      <c r="AY125" s="192">
        <f>+VLOOKUP(B125,'estrazione originale X 22'!$C:$AU,35,FALSE)</f>
        <v>1</v>
      </c>
      <c r="AZ125" s="1">
        <f>+VLOOKUP(B125,'estrazione originale X 22'!$C:$AU,36,FALSE)</f>
        <v>0</v>
      </c>
      <c r="BA125" s="1">
        <f>+VLOOKUP(B125,'estrazione originale X 22'!$C:$AU,37,FALSE)</f>
        <v>0</v>
      </c>
      <c r="BB125" s="1">
        <f>+VLOOKUP(B125,'estrazione originale X 22'!$C:$AU,38,FALSE)</f>
        <v>-1</v>
      </c>
      <c r="BC125" s="1">
        <f>+VLOOKUP(B125,'estrazione originale X 22'!$C:$AU,39,FALSE)</f>
        <v>0</v>
      </c>
      <c r="BD125" s="1">
        <f>+VLOOKUP(B125,'estrazione originale X 22'!$C:$AU,40,FALSE)</f>
        <v>0</v>
      </c>
      <c r="BE125" s="1">
        <f>+VLOOKUP(B125,'estrazione originale X 22'!$C:$AU,41,FALSE)</f>
        <v>1</v>
      </c>
      <c r="BF125" s="1">
        <f>+VLOOKUP(B125,'estrazione originale X 22'!$C:$AU,42,FALSE)</f>
        <v>1</v>
      </c>
      <c r="BG125" s="1">
        <f>+VLOOKUP(B125,'estrazione originale X 22'!$C:$AU,43,FALSE)</f>
        <v>0</v>
      </c>
      <c r="BH125" s="1">
        <f>+VLOOKUP(B125,'estrazione originale X 22'!$C:$AU,44,FALSE)</f>
        <v>-1</v>
      </c>
      <c r="BI125" s="20">
        <f>+VLOOKUP(B125,'estrazione originale X 22'!$C:$AU,45,FALSE)</f>
        <v>-1</v>
      </c>
    </row>
    <row r="126" spans="1:61" x14ac:dyDescent="0.25">
      <c r="A126" s="179">
        <v>117</v>
      </c>
      <c r="B126" s="11" t="s">
        <v>573</v>
      </c>
      <c r="C126" s="194" t="s">
        <v>177</v>
      </c>
      <c r="D126" s="194" t="s">
        <v>232</v>
      </c>
      <c r="E126" s="194" t="s">
        <v>269</v>
      </c>
      <c r="F126" s="195" t="s">
        <v>71</v>
      </c>
      <c r="G126" s="196">
        <v>0.44</v>
      </c>
      <c r="H126" s="196">
        <v>0.61</v>
      </c>
      <c r="I126" s="199">
        <v>0.72</v>
      </c>
      <c r="J126" s="197">
        <v>0.97</v>
      </c>
      <c r="K126" s="196">
        <v>0.96</v>
      </c>
      <c r="L126" s="196">
        <v>0.95</v>
      </c>
      <c r="M126" s="196">
        <v>1.01</v>
      </c>
      <c r="N126" s="197">
        <v>1.01</v>
      </c>
      <c r="O126" s="196">
        <v>0.14000000000000001</v>
      </c>
      <c r="P126" s="196">
        <v>0.46</v>
      </c>
      <c r="Q126" s="199">
        <v>0.3</v>
      </c>
      <c r="R126" s="199">
        <v>0.69</v>
      </c>
      <c r="S126" s="198" t="s">
        <v>449</v>
      </c>
      <c r="T126" s="198" t="s">
        <v>450</v>
      </c>
      <c r="U126" s="199">
        <v>0</v>
      </c>
      <c r="V126" s="200">
        <v>4</v>
      </c>
      <c r="W126" s="196">
        <v>0.35</v>
      </c>
      <c r="X126" s="196">
        <v>0.32</v>
      </c>
      <c r="Y126" s="196">
        <v>1.0900000000000001</v>
      </c>
      <c r="Z126" s="197">
        <v>1.02</v>
      </c>
      <c r="AA126" s="196">
        <v>0.69</v>
      </c>
      <c r="AB126" s="196">
        <v>0.69</v>
      </c>
      <c r="AC126" s="196">
        <v>1</v>
      </c>
      <c r="AD126" s="197">
        <v>0.93</v>
      </c>
      <c r="AE126" s="196">
        <v>0.63</v>
      </c>
      <c r="AF126" s="196">
        <v>0.56000000000000005</v>
      </c>
      <c r="AG126" s="196">
        <v>1.1200000000000001</v>
      </c>
      <c r="AH126" s="197">
        <v>0.94</v>
      </c>
      <c r="AI126" s="196">
        <v>0.77</v>
      </c>
      <c r="AJ126" s="196">
        <v>0.91</v>
      </c>
      <c r="AK126" s="196">
        <v>0.85</v>
      </c>
      <c r="AL126" s="197">
        <v>1</v>
      </c>
      <c r="AM126" s="198">
        <v>16.510000000000002</v>
      </c>
      <c r="AN126" s="198">
        <v>10.36</v>
      </c>
      <c r="AO126" s="199">
        <v>1.59</v>
      </c>
      <c r="AP126" s="199">
        <f>+VLOOKUP(B126,'ELAB 2021'!$B$10:$AO$165,34,FALSE)</f>
        <v>2.35</v>
      </c>
      <c r="AQ126" s="198">
        <v>25.69</v>
      </c>
      <c r="AR126" s="198">
        <v>15.64</v>
      </c>
      <c r="AS126" s="199">
        <v>1.64</v>
      </c>
      <c r="AT126" s="199">
        <v>2.0499999999999998</v>
      </c>
      <c r="AU126" s="196">
        <v>0.93</v>
      </c>
      <c r="AV126" s="196">
        <v>0.78</v>
      </c>
      <c r="AW126" s="196">
        <v>1.19</v>
      </c>
      <c r="AX126" s="197">
        <v>1.1000000000000001</v>
      </c>
      <c r="AY126" s="192">
        <f>+VLOOKUP(B126,'estrazione originale X 22'!$C:$AU,35,FALSE)</f>
        <v>-1</v>
      </c>
      <c r="AZ126" s="1">
        <f>+VLOOKUP(B126,'estrazione originale X 22'!$C:$AU,36,FALSE)</f>
        <v>-1</v>
      </c>
      <c r="BA126" s="1">
        <f>+VLOOKUP(B126,'estrazione originale X 22'!$C:$AU,37,FALSE)</f>
        <v>0</v>
      </c>
      <c r="BB126" s="1">
        <f>+VLOOKUP(B126,'estrazione originale X 22'!$C:$AU,38,FALSE)</f>
        <v>-1</v>
      </c>
      <c r="BC126" s="1">
        <f>+VLOOKUP(B126,'estrazione originale X 22'!$C:$AU,39,FALSE)</f>
        <v>0</v>
      </c>
      <c r="BD126" s="1">
        <f>+VLOOKUP(B126,'estrazione originale X 22'!$C:$AU,40,FALSE)</f>
        <v>0</v>
      </c>
      <c r="BE126" s="1">
        <f>+VLOOKUP(B126,'estrazione originale X 22'!$C:$AU,41,FALSE)</f>
        <v>0</v>
      </c>
      <c r="BF126" s="1">
        <f>+VLOOKUP(B126,'estrazione originale X 22'!$C:$AU,42,FALSE)</f>
        <v>0</v>
      </c>
      <c r="BG126" s="1">
        <f>+VLOOKUP(B126,'estrazione originale X 22'!$C:$AU,43,FALSE)</f>
        <v>0</v>
      </c>
      <c r="BH126" s="1">
        <f>+VLOOKUP(B126,'estrazione originale X 22'!$C:$AU,44,FALSE)</f>
        <v>-1</v>
      </c>
      <c r="BI126" s="20">
        <f>+VLOOKUP(B126,'estrazione originale X 22'!$C:$AU,45,FALSE)</f>
        <v>-1</v>
      </c>
    </row>
    <row r="127" spans="1:61" x14ac:dyDescent="0.25">
      <c r="A127" s="179">
        <v>118</v>
      </c>
      <c r="B127" s="11" t="s">
        <v>574</v>
      </c>
      <c r="C127" s="194" t="s">
        <v>183</v>
      </c>
      <c r="D127" s="194" t="s">
        <v>232</v>
      </c>
      <c r="E127" s="194" t="s">
        <v>271</v>
      </c>
      <c r="F127" s="195" t="s">
        <v>71</v>
      </c>
      <c r="G127" s="196">
        <v>0.56000000000000005</v>
      </c>
      <c r="H127" s="196">
        <v>0.52</v>
      </c>
      <c r="I127" s="196">
        <v>1.08</v>
      </c>
      <c r="J127" s="200">
        <v>1.25</v>
      </c>
      <c r="K127" s="196">
        <v>0.97</v>
      </c>
      <c r="L127" s="196">
        <v>0.97</v>
      </c>
      <c r="M127" s="196">
        <v>1</v>
      </c>
      <c r="N127" s="197">
        <v>1.02</v>
      </c>
      <c r="O127" s="196">
        <v>0.37</v>
      </c>
      <c r="P127" s="196">
        <v>0.35</v>
      </c>
      <c r="Q127" s="196">
        <v>1.06</v>
      </c>
      <c r="R127" s="200">
        <v>1.48</v>
      </c>
      <c r="S127" s="198" t="s">
        <v>452</v>
      </c>
      <c r="T127" s="198" t="s">
        <v>452</v>
      </c>
      <c r="U127" s="196">
        <v>1</v>
      </c>
      <c r="V127" s="200">
        <v>1.67</v>
      </c>
      <c r="W127" s="196">
        <v>0.77</v>
      </c>
      <c r="X127" s="196">
        <v>0.23</v>
      </c>
      <c r="Y127" s="200">
        <v>3.35</v>
      </c>
      <c r="Z127" s="200">
        <v>2.19</v>
      </c>
      <c r="AA127" s="196">
        <v>0.87</v>
      </c>
      <c r="AB127" s="196">
        <v>0.66</v>
      </c>
      <c r="AC127" s="200">
        <v>1.32</v>
      </c>
      <c r="AD127" s="200">
        <v>1.27</v>
      </c>
      <c r="AE127" s="196">
        <v>0.84</v>
      </c>
      <c r="AF127" s="196">
        <v>0.44</v>
      </c>
      <c r="AG127" s="200">
        <v>1.91</v>
      </c>
      <c r="AH127" s="200">
        <v>2.08</v>
      </c>
      <c r="AI127" s="196">
        <v>0.83</v>
      </c>
      <c r="AJ127" s="196">
        <v>0.82</v>
      </c>
      <c r="AK127" s="196">
        <v>1.01</v>
      </c>
      <c r="AL127" s="197">
        <v>1.05</v>
      </c>
      <c r="AM127" s="198">
        <v>8.6999999999999993</v>
      </c>
      <c r="AN127" s="198">
        <v>7.56</v>
      </c>
      <c r="AO127" s="196">
        <v>1.1499999999999999</v>
      </c>
      <c r="AP127" s="199">
        <f>+VLOOKUP(B127,'ELAB 2021'!$B$10:$AO$165,34,FALSE)</f>
        <v>1.38</v>
      </c>
      <c r="AQ127" s="198">
        <v>16.7</v>
      </c>
      <c r="AR127" s="198">
        <v>13.65</v>
      </c>
      <c r="AS127" s="199">
        <v>1.22</v>
      </c>
      <c r="AT127" s="199">
        <v>1.29</v>
      </c>
      <c r="AU127" s="196">
        <v>0.71</v>
      </c>
      <c r="AV127" s="196">
        <v>0.82</v>
      </c>
      <c r="AW127" s="196">
        <v>0.87</v>
      </c>
      <c r="AX127" s="197">
        <v>0.81</v>
      </c>
      <c r="AY127" s="192">
        <f>+VLOOKUP(B127,'estrazione originale X 22'!$C:$AU,35,FALSE)</f>
        <v>0</v>
      </c>
      <c r="AZ127" s="1">
        <f>+VLOOKUP(B127,'estrazione originale X 22'!$C:$AU,36,FALSE)</f>
        <v>0</v>
      </c>
      <c r="BA127" s="1">
        <f>+VLOOKUP(B127,'estrazione originale X 22'!$C:$AU,37,FALSE)</f>
        <v>0</v>
      </c>
      <c r="BB127" s="1">
        <f>+VLOOKUP(B127,'estrazione originale X 22'!$C:$AU,38,FALSE)</f>
        <v>0</v>
      </c>
      <c r="BC127" s="1">
        <f>+VLOOKUP(B127,'estrazione originale X 22'!$C:$AU,39,FALSE)</f>
        <v>1</v>
      </c>
      <c r="BD127" s="1">
        <f>+VLOOKUP(B127,'estrazione originale X 22'!$C:$AU,40,FALSE)</f>
        <v>0</v>
      </c>
      <c r="BE127" s="1">
        <f>+VLOOKUP(B127,'estrazione originale X 22'!$C:$AU,41,FALSE)</f>
        <v>1</v>
      </c>
      <c r="BF127" s="1">
        <f>+VLOOKUP(B127,'estrazione originale X 22'!$C:$AU,42,FALSE)</f>
        <v>1</v>
      </c>
      <c r="BG127" s="1">
        <f>+VLOOKUP(B127,'estrazione originale X 22'!$C:$AU,43,FALSE)</f>
        <v>0</v>
      </c>
      <c r="BH127" s="1">
        <f>+VLOOKUP(B127,'estrazione originale X 22'!$C:$AU,44,FALSE)</f>
        <v>-1</v>
      </c>
      <c r="BI127" s="20">
        <f>+VLOOKUP(B127,'estrazione originale X 22'!$C:$AU,45,FALSE)</f>
        <v>0</v>
      </c>
    </row>
    <row r="128" spans="1:61" x14ac:dyDescent="0.25">
      <c r="A128" s="179">
        <v>119</v>
      </c>
      <c r="B128" s="11" t="s">
        <v>575</v>
      </c>
      <c r="C128" s="194" t="s">
        <v>273</v>
      </c>
      <c r="D128" s="194" t="s">
        <v>232</v>
      </c>
      <c r="E128" s="194" t="s">
        <v>274</v>
      </c>
      <c r="F128" s="195" t="s">
        <v>71</v>
      </c>
      <c r="G128" s="196">
        <v>0.4</v>
      </c>
      <c r="H128" s="196">
        <v>0.52</v>
      </c>
      <c r="I128" s="199">
        <v>0.77</v>
      </c>
      <c r="J128" s="197">
        <v>1.05</v>
      </c>
      <c r="K128" s="196">
        <v>0.91</v>
      </c>
      <c r="L128" s="196">
        <v>0.94</v>
      </c>
      <c r="M128" s="196">
        <v>0.97</v>
      </c>
      <c r="N128" s="197">
        <v>1.03</v>
      </c>
      <c r="O128" s="196">
        <v>0.22</v>
      </c>
      <c r="P128" s="196">
        <v>0.39</v>
      </c>
      <c r="Q128" s="199">
        <v>0.56000000000000005</v>
      </c>
      <c r="R128" s="199">
        <v>0.79</v>
      </c>
      <c r="S128" s="198" t="s">
        <v>451</v>
      </c>
      <c r="T128" s="198" t="s">
        <v>451</v>
      </c>
      <c r="U128" s="196">
        <v>1</v>
      </c>
      <c r="V128" s="199">
        <v>0.33</v>
      </c>
      <c r="W128" s="196">
        <v>0.44</v>
      </c>
      <c r="X128" s="196">
        <v>0.2</v>
      </c>
      <c r="Y128" s="200">
        <v>2.2000000000000002</v>
      </c>
      <c r="Z128" s="200">
        <v>1.61</v>
      </c>
      <c r="AA128" s="196">
        <v>0.77</v>
      </c>
      <c r="AB128" s="196">
        <v>0.61</v>
      </c>
      <c r="AC128" s="200">
        <v>1.26</v>
      </c>
      <c r="AD128" s="197">
        <v>1.1599999999999999</v>
      </c>
      <c r="AE128" s="196">
        <v>0.79</v>
      </c>
      <c r="AF128" s="196">
        <v>0.49</v>
      </c>
      <c r="AG128" s="200">
        <v>1.61</v>
      </c>
      <c r="AH128" s="200">
        <v>2.16</v>
      </c>
      <c r="AI128" s="196">
        <v>0.65</v>
      </c>
      <c r="AJ128" s="196">
        <v>0.66</v>
      </c>
      <c r="AK128" s="196">
        <v>0.98</v>
      </c>
      <c r="AL128" s="197">
        <v>0.87</v>
      </c>
      <c r="AM128" s="198">
        <v>3.02</v>
      </c>
      <c r="AN128" s="198">
        <v>2.74</v>
      </c>
      <c r="AO128" s="196">
        <v>1.1000000000000001</v>
      </c>
      <c r="AP128" s="199">
        <f>+VLOOKUP(B128,'ELAB 2021'!$B$10:$AO$165,34,FALSE)</f>
        <v>1.32</v>
      </c>
      <c r="AQ128" s="198">
        <v>5.93</v>
      </c>
      <c r="AR128" s="198">
        <v>6.18</v>
      </c>
      <c r="AS128" s="196">
        <v>0.96</v>
      </c>
      <c r="AT128" s="197">
        <v>1.2</v>
      </c>
      <c r="AU128" s="196">
        <v>0.78</v>
      </c>
      <c r="AV128" s="196">
        <v>0.79</v>
      </c>
      <c r="AW128" s="196">
        <v>0.99</v>
      </c>
      <c r="AX128" s="197">
        <v>1.03</v>
      </c>
      <c r="AY128" s="192">
        <f>+VLOOKUP(B128,'estrazione originale X 22'!$C:$AU,35,FALSE)</f>
        <v>0</v>
      </c>
      <c r="AZ128" s="1">
        <f>+VLOOKUP(B128,'estrazione originale X 22'!$C:$AU,36,FALSE)</f>
        <v>-1</v>
      </c>
      <c r="BA128" s="1">
        <f>+VLOOKUP(B128,'estrazione originale X 22'!$C:$AU,37,FALSE)</f>
        <v>0</v>
      </c>
      <c r="BB128" s="1">
        <f>+VLOOKUP(B128,'estrazione originale X 22'!$C:$AU,38,FALSE)</f>
        <v>-1</v>
      </c>
      <c r="BC128" s="1">
        <f>+VLOOKUP(B128,'estrazione originale X 22'!$C:$AU,39,FALSE)</f>
        <v>1</v>
      </c>
      <c r="BD128" s="1">
        <f>+VLOOKUP(B128,'estrazione originale X 22'!$C:$AU,40,FALSE)</f>
        <v>0</v>
      </c>
      <c r="BE128" s="1">
        <f>+VLOOKUP(B128,'estrazione originale X 22'!$C:$AU,41,FALSE)</f>
        <v>1</v>
      </c>
      <c r="BF128" s="1">
        <f>+VLOOKUP(B128,'estrazione originale X 22'!$C:$AU,42,FALSE)</f>
        <v>1</v>
      </c>
      <c r="BG128" s="1">
        <f>+VLOOKUP(B128,'estrazione originale X 22'!$C:$AU,43,FALSE)</f>
        <v>0</v>
      </c>
      <c r="BH128" s="1">
        <f>+VLOOKUP(B128,'estrazione originale X 22'!$C:$AU,44,FALSE)</f>
        <v>0</v>
      </c>
      <c r="BI128" s="20">
        <f>+VLOOKUP(B128,'estrazione originale X 22'!$C:$AU,45,FALSE)</f>
        <v>0</v>
      </c>
    </row>
    <row r="129" spans="1:61" x14ac:dyDescent="0.25">
      <c r="A129" s="179">
        <v>120</v>
      </c>
      <c r="B129" s="11" t="s">
        <v>576</v>
      </c>
      <c r="C129" s="194" t="s">
        <v>276</v>
      </c>
      <c r="D129" s="194" t="s">
        <v>232</v>
      </c>
      <c r="E129" s="194" t="s">
        <v>277</v>
      </c>
      <c r="F129" s="195" t="s">
        <v>71</v>
      </c>
      <c r="G129" s="196">
        <v>0.72</v>
      </c>
      <c r="H129" s="196">
        <v>0.65</v>
      </c>
      <c r="I129" s="196">
        <v>1.1100000000000001</v>
      </c>
      <c r="J129" s="197">
        <v>1.07</v>
      </c>
      <c r="K129" s="196">
        <v>0.93</v>
      </c>
      <c r="L129" s="196">
        <v>0.95</v>
      </c>
      <c r="M129" s="196">
        <v>0.98</v>
      </c>
      <c r="N129" s="197">
        <v>0.96</v>
      </c>
      <c r="O129" s="196">
        <v>0.59</v>
      </c>
      <c r="P129" s="196">
        <v>0.55000000000000004</v>
      </c>
      <c r="Q129" s="196">
        <v>1.07</v>
      </c>
      <c r="R129" s="197">
        <v>1.1399999999999999</v>
      </c>
      <c r="S129" s="198" t="s">
        <v>451</v>
      </c>
      <c r="T129" s="198" t="s">
        <v>451</v>
      </c>
      <c r="U129" s="196">
        <v>1</v>
      </c>
      <c r="V129" s="197">
        <v>0.8</v>
      </c>
      <c r="W129" s="196">
        <v>0.47</v>
      </c>
      <c r="X129" s="196">
        <v>0.42</v>
      </c>
      <c r="Y129" s="196">
        <v>1.1200000000000001</v>
      </c>
      <c r="Z129" s="200">
        <v>1.39</v>
      </c>
      <c r="AA129" s="196">
        <v>0.78</v>
      </c>
      <c r="AB129" s="196">
        <v>0.66</v>
      </c>
      <c r="AC129" s="196">
        <v>1.18</v>
      </c>
      <c r="AD129" s="197" t="s">
        <v>424</v>
      </c>
      <c r="AE129" s="196">
        <v>0.82</v>
      </c>
      <c r="AF129" s="196">
        <v>0.61</v>
      </c>
      <c r="AG129" s="200">
        <v>1.34</v>
      </c>
      <c r="AH129" s="200">
        <v>1.69</v>
      </c>
      <c r="AI129" s="196">
        <v>0.8</v>
      </c>
      <c r="AJ129" s="196">
        <v>0.65</v>
      </c>
      <c r="AK129" s="200">
        <v>1.23</v>
      </c>
      <c r="AL129" s="197" t="s">
        <v>424</v>
      </c>
      <c r="AM129" s="198">
        <v>13.06</v>
      </c>
      <c r="AN129" s="198">
        <v>10.89</v>
      </c>
      <c r="AO129" s="196">
        <v>1.2</v>
      </c>
      <c r="AP129" s="199">
        <f>+VLOOKUP(B129,'ELAB 2021'!$B$10:$AO$165,34,FALSE)</f>
        <v>1.71</v>
      </c>
      <c r="AQ129" s="198">
        <v>25.8</v>
      </c>
      <c r="AR129" s="198">
        <v>20.99</v>
      </c>
      <c r="AS129" s="199">
        <v>1.23</v>
      </c>
      <c r="AT129" s="199">
        <v>1.27</v>
      </c>
      <c r="AU129" s="196">
        <v>0.96</v>
      </c>
      <c r="AV129" s="196">
        <v>0.74</v>
      </c>
      <c r="AW129" s="200">
        <v>1.3</v>
      </c>
      <c r="AX129" s="200">
        <v>1.28</v>
      </c>
      <c r="AY129" s="192">
        <f>+VLOOKUP(B129,'estrazione originale X 22'!$C:$AU,35,FALSE)</f>
        <v>0</v>
      </c>
      <c r="AZ129" s="1">
        <f>+VLOOKUP(B129,'estrazione originale X 22'!$C:$AU,36,FALSE)</f>
        <v>0</v>
      </c>
      <c r="BA129" s="1">
        <f>+VLOOKUP(B129,'estrazione originale X 22'!$C:$AU,37,FALSE)</f>
        <v>0</v>
      </c>
      <c r="BB129" s="1">
        <f>+VLOOKUP(B129,'estrazione originale X 22'!$C:$AU,38,FALSE)</f>
        <v>0</v>
      </c>
      <c r="BC129" s="1">
        <f>+VLOOKUP(B129,'estrazione originale X 22'!$C:$AU,39,FALSE)</f>
        <v>0</v>
      </c>
      <c r="BD129" s="1">
        <f>+VLOOKUP(B129,'estrazione originale X 22'!$C:$AU,40,FALSE)</f>
        <v>1</v>
      </c>
      <c r="BE129" s="1">
        <f>+VLOOKUP(B129,'estrazione originale X 22'!$C:$AU,41,FALSE)</f>
        <v>0</v>
      </c>
      <c r="BF129" s="1">
        <f>+VLOOKUP(B129,'estrazione originale X 22'!$C:$AU,42,FALSE)</f>
        <v>1</v>
      </c>
      <c r="BG129" s="1">
        <f>+VLOOKUP(B129,'estrazione originale X 22'!$C:$AU,43,FALSE)</f>
        <v>1</v>
      </c>
      <c r="BH129" s="1">
        <f>+VLOOKUP(B129,'estrazione originale X 22'!$C:$AU,44,FALSE)</f>
        <v>-1</v>
      </c>
      <c r="BI129" s="20">
        <f>+VLOOKUP(B129,'estrazione originale X 22'!$C:$AU,45,FALSE)</f>
        <v>0</v>
      </c>
    </row>
    <row r="130" spans="1:61" x14ac:dyDescent="0.25">
      <c r="A130" s="179">
        <v>121</v>
      </c>
      <c r="B130" s="11" t="s">
        <v>577</v>
      </c>
      <c r="C130" s="194" t="s">
        <v>279</v>
      </c>
      <c r="D130" s="194" t="s">
        <v>232</v>
      </c>
      <c r="E130" s="194" t="s">
        <v>277</v>
      </c>
      <c r="F130" s="195" t="s">
        <v>71</v>
      </c>
      <c r="G130" s="196" t="s">
        <v>424</v>
      </c>
      <c r="H130" s="196" t="s">
        <v>424</v>
      </c>
      <c r="I130" s="196" t="s">
        <v>424</v>
      </c>
      <c r="J130" s="197" t="s">
        <v>424</v>
      </c>
      <c r="K130" s="196" t="s">
        <v>424</v>
      </c>
      <c r="L130" s="196" t="s">
        <v>424</v>
      </c>
      <c r="M130" s="196" t="s">
        <v>424</v>
      </c>
      <c r="N130" s="197" t="s">
        <v>424</v>
      </c>
      <c r="O130" s="196" t="s">
        <v>424</v>
      </c>
      <c r="P130" s="196" t="s">
        <v>424</v>
      </c>
      <c r="Q130" s="196" t="s">
        <v>424</v>
      </c>
      <c r="R130" s="197" t="s">
        <v>424</v>
      </c>
      <c r="S130" s="198" t="s">
        <v>424</v>
      </c>
      <c r="T130" s="198" t="s">
        <v>424</v>
      </c>
      <c r="U130" s="198" t="s">
        <v>424</v>
      </c>
      <c r="V130" s="197" t="s">
        <v>424</v>
      </c>
      <c r="W130" s="196" t="s">
        <v>424</v>
      </c>
      <c r="X130" s="196" t="s">
        <v>424</v>
      </c>
      <c r="Y130" s="196" t="s">
        <v>424</v>
      </c>
      <c r="Z130" s="197" t="s">
        <v>424</v>
      </c>
      <c r="AA130" s="196" t="s">
        <v>424</v>
      </c>
      <c r="AB130" s="196" t="s">
        <v>424</v>
      </c>
      <c r="AC130" s="196" t="s">
        <v>424</v>
      </c>
      <c r="AD130" s="197" t="s">
        <v>424</v>
      </c>
      <c r="AE130" s="196" t="s">
        <v>424</v>
      </c>
      <c r="AF130" s="196" t="s">
        <v>424</v>
      </c>
      <c r="AG130" s="196" t="s">
        <v>424</v>
      </c>
      <c r="AH130" s="197" t="s">
        <v>424</v>
      </c>
      <c r="AI130" s="196" t="s">
        <v>424</v>
      </c>
      <c r="AJ130" s="196" t="s">
        <v>424</v>
      </c>
      <c r="AK130" s="196" t="s">
        <v>424</v>
      </c>
      <c r="AL130" s="197" t="s">
        <v>424</v>
      </c>
      <c r="AM130" s="198">
        <v>0</v>
      </c>
      <c r="AN130" s="198">
        <v>10.89</v>
      </c>
      <c r="AO130" s="199">
        <v>0</v>
      </c>
      <c r="AP130" s="197" t="s">
        <v>424</v>
      </c>
      <c r="AQ130" s="198">
        <v>0.45</v>
      </c>
      <c r="AR130" s="198">
        <v>20.99</v>
      </c>
      <c r="AS130" s="200">
        <v>0.02</v>
      </c>
      <c r="AT130" s="200" t="s">
        <v>424</v>
      </c>
      <c r="AU130" s="196">
        <v>0.38</v>
      </c>
      <c r="AV130" s="196">
        <v>0.74</v>
      </c>
      <c r="AW130" s="199">
        <v>0.51</v>
      </c>
      <c r="AX130" s="199">
        <v>0.79</v>
      </c>
      <c r="AY130" s="192" t="s">
        <v>424</v>
      </c>
      <c r="AZ130" s="1" t="s">
        <v>424</v>
      </c>
      <c r="BA130" s="1" t="s">
        <v>424</v>
      </c>
      <c r="BB130" s="1" t="s">
        <v>424</v>
      </c>
      <c r="BC130" s="1" t="s">
        <v>424</v>
      </c>
      <c r="BD130" s="1">
        <f>+VLOOKUP(B130,'estrazione originale X 22'!$C:$AU,40,FALSE)</f>
        <v>-1</v>
      </c>
      <c r="BE130" s="1" t="s">
        <v>424</v>
      </c>
      <c r="BF130" s="1" t="s">
        <v>424</v>
      </c>
      <c r="BG130" s="1" t="s">
        <v>424</v>
      </c>
      <c r="BH130" s="1">
        <f>+VLOOKUP(B130,'estrazione originale X 22'!$C:$AU,44,FALSE)</f>
        <v>1</v>
      </c>
      <c r="BI130" s="20">
        <f>+VLOOKUP(B130,'estrazione originale X 22'!$C:$AU,45,FALSE)</f>
        <v>1</v>
      </c>
    </row>
    <row r="131" spans="1:61" x14ac:dyDescent="0.25">
      <c r="A131" s="179">
        <v>122</v>
      </c>
      <c r="B131" s="11" t="s">
        <v>578</v>
      </c>
      <c r="C131" s="194" t="s">
        <v>280</v>
      </c>
      <c r="D131" s="194" t="s">
        <v>232</v>
      </c>
      <c r="E131" s="194" t="s">
        <v>281</v>
      </c>
      <c r="F131" s="195" t="s">
        <v>71</v>
      </c>
      <c r="G131" s="196">
        <v>0.67</v>
      </c>
      <c r="H131" s="196">
        <v>0.65</v>
      </c>
      <c r="I131" s="196">
        <v>1.03</v>
      </c>
      <c r="J131" s="200">
        <v>1.21</v>
      </c>
      <c r="K131" s="196">
        <v>0.96</v>
      </c>
      <c r="L131" s="196">
        <v>0.93</v>
      </c>
      <c r="M131" s="196">
        <v>1.03</v>
      </c>
      <c r="N131" s="197">
        <v>0.98</v>
      </c>
      <c r="O131" s="196">
        <v>0.6</v>
      </c>
      <c r="P131" s="196">
        <v>0.52</v>
      </c>
      <c r="Q131" s="196">
        <v>1.1499999999999999</v>
      </c>
      <c r="R131" s="200">
        <v>1.33</v>
      </c>
      <c r="S131" s="198" t="s">
        <v>450</v>
      </c>
      <c r="T131" s="198" t="s">
        <v>450</v>
      </c>
      <c r="U131" s="196">
        <v>1</v>
      </c>
      <c r="V131" s="200">
        <v>1.4</v>
      </c>
      <c r="W131" s="196">
        <v>0.69</v>
      </c>
      <c r="X131" s="196">
        <v>0.47</v>
      </c>
      <c r="Y131" s="200">
        <v>1.47</v>
      </c>
      <c r="Z131" s="197">
        <v>1.02</v>
      </c>
      <c r="AA131" s="196">
        <v>0.76</v>
      </c>
      <c r="AB131" s="196">
        <v>0.77</v>
      </c>
      <c r="AC131" s="196">
        <v>0.99</v>
      </c>
      <c r="AD131" s="197">
        <v>1.1499999999999999</v>
      </c>
      <c r="AE131" s="196">
        <v>0.7</v>
      </c>
      <c r="AF131" s="196">
        <v>0.69</v>
      </c>
      <c r="AG131" s="196">
        <v>1.01</v>
      </c>
      <c r="AH131" s="197">
        <v>1</v>
      </c>
      <c r="AI131" s="196">
        <v>0.56000000000000005</v>
      </c>
      <c r="AJ131" s="196">
        <v>0.56999999999999995</v>
      </c>
      <c r="AK131" s="196">
        <v>0.98</v>
      </c>
      <c r="AL131" s="200">
        <v>1.32</v>
      </c>
      <c r="AM131" s="198">
        <v>17.420000000000002</v>
      </c>
      <c r="AN131" s="198">
        <v>14.14</v>
      </c>
      <c r="AO131" s="199">
        <v>1.23</v>
      </c>
      <c r="AP131" s="197">
        <v>1.0900000000000001</v>
      </c>
      <c r="AQ131" s="198">
        <v>24.33</v>
      </c>
      <c r="AR131" s="198">
        <v>23.08</v>
      </c>
      <c r="AS131" s="196">
        <v>1.05</v>
      </c>
      <c r="AT131" s="197">
        <v>0.84</v>
      </c>
      <c r="AU131" s="196">
        <v>0.68</v>
      </c>
      <c r="AV131" s="196">
        <v>0.52</v>
      </c>
      <c r="AW131" s="200">
        <v>1.31</v>
      </c>
      <c r="AX131" s="200">
        <v>1.38</v>
      </c>
      <c r="AY131" s="192">
        <f>+VLOOKUP(B131,'estrazione originale X 22'!$C:$AU,35,FALSE)</f>
        <v>0</v>
      </c>
      <c r="AZ131" s="1">
        <f>+VLOOKUP(B131,'estrazione originale X 22'!$C:$AU,36,FALSE)</f>
        <v>0</v>
      </c>
      <c r="BA131" s="1">
        <f>+VLOOKUP(B131,'estrazione originale X 22'!$C:$AU,37,FALSE)</f>
        <v>0</v>
      </c>
      <c r="BB131" s="1">
        <f>+VLOOKUP(B131,'estrazione originale X 22'!$C:$AU,38,FALSE)</f>
        <v>0</v>
      </c>
      <c r="BC131" s="1">
        <f>+VLOOKUP(B131,'estrazione originale X 22'!$C:$AU,39,FALSE)</f>
        <v>0</v>
      </c>
      <c r="BD131" s="1">
        <f>+VLOOKUP(B131,'estrazione originale X 22'!$C:$AU,40,FALSE)</f>
        <v>1</v>
      </c>
      <c r="BE131" s="1">
        <f>+VLOOKUP(B131,'estrazione originale X 22'!$C:$AU,41,FALSE)</f>
        <v>1</v>
      </c>
      <c r="BF131" s="1">
        <f>+VLOOKUP(B131,'estrazione originale X 22'!$C:$AU,42,FALSE)</f>
        <v>0</v>
      </c>
      <c r="BG131" s="1">
        <f>+VLOOKUP(B131,'estrazione originale X 22'!$C:$AU,43,FALSE)</f>
        <v>0</v>
      </c>
      <c r="BH131" s="1">
        <f>+VLOOKUP(B131,'estrazione originale X 22'!$C:$AU,44,FALSE)</f>
        <v>0</v>
      </c>
      <c r="BI131" s="20">
        <f>+VLOOKUP(B131,'estrazione originale X 22'!$C:$AU,45,FALSE)</f>
        <v>-1</v>
      </c>
    </row>
    <row r="132" spans="1:61" x14ac:dyDescent="0.25">
      <c r="A132" s="179">
        <v>123</v>
      </c>
      <c r="B132" s="11" t="s">
        <v>579</v>
      </c>
      <c r="C132" s="194" t="s">
        <v>276</v>
      </c>
      <c r="D132" s="194" t="s">
        <v>232</v>
      </c>
      <c r="E132" s="194" t="s">
        <v>283</v>
      </c>
      <c r="F132" s="195" t="s">
        <v>71</v>
      </c>
      <c r="G132" s="196">
        <v>0.72</v>
      </c>
      <c r="H132" s="196">
        <v>0.71</v>
      </c>
      <c r="I132" s="196">
        <v>1.01</v>
      </c>
      <c r="J132" s="197">
        <v>1.1100000000000001</v>
      </c>
      <c r="K132" s="196">
        <v>0.95</v>
      </c>
      <c r="L132" s="196">
        <v>0.94</v>
      </c>
      <c r="M132" s="196">
        <v>1.01</v>
      </c>
      <c r="N132" s="197">
        <v>1.03</v>
      </c>
      <c r="O132" s="196">
        <v>0.62</v>
      </c>
      <c r="P132" s="196">
        <v>0.62</v>
      </c>
      <c r="Q132" s="196">
        <v>1</v>
      </c>
      <c r="R132" s="197">
        <v>1.18</v>
      </c>
      <c r="S132" s="198" t="s">
        <v>452</v>
      </c>
      <c r="T132" s="198" t="s">
        <v>451</v>
      </c>
      <c r="U132" s="200">
        <v>1.5</v>
      </c>
      <c r="V132" s="197" t="s">
        <v>425</v>
      </c>
      <c r="W132" s="196">
        <v>0.66</v>
      </c>
      <c r="X132" s="196">
        <v>0.53</v>
      </c>
      <c r="Y132" s="200">
        <v>1.25</v>
      </c>
      <c r="Z132" s="197">
        <v>1</v>
      </c>
      <c r="AA132" s="196">
        <v>0.85</v>
      </c>
      <c r="AB132" s="196">
        <v>0.85</v>
      </c>
      <c r="AC132" s="196">
        <v>1</v>
      </c>
      <c r="AD132" s="197" t="s">
        <v>424</v>
      </c>
      <c r="AE132" s="196">
        <v>0.87</v>
      </c>
      <c r="AF132" s="196">
        <v>0.89</v>
      </c>
      <c r="AG132" s="196">
        <v>0.98</v>
      </c>
      <c r="AH132" s="197">
        <v>1</v>
      </c>
      <c r="AI132" s="196">
        <v>0.8</v>
      </c>
      <c r="AJ132" s="196">
        <v>0.8</v>
      </c>
      <c r="AK132" s="196">
        <v>1</v>
      </c>
      <c r="AL132" s="197" t="s">
        <v>424</v>
      </c>
      <c r="AM132" s="198">
        <v>0</v>
      </c>
      <c r="AN132" s="198">
        <v>0</v>
      </c>
      <c r="AO132" s="196" t="s">
        <v>424</v>
      </c>
      <c r="AP132" s="197" t="s">
        <v>424</v>
      </c>
      <c r="AQ132" s="198">
        <v>0</v>
      </c>
      <c r="AR132" s="198">
        <v>0</v>
      </c>
      <c r="AS132" s="196" t="s">
        <v>424</v>
      </c>
      <c r="AT132" s="197" t="s">
        <v>424</v>
      </c>
      <c r="AU132" s="196">
        <v>0</v>
      </c>
      <c r="AV132" s="196">
        <v>0</v>
      </c>
      <c r="AW132" s="196" t="s">
        <v>424</v>
      </c>
      <c r="AX132" s="197" t="s">
        <v>424</v>
      </c>
      <c r="AY132" s="192">
        <f>+VLOOKUP(B132,'estrazione originale X 22'!$C:$AU,35,FALSE)</f>
        <v>1</v>
      </c>
      <c r="AZ132" s="1">
        <f>+VLOOKUP(B132,'estrazione originale X 22'!$C:$AU,36,FALSE)</f>
        <v>0</v>
      </c>
      <c r="BA132" s="1">
        <f>+VLOOKUP(B132,'estrazione originale X 22'!$C:$AU,37,FALSE)</f>
        <v>0</v>
      </c>
      <c r="BB132" s="1">
        <f>+VLOOKUP(B132,'estrazione originale X 22'!$C:$AU,38,FALSE)</f>
        <v>0</v>
      </c>
      <c r="BC132" s="1">
        <f>+VLOOKUP(B132,'estrazione originale X 22'!$C:$AU,39,FALSE)</f>
        <v>0</v>
      </c>
      <c r="BD132" s="1" t="s">
        <v>424</v>
      </c>
      <c r="BE132" s="1">
        <f>+VLOOKUP(B132,'estrazione originale X 22'!$C:$AU,41,FALSE)</f>
        <v>1</v>
      </c>
      <c r="BF132" s="1">
        <f>+VLOOKUP(B132,'estrazione originale X 22'!$C:$AU,42,FALSE)</f>
        <v>0</v>
      </c>
      <c r="BG132" s="1">
        <f>+VLOOKUP(B132,'estrazione originale X 22'!$C:$AU,43,FALSE)</f>
        <v>0</v>
      </c>
      <c r="BH132" s="1" t="s">
        <v>424</v>
      </c>
      <c r="BI132" s="20" t="s">
        <v>424</v>
      </c>
    </row>
    <row r="133" spans="1:61" x14ac:dyDescent="0.25">
      <c r="A133" s="179">
        <v>124</v>
      </c>
      <c r="B133" s="11" t="s">
        <v>633</v>
      </c>
      <c r="C133" s="194" t="s">
        <v>651</v>
      </c>
      <c r="D133" s="194" t="s">
        <v>232</v>
      </c>
      <c r="E133" s="194" t="s">
        <v>652</v>
      </c>
      <c r="F133" s="195" t="s">
        <v>71</v>
      </c>
      <c r="G133" s="196" t="s">
        <v>424</v>
      </c>
      <c r="H133" s="196" t="s">
        <v>424</v>
      </c>
      <c r="I133" s="196" t="s">
        <v>424</v>
      </c>
      <c r="J133" s="197" t="s">
        <v>424</v>
      </c>
      <c r="K133" s="196" t="s">
        <v>424</v>
      </c>
      <c r="L133" s="196" t="s">
        <v>424</v>
      </c>
      <c r="M133" s="196" t="s">
        <v>424</v>
      </c>
      <c r="N133" s="197" t="s">
        <v>424</v>
      </c>
      <c r="O133" s="196" t="s">
        <v>424</v>
      </c>
      <c r="P133" s="196" t="s">
        <v>424</v>
      </c>
      <c r="Q133" s="196" t="s">
        <v>424</v>
      </c>
      <c r="R133" s="197" t="s">
        <v>424</v>
      </c>
      <c r="S133" s="198" t="s">
        <v>424</v>
      </c>
      <c r="T133" s="198" t="s">
        <v>424</v>
      </c>
      <c r="U133" s="198" t="s">
        <v>424</v>
      </c>
      <c r="V133" s="197" t="s">
        <v>424</v>
      </c>
      <c r="W133" s="196" t="s">
        <v>424</v>
      </c>
      <c r="X133" s="196" t="s">
        <v>424</v>
      </c>
      <c r="Y133" s="196" t="s">
        <v>424</v>
      </c>
      <c r="Z133" s="197" t="s">
        <v>424</v>
      </c>
      <c r="AA133" s="196" t="s">
        <v>424</v>
      </c>
      <c r="AB133" s="196" t="s">
        <v>424</v>
      </c>
      <c r="AC133" s="196" t="s">
        <v>424</v>
      </c>
      <c r="AD133" s="197" t="s">
        <v>424</v>
      </c>
      <c r="AE133" s="196" t="s">
        <v>424</v>
      </c>
      <c r="AF133" s="196" t="s">
        <v>424</v>
      </c>
      <c r="AG133" s="196" t="s">
        <v>424</v>
      </c>
      <c r="AH133" s="197" t="s">
        <v>424</v>
      </c>
      <c r="AI133" s="196" t="s">
        <v>424</v>
      </c>
      <c r="AJ133" s="196" t="s">
        <v>424</v>
      </c>
      <c r="AK133" s="196" t="s">
        <v>424</v>
      </c>
      <c r="AL133" s="197" t="s">
        <v>424</v>
      </c>
      <c r="AM133" s="198">
        <v>0.63</v>
      </c>
      <c r="AN133" s="198">
        <v>3.85</v>
      </c>
      <c r="AO133" s="200">
        <v>0.16</v>
      </c>
      <c r="AP133" s="197" t="s">
        <v>424</v>
      </c>
      <c r="AQ133" s="198">
        <v>0.63</v>
      </c>
      <c r="AR133" s="198">
        <v>8.0299999999999994</v>
      </c>
      <c r="AS133" s="200">
        <v>0.08</v>
      </c>
      <c r="AT133" s="197" t="s">
        <v>424</v>
      </c>
      <c r="AU133" s="196">
        <v>0</v>
      </c>
      <c r="AV133" s="196">
        <v>0.7</v>
      </c>
      <c r="AW133" s="199">
        <v>0</v>
      </c>
      <c r="AX133" s="197" t="s">
        <v>424</v>
      </c>
      <c r="AY133" s="192" t="s">
        <v>424</v>
      </c>
      <c r="AZ133" s="1" t="s">
        <v>424</v>
      </c>
      <c r="BA133" s="1" t="s">
        <v>424</v>
      </c>
      <c r="BB133" s="1" t="s">
        <v>424</v>
      </c>
      <c r="BC133" s="1" t="s">
        <v>424</v>
      </c>
      <c r="BD133" s="1">
        <f>+VLOOKUP(B133,'estrazione originale X 22'!$C:$AU,40,FALSE)</f>
        <v>-1</v>
      </c>
      <c r="BE133" s="1" t="s">
        <v>424</v>
      </c>
      <c r="BF133" s="1" t="s">
        <v>424</v>
      </c>
      <c r="BG133" s="1" t="s">
        <v>424</v>
      </c>
      <c r="BH133" s="1">
        <f>+VLOOKUP(B133,'estrazione originale X 22'!$C:$AU,44,FALSE)</f>
        <v>1</v>
      </c>
      <c r="BI133" s="20">
        <f>+VLOOKUP(B133,'estrazione originale X 22'!$C:$AU,45,FALSE)</f>
        <v>1</v>
      </c>
    </row>
    <row r="134" spans="1:61" x14ac:dyDescent="0.25">
      <c r="A134" s="179">
        <v>125</v>
      </c>
      <c r="B134" s="11" t="s">
        <v>580</v>
      </c>
      <c r="C134" s="194" t="s">
        <v>149</v>
      </c>
      <c r="D134" s="194" t="s">
        <v>232</v>
      </c>
      <c r="E134" s="194" t="s">
        <v>285</v>
      </c>
      <c r="F134" s="195" t="s">
        <v>71</v>
      </c>
      <c r="G134" s="196">
        <v>0.57999999999999996</v>
      </c>
      <c r="H134" s="196">
        <v>0.56999999999999995</v>
      </c>
      <c r="I134" s="196">
        <v>1.02</v>
      </c>
      <c r="J134" s="197">
        <v>0.88</v>
      </c>
      <c r="K134" s="196">
        <v>1</v>
      </c>
      <c r="L134" s="196">
        <v>0.96</v>
      </c>
      <c r="M134" s="196">
        <v>1.04</v>
      </c>
      <c r="N134" s="197">
        <v>0.96</v>
      </c>
      <c r="O134" s="196">
        <v>0.37</v>
      </c>
      <c r="P134" s="196">
        <v>0.39</v>
      </c>
      <c r="Q134" s="196">
        <v>0.95</v>
      </c>
      <c r="R134" s="197">
        <v>0.96</v>
      </c>
      <c r="S134" s="198" t="s">
        <v>450</v>
      </c>
      <c r="T134" s="198" t="s">
        <v>452</v>
      </c>
      <c r="U134" s="199">
        <v>0.33</v>
      </c>
      <c r="V134" s="199">
        <v>0</v>
      </c>
      <c r="W134" s="196">
        <v>0.56999999999999995</v>
      </c>
      <c r="X134" s="196">
        <v>0.39</v>
      </c>
      <c r="Y134" s="200">
        <v>1.46</v>
      </c>
      <c r="Z134" s="200">
        <v>1.42</v>
      </c>
      <c r="AA134" s="196">
        <v>0.71</v>
      </c>
      <c r="AB134" s="196">
        <v>0.71</v>
      </c>
      <c r="AC134" s="196">
        <v>1</v>
      </c>
      <c r="AD134" s="197">
        <v>1.03</v>
      </c>
      <c r="AE134" s="196">
        <v>0.79</v>
      </c>
      <c r="AF134" s="196">
        <v>0.56999999999999995</v>
      </c>
      <c r="AG134" s="200">
        <v>1.39</v>
      </c>
      <c r="AH134" s="200">
        <v>1.39</v>
      </c>
      <c r="AI134" s="196">
        <v>0.88</v>
      </c>
      <c r="AJ134" s="196">
        <v>0.77</v>
      </c>
      <c r="AK134" s="196">
        <v>1.1399999999999999</v>
      </c>
      <c r="AL134" s="200">
        <v>1.41</v>
      </c>
      <c r="AM134" s="198">
        <v>2.57</v>
      </c>
      <c r="AN134" s="198">
        <v>3.34</v>
      </c>
      <c r="AO134" s="200">
        <v>0.77</v>
      </c>
      <c r="AP134" s="197">
        <v>1.1399999999999999</v>
      </c>
      <c r="AQ134" s="198">
        <v>6.62</v>
      </c>
      <c r="AR134" s="198">
        <v>6.03</v>
      </c>
      <c r="AS134" s="196">
        <v>1.1000000000000001</v>
      </c>
      <c r="AT134" s="199">
        <v>1.3</v>
      </c>
      <c r="AU134" s="196">
        <v>0.9</v>
      </c>
      <c r="AV134" s="196">
        <v>0.84</v>
      </c>
      <c r="AW134" s="196">
        <v>1.07</v>
      </c>
      <c r="AX134" s="197">
        <v>1.1399999999999999</v>
      </c>
      <c r="AY134" s="192">
        <f>+VLOOKUP(B134,'estrazione originale X 22'!$C:$AU,35,FALSE)</f>
        <v>-1</v>
      </c>
      <c r="AZ134" s="1">
        <f>+VLOOKUP(B134,'estrazione originale X 22'!$C:$AU,36,FALSE)</f>
        <v>0</v>
      </c>
      <c r="BA134" s="1">
        <f>+VLOOKUP(B134,'estrazione originale X 22'!$C:$AU,37,FALSE)</f>
        <v>0</v>
      </c>
      <c r="BB134" s="1">
        <f>+VLOOKUP(B134,'estrazione originale X 22'!$C:$AU,38,FALSE)</f>
        <v>0</v>
      </c>
      <c r="BC134" s="1">
        <f>+VLOOKUP(B134,'estrazione originale X 22'!$C:$AU,39,FALSE)</f>
        <v>0</v>
      </c>
      <c r="BD134" s="1">
        <f>+VLOOKUP(B134,'estrazione originale X 22'!$C:$AU,40,FALSE)</f>
        <v>0</v>
      </c>
      <c r="BE134" s="1">
        <f>+VLOOKUP(B134,'estrazione originale X 22'!$C:$AU,41,FALSE)</f>
        <v>1</v>
      </c>
      <c r="BF134" s="1">
        <f>+VLOOKUP(B134,'estrazione originale X 22'!$C:$AU,42,FALSE)</f>
        <v>1</v>
      </c>
      <c r="BG134" s="1">
        <f>+VLOOKUP(B134,'estrazione originale X 22'!$C:$AU,43,FALSE)</f>
        <v>0</v>
      </c>
      <c r="BH134" s="1">
        <f>+VLOOKUP(B134,'estrazione originale X 22'!$C:$AU,44,FALSE)</f>
        <v>0</v>
      </c>
      <c r="BI134" s="20">
        <f>+VLOOKUP(B134,'estrazione originale X 22'!$C:$AU,45,FALSE)</f>
        <v>1</v>
      </c>
    </row>
    <row r="135" spans="1:61" x14ac:dyDescent="0.25">
      <c r="A135" s="179">
        <v>126</v>
      </c>
      <c r="B135" s="11" t="s">
        <v>581</v>
      </c>
      <c r="C135" s="194" t="s">
        <v>286</v>
      </c>
      <c r="D135" s="194" t="s">
        <v>232</v>
      </c>
      <c r="E135" s="194" t="s">
        <v>287</v>
      </c>
      <c r="F135" s="195" t="s">
        <v>71</v>
      </c>
      <c r="G135" s="196">
        <v>0.86</v>
      </c>
      <c r="H135" s="196">
        <v>0.86</v>
      </c>
      <c r="I135" s="196">
        <v>1</v>
      </c>
      <c r="J135" s="197">
        <v>1</v>
      </c>
      <c r="K135" s="196">
        <v>0.92</v>
      </c>
      <c r="L135" s="196">
        <v>0.92</v>
      </c>
      <c r="M135" s="196">
        <v>1</v>
      </c>
      <c r="N135" s="197">
        <v>1</v>
      </c>
      <c r="O135" s="196">
        <v>0.81</v>
      </c>
      <c r="P135" s="196">
        <v>0.81</v>
      </c>
      <c r="Q135" s="196">
        <v>1</v>
      </c>
      <c r="R135" s="197">
        <v>1</v>
      </c>
      <c r="S135" s="198" t="s">
        <v>449</v>
      </c>
      <c r="T135" s="198" t="s">
        <v>449</v>
      </c>
      <c r="U135" s="198" t="s">
        <v>424</v>
      </c>
      <c r="V135" s="197">
        <v>1</v>
      </c>
      <c r="W135" s="196">
        <v>0.33</v>
      </c>
      <c r="X135" s="196">
        <v>0.33</v>
      </c>
      <c r="Y135" s="196">
        <v>1</v>
      </c>
      <c r="Z135" s="197">
        <v>1</v>
      </c>
      <c r="AA135" s="196">
        <v>0.67</v>
      </c>
      <c r="AB135" s="196">
        <v>0.67</v>
      </c>
      <c r="AC135" s="196">
        <v>1</v>
      </c>
      <c r="AD135" s="197">
        <v>1</v>
      </c>
      <c r="AE135" s="196">
        <v>0.56999999999999995</v>
      </c>
      <c r="AF135" s="196">
        <v>0.56999999999999995</v>
      </c>
      <c r="AG135" s="196">
        <v>1</v>
      </c>
      <c r="AH135" s="197">
        <v>1</v>
      </c>
      <c r="AI135" s="196">
        <v>0.33</v>
      </c>
      <c r="AJ135" s="196">
        <v>0.33</v>
      </c>
      <c r="AK135" s="196">
        <v>1</v>
      </c>
      <c r="AL135" s="197" t="s">
        <v>424</v>
      </c>
      <c r="AM135" s="198">
        <v>10</v>
      </c>
      <c r="AN135" s="198">
        <v>10</v>
      </c>
      <c r="AO135" s="196">
        <v>1</v>
      </c>
      <c r="AP135" s="197">
        <v>1</v>
      </c>
      <c r="AQ135" s="198">
        <v>12.91</v>
      </c>
      <c r="AR135" s="198">
        <v>12.91</v>
      </c>
      <c r="AS135" s="196">
        <v>1</v>
      </c>
      <c r="AT135" s="197">
        <v>1</v>
      </c>
      <c r="AU135" s="196">
        <v>0.82</v>
      </c>
      <c r="AV135" s="196">
        <v>0.82</v>
      </c>
      <c r="AW135" s="196">
        <v>1</v>
      </c>
      <c r="AX135" s="197">
        <v>1</v>
      </c>
      <c r="AY135" s="192" t="s">
        <v>424</v>
      </c>
      <c r="AZ135" s="1">
        <f>+VLOOKUP(B135,'estrazione originale X 22'!$C:$AU,36,FALSE)</f>
        <v>0</v>
      </c>
      <c r="BA135" s="1">
        <f>+VLOOKUP(B135,'estrazione originale X 22'!$C:$AU,37,FALSE)</f>
        <v>0</v>
      </c>
      <c r="BB135" s="1">
        <f>+VLOOKUP(B135,'estrazione originale X 22'!$C:$AU,38,FALSE)</f>
        <v>0</v>
      </c>
      <c r="BC135" s="1">
        <f>+VLOOKUP(B135,'estrazione originale X 22'!$C:$AU,39,FALSE)</f>
        <v>0</v>
      </c>
      <c r="BD135" s="1">
        <f>+VLOOKUP(B135,'estrazione originale X 22'!$C:$AU,40,FALSE)</f>
        <v>0</v>
      </c>
      <c r="BE135" s="1">
        <f>+VLOOKUP(B135,'estrazione originale X 22'!$C:$AU,41,FALSE)</f>
        <v>0</v>
      </c>
      <c r="BF135" s="1">
        <f>+VLOOKUP(B135,'estrazione originale X 22'!$C:$AU,42,FALSE)</f>
        <v>0</v>
      </c>
      <c r="BG135" s="1">
        <f>+VLOOKUP(B135,'estrazione originale X 22'!$C:$AU,43,FALSE)</f>
        <v>0</v>
      </c>
      <c r="BH135" s="1">
        <f>+VLOOKUP(B135,'estrazione originale X 22'!$C:$AU,44,FALSE)</f>
        <v>0</v>
      </c>
      <c r="BI135" s="20">
        <f>+VLOOKUP(B135,'estrazione originale X 22'!$C:$AU,45,FALSE)</f>
        <v>0</v>
      </c>
    </row>
    <row r="136" spans="1:61" x14ac:dyDescent="0.25">
      <c r="A136" s="179">
        <v>127</v>
      </c>
      <c r="B136" s="11" t="s">
        <v>582</v>
      </c>
      <c r="C136" s="194" t="s">
        <v>289</v>
      </c>
      <c r="D136" s="194" t="s">
        <v>232</v>
      </c>
      <c r="E136" s="194" t="s">
        <v>290</v>
      </c>
      <c r="F136" s="195" t="s">
        <v>71</v>
      </c>
      <c r="G136" s="196">
        <v>0.67</v>
      </c>
      <c r="H136" s="196">
        <v>0.82</v>
      </c>
      <c r="I136" s="196">
        <v>0.82</v>
      </c>
      <c r="J136" s="197">
        <v>0.88</v>
      </c>
      <c r="K136" s="196">
        <v>0.95</v>
      </c>
      <c r="L136" s="196">
        <v>0.92</v>
      </c>
      <c r="M136" s="196">
        <v>1.03</v>
      </c>
      <c r="N136" s="197">
        <v>1.07</v>
      </c>
      <c r="O136" s="196">
        <v>0.68</v>
      </c>
      <c r="P136" s="196">
        <v>0.78</v>
      </c>
      <c r="Q136" s="196">
        <v>0.87</v>
      </c>
      <c r="R136" s="199">
        <v>0.66</v>
      </c>
      <c r="S136" s="198" t="s">
        <v>449</v>
      </c>
      <c r="T136" s="198" t="s">
        <v>449</v>
      </c>
      <c r="U136" s="198" t="s">
        <v>424</v>
      </c>
      <c r="V136" s="200">
        <v>3</v>
      </c>
      <c r="W136" s="196">
        <v>0.72</v>
      </c>
      <c r="X136" s="196">
        <v>0.72</v>
      </c>
      <c r="Y136" s="196">
        <v>1</v>
      </c>
      <c r="Z136" s="197">
        <v>1.1200000000000001</v>
      </c>
      <c r="AA136" s="196">
        <v>0.94</v>
      </c>
      <c r="AB136" s="196">
        <v>0.92</v>
      </c>
      <c r="AC136" s="196">
        <v>1.02</v>
      </c>
      <c r="AD136" s="197">
        <v>1.0900000000000001</v>
      </c>
      <c r="AE136" s="196">
        <v>1</v>
      </c>
      <c r="AF136" s="196">
        <v>0.95</v>
      </c>
      <c r="AG136" s="196">
        <v>1.05</v>
      </c>
      <c r="AH136" s="197">
        <v>0.97</v>
      </c>
      <c r="AI136" s="196">
        <v>0.67</v>
      </c>
      <c r="AJ136" s="196">
        <v>0.7</v>
      </c>
      <c r="AK136" s="196">
        <v>0.96</v>
      </c>
      <c r="AL136" s="200">
        <v>1.61</v>
      </c>
      <c r="AM136" s="198">
        <v>3.78</v>
      </c>
      <c r="AN136" s="198">
        <v>13.02</v>
      </c>
      <c r="AO136" s="200">
        <v>0.28999999999999998</v>
      </c>
      <c r="AP136" s="200">
        <v>0.54</v>
      </c>
      <c r="AQ136" s="198">
        <v>5.68</v>
      </c>
      <c r="AR136" s="198">
        <v>12.15</v>
      </c>
      <c r="AS136" s="200">
        <v>0.47</v>
      </c>
      <c r="AT136" s="200">
        <v>0.46</v>
      </c>
      <c r="AU136" s="196">
        <v>0.57999999999999996</v>
      </c>
      <c r="AV136" s="196">
        <v>0.72</v>
      </c>
      <c r="AW136" s="196">
        <v>0.81</v>
      </c>
      <c r="AX136" s="199">
        <v>0.71</v>
      </c>
      <c r="AY136" s="192" t="s">
        <v>424</v>
      </c>
      <c r="AZ136" s="1">
        <f>+VLOOKUP(B136,'estrazione originale X 22'!$C:$AU,36,FALSE)</f>
        <v>0</v>
      </c>
      <c r="BA136" s="1">
        <f>+VLOOKUP(B136,'estrazione originale X 22'!$C:$AU,37,FALSE)</f>
        <v>0</v>
      </c>
      <c r="BB136" s="1">
        <f>+VLOOKUP(B136,'estrazione originale X 22'!$C:$AU,38,FALSE)</f>
        <v>0</v>
      </c>
      <c r="BC136" s="1">
        <f>+VLOOKUP(B136,'estrazione originale X 22'!$C:$AU,39,FALSE)</f>
        <v>0</v>
      </c>
      <c r="BD136" s="1">
        <f>+VLOOKUP(B136,'estrazione originale X 22'!$C:$AU,40,FALSE)</f>
        <v>0</v>
      </c>
      <c r="BE136" s="1">
        <f>+VLOOKUP(B136,'estrazione originale X 22'!$C:$AU,41,FALSE)</f>
        <v>0</v>
      </c>
      <c r="BF136" s="1">
        <f>+VLOOKUP(B136,'estrazione originale X 22'!$C:$AU,42,FALSE)</f>
        <v>0</v>
      </c>
      <c r="BG136" s="1">
        <f>+VLOOKUP(B136,'estrazione originale X 22'!$C:$AU,43,FALSE)</f>
        <v>0</v>
      </c>
      <c r="BH136" s="1">
        <f>+VLOOKUP(B136,'estrazione originale X 22'!$C:$AU,44,FALSE)</f>
        <v>1</v>
      </c>
      <c r="BI136" s="20">
        <f>+VLOOKUP(B136,'estrazione originale X 22'!$C:$AU,45,FALSE)</f>
        <v>1</v>
      </c>
    </row>
    <row r="137" spans="1:61" x14ac:dyDescent="0.25">
      <c r="A137" s="179">
        <v>128</v>
      </c>
      <c r="B137" s="11" t="s">
        <v>583</v>
      </c>
      <c r="C137" s="194" t="s">
        <v>292</v>
      </c>
      <c r="D137" s="194" t="s">
        <v>232</v>
      </c>
      <c r="E137" s="194" t="s">
        <v>293</v>
      </c>
      <c r="F137" s="195" t="s">
        <v>71</v>
      </c>
      <c r="G137" s="196">
        <v>0.56000000000000005</v>
      </c>
      <c r="H137" s="196">
        <v>0.6</v>
      </c>
      <c r="I137" s="196">
        <v>0.93</v>
      </c>
      <c r="J137" s="197">
        <v>0.86</v>
      </c>
      <c r="K137" s="196">
        <v>0.91</v>
      </c>
      <c r="L137" s="196">
        <v>0.84</v>
      </c>
      <c r="M137" s="196">
        <v>1.08</v>
      </c>
      <c r="N137" s="197">
        <v>1.1000000000000001</v>
      </c>
      <c r="O137" s="196">
        <v>0.45</v>
      </c>
      <c r="P137" s="196">
        <v>0.48</v>
      </c>
      <c r="Q137" s="196">
        <v>0.94</v>
      </c>
      <c r="R137" s="197">
        <v>0.9</v>
      </c>
      <c r="S137" s="198" t="s">
        <v>449</v>
      </c>
      <c r="T137" s="198" t="s">
        <v>664</v>
      </c>
      <c r="U137" s="199">
        <v>0</v>
      </c>
      <c r="V137" s="199">
        <v>0</v>
      </c>
      <c r="W137" s="196">
        <v>0.69</v>
      </c>
      <c r="X137" s="196">
        <v>0.41</v>
      </c>
      <c r="Y137" s="200">
        <v>1.68</v>
      </c>
      <c r="Z137" s="200">
        <v>1.21</v>
      </c>
      <c r="AA137" s="196">
        <v>0.86</v>
      </c>
      <c r="AB137" s="196">
        <v>0.83</v>
      </c>
      <c r="AC137" s="196">
        <v>1.04</v>
      </c>
      <c r="AD137" s="197">
        <v>1.1200000000000001</v>
      </c>
      <c r="AE137" s="196">
        <v>0.89</v>
      </c>
      <c r="AF137" s="196">
        <v>0.7</v>
      </c>
      <c r="AG137" s="200">
        <v>1.27</v>
      </c>
      <c r="AH137" s="197">
        <v>1.1499999999999999</v>
      </c>
      <c r="AI137" s="196">
        <v>0.71</v>
      </c>
      <c r="AJ137" s="196">
        <v>0.59</v>
      </c>
      <c r="AK137" s="196">
        <v>1.2</v>
      </c>
      <c r="AL137" s="199">
        <v>0.57999999999999996</v>
      </c>
      <c r="AM137" s="198">
        <v>3.24</v>
      </c>
      <c r="AN137" s="198">
        <v>3.28</v>
      </c>
      <c r="AO137" s="196">
        <v>0.99</v>
      </c>
      <c r="AP137" s="197">
        <v>0.81</v>
      </c>
      <c r="AQ137" s="198">
        <v>3.68</v>
      </c>
      <c r="AR137" s="198">
        <v>5.2</v>
      </c>
      <c r="AS137" s="200">
        <v>0.71</v>
      </c>
      <c r="AT137" s="200">
        <v>0.64</v>
      </c>
      <c r="AU137" s="196">
        <v>0.84</v>
      </c>
      <c r="AV137" s="196">
        <v>0.72</v>
      </c>
      <c r="AW137" s="196">
        <v>1.17</v>
      </c>
      <c r="AX137" s="197">
        <v>1.01</v>
      </c>
      <c r="AY137" s="192">
        <f>+VLOOKUP(B137,'estrazione originale X 22'!$C:$AU,35,FALSE)</f>
        <v>-1</v>
      </c>
      <c r="AZ137" s="1">
        <f>+VLOOKUP(B137,'estrazione originale X 22'!$C:$AU,36,FALSE)</f>
        <v>0</v>
      </c>
      <c r="BA137" s="1">
        <f>+VLOOKUP(B137,'estrazione originale X 22'!$C:$AU,37,FALSE)</f>
        <v>0</v>
      </c>
      <c r="BB137" s="1">
        <f>+VLOOKUP(B137,'estrazione originale X 22'!$C:$AU,38,FALSE)</f>
        <v>0</v>
      </c>
      <c r="BC137" s="1">
        <f>+VLOOKUP(B137,'estrazione originale X 22'!$C:$AU,39,FALSE)</f>
        <v>0</v>
      </c>
      <c r="BD137" s="1">
        <f>+VLOOKUP(B137,'estrazione originale X 22'!$C:$AU,40,FALSE)</f>
        <v>0</v>
      </c>
      <c r="BE137" s="1">
        <f>+VLOOKUP(B137,'estrazione originale X 22'!$C:$AU,41,FALSE)</f>
        <v>1</v>
      </c>
      <c r="BF137" s="1">
        <f>+VLOOKUP(B137,'estrazione originale X 22'!$C:$AU,42,FALSE)</f>
        <v>1</v>
      </c>
      <c r="BG137" s="1">
        <f>+VLOOKUP(B137,'estrazione originale X 22'!$C:$AU,43,FALSE)</f>
        <v>0</v>
      </c>
      <c r="BH137" s="1">
        <f>+VLOOKUP(B137,'estrazione originale X 22'!$C:$AU,44,FALSE)</f>
        <v>1</v>
      </c>
      <c r="BI137" s="20">
        <f>+VLOOKUP(B137,'estrazione originale X 22'!$C:$AU,45,FALSE)</f>
        <v>0</v>
      </c>
    </row>
    <row r="138" spans="1:61" x14ac:dyDescent="0.25">
      <c r="A138" s="179">
        <v>129</v>
      </c>
      <c r="B138" s="11" t="s">
        <v>584</v>
      </c>
      <c r="C138" s="194" t="s">
        <v>295</v>
      </c>
      <c r="D138" s="194" t="s">
        <v>232</v>
      </c>
      <c r="E138" s="194" t="s">
        <v>296</v>
      </c>
      <c r="F138" s="195" t="s">
        <v>71</v>
      </c>
      <c r="G138" s="196">
        <v>0.84</v>
      </c>
      <c r="H138" s="196">
        <v>0.73</v>
      </c>
      <c r="I138" s="196">
        <v>1.1499999999999999</v>
      </c>
      <c r="J138" s="197">
        <v>1.17</v>
      </c>
      <c r="K138" s="196">
        <v>1</v>
      </c>
      <c r="L138" s="196">
        <v>0.95</v>
      </c>
      <c r="M138" s="196">
        <v>1.05</v>
      </c>
      <c r="N138" s="197">
        <v>1.06</v>
      </c>
      <c r="O138" s="196">
        <v>0.79</v>
      </c>
      <c r="P138" s="196">
        <v>0.67</v>
      </c>
      <c r="Q138" s="196">
        <v>1.18</v>
      </c>
      <c r="R138" s="200">
        <v>1.21</v>
      </c>
      <c r="S138" s="198" t="s">
        <v>453</v>
      </c>
      <c r="T138" s="198" t="s">
        <v>451</v>
      </c>
      <c r="U138" s="200">
        <v>3</v>
      </c>
      <c r="V138" s="200">
        <v>1.67</v>
      </c>
      <c r="W138" s="196">
        <v>0.67</v>
      </c>
      <c r="X138" s="196">
        <v>0.55000000000000004</v>
      </c>
      <c r="Y138" s="200">
        <v>1.22</v>
      </c>
      <c r="Z138" s="197">
        <v>1.1499999999999999</v>
      </c>
      <c r="AA138" s="196">
        <v>0.8</v>
      </c>
      <c r="AB138" s="196">
        <v>0.72</v>
      </c>
      <c r="AC138" s="196">
        <v>1.1100000000000001</v>
      </c>
      <c r="AD138" s="200">
        <v>1.22</v>
      </c>
      <c r="AE138" s="196">
        <v>0.78</v>
      </c>
      <c r="AF138" s="196">
        <v>0.67</v>
      </c>
      <c r="AG138" s="196">
        <v>1.1599999999999999</v>
      </c>
      <c r="AH138" s="200">
        <v>1.39</v>
      </c>
      <c r="AI138" s="196">
        <v>0.62</v>
      </c>
      <c r="AJ138" s="196">
        <v>0.45</v>
      </c>
      <c r="AK138" s="200">
        <v>1.38</v>
      </c>
      <c r="AL138" s="197">
        <v>0.91</v>
      </c>
      <c r="AM138" s="198">
        <v>13.45</v>
      </c>
      <c r="AN138" s="198">
        <v>6.8</v>
      </c>
      <c r="AO138" s="199">
        <v>1.98</v>
      </c>
      <c r="AP138" s="199">
        <v>1.56</v>
      </c>
      <c r="AQ138" s="198">
        <v>16.91</v>
      </c>
      <c r="AR138" s="198">
        <v>10.57</v>
      </c>
      <c r="AS138" s="199">
        <v>1.6</v>
      </c>
      <c r="AT138" s="199">
        <v>1.4</v>
      </c>
      <c r="AU138" s="196">
        <v>0.38</v>
      </c>
      <c r="AV138" s="196">
        <v>0.68</v>
      </c>
      <c r="AW138" s="199">
        <v>0.56000000000000005</v>
      </c>
      <c r="AX138" s="199">
        <v>0.49</v>
      </c>
      <c r="AY138" s="192">
        <f>+VLOOKUP(B138,'estrazione originale X 22'!$C:$AU,35,FALSE)</f>
        <v>1</v>
      </c>
      <c r="AZ138" s="1">
        <f>+VLOOKUP(B138,'estrazione originale X 22'!$C:$AU,36,FALSE)</f>
        <v>0</v>
      </c>
      <c r="BA138" s="1">
        <f>+VLOOKUP(B138,'estrazione originale X 22'!$C:$AU,37,FALSE)</f>
        <v>0</v>
      </c>
      <c r="BB138" s="1">
        <f>+VLOOKUP(B138,'estrazione originale X 22'!$C:$AU,38,FALSE)</f>
        <v>0</v>
      </c>
      <c r="BC138" s="1">
        <f>+VLOOKUP(B138,'estrazione originale X 22'!$C:$AU,39,FALSE)</f>
        <v>0</v>
      </c>
      <c r="BD138" s="1">
        <f>+VLOOKUP(B138,'estrazione originale X 22'!$C:$AU,40,FALSE)</f>
        <v>-1</v>
      </c>
      <c r="BE138" s="1">
        <f>+VLOOKUP(B138,'estrazione originale X 22'!$C:$AU,41,FALSE)</f>
        <v>1</v>
      </c>
      <c r="BF138" s="1">
        <f>+VLOOKUP(B138,'estrazione originale X 22'!$C:$AU,42,FALSE)</f>
        <v>0</v>
      </c>
      <c r="BG138" s="1">
        <f>+VLOOKUP(B138,'estrazione originale X 22'!$C:$AU,43,FALSE)</f>
        <v>1</v>
      </c>
      <c r="BH138" s="1">
        <f>+VLOOKUP(B138,'estrazione originale X 22'!$C:$AU,44,FALSE)</f>
        <v>-1</v>
      </c>
      <c r="BI138" s="20">
        <f>+VLOOKUP(B138,'estrazione originale X 22'!$C:$AU,45,FALSE)</f>
        <v>-1</v>
      </c>
    </row>
    <row r="139" spans="1:61" x14ac:dyDescent="0.25">
      <c r="A139" s="179">
        <v>130</v>
      </c>
      <c r="B139" s="11" t="s">
        <v>585</v>
      </c>
      <c r="C139" s="194" t="s">
        <v>298</v>
      </c>
      <c r="D139" s="194" t="s">
        <v>232</v>
      </c>
      <c r="E139" s="194" t="s">
        <v>299</v>
      </c>
      <c r="F139" s="195" t="s">
        <v>71</v>
      </c>
      <c r="G139" s="196">
        <v>0.71</v>
      </c>
      <c r="H139" s="196">
        <v>0.65</v>
      </c>
      <c r="I139" s="196">
        <v>1.0900000000000001</v>
      </c>
      <c r="J139" s="197">
        <v>0.92</v>
      </c>
      <c r="K139" s="196">
        <v>0.92</v>
      </c>
      <c r="L139" s="196">
        <v>0.96</v>
      </c>
      <c r="M139" s="196">
        <v>0.96</v>
      </c>
      <c r="N139" s="197">
        <v>0.96</v>
      </c>
      <c r="O139" s="196">
        <v>0.57999999999999996</v>
      </c>
      <c r="P139" s="196">
        <v>0.54</v>
      </c>
      <c r="Q139" s="196">
        <v>1.07</v>
      </c>
      <c r="R139" s="199">
        <v>0.7</v>
      </c>
      <c r="S139" s="198" t="s">
        <v>451</v>
      </c>
      <c r="T139" s="198" t="s">
        <v>449</v>
      </c>
      <c r="U139" s="198" t="s">
        <v>425</v>
      </c>
      <c r="V139" s="200">
        <v>5</v>
      </c>
      <c r="W139" s="196">
        <v>0.34</v>
      </c>
      <c r="X139" s="196">
        <v>0.49</v>
      </c>
      <c r="Y139" s="199">
        <v>0.69</v>
      </c>
      <c r="Z139" s="200">
        <v>1.43</v>
      </c>
      <c r="AA139" s="196">
        <v>0.91</v>
      </c>
      <c r="AB139" s="196">
        <v>0.76</v>
      </c>
      <c r="AC139" s="196">
        <v>1.2</v>
      </c>
      <c r="AD139" s="197">
        <v>1.1599999999999999</v>
      </c>
      <c r="AE139" s="196">
        <v>0.98</v>
      </c>
      <c r="AF139" s="196">
        <v>0.66</v>
      </c>
      <c r="AG139" s="200">
        <v>1.48</v>
      </c>
      <c r="AH139" s="200">
        <v>1.44</v>
      </c>
      <c r="AI139" s="196">
        <v>0.51</v>
      </c>
      <c r="AJ139" s="196">
        <v>0.35</v>
      </c>
      <c r="AK139" s="200">
        <v>1.46</v>
      </c>
      <c r="AL139" s="197">
        <v>1.18</v>
      </c>
      <c r="AM139" s="198">
        <v>11.38</v>
      </c>
      <c r="AN139" s="198">
        <v>18.66</v>
      </c>
      <c r="AO139" s="200">
        <v>0.61</v>
      </c>
      <c r="AP139" s="197">
        <v>1.08</v>
      </c>
      <c r="AQ139" s="198">
        <v>26.55</v>
      </c>
      <c r="AR139" s="198">
        <v>28.48</v>
      </c>
      <c r="AS139" s="196">
        <v>0.93</v>
      </c>
      <c r="AT139" s="197">
        <v>1.03</v>
      </c>
      <c r="AU139" s="196">
        <v>0.82</v>
      </c>
      <c r="AV139" s="196">
        <v>0.71</v>
      </c>
      <c r="AW139" s="196">
        <v>1.1499999999999999</v>
      </c>
      <c r="AX139" s="197">
        <v>0.99</v>
      </c>
      <c r="AY139" s="192">
        <f>+VLOOKUP(B139,'estrazione originale X 22'!$C:$AU,35,FALSE)</f>
        <v>1</v>
      </c>
      <c r="AZ139" s="1">
        <f>+VLOOKUP(B139,'estrazione originale X 22'!$C:$AU,36,FALSE)</f>
        <v>0</v>
      </c>
      <c r="BA139" s="1">
        <f>+VLOOKUP(B139,'estrazione originale X 22'!$C:$AU,37,FALSE)</f>
        <v>0</v>
      </c>
      <c r="BB139" s="1">
        <f>+VLOOKUP(B139,'estrazione originale X 22'!$C:$AU,38,FALSE)</f>
        <v>0</v>
      </c>
      <c r="BC139" s="1">
        <f>+VLOOKUP(B139,'estrazione originale X 22'!$C:$AU,39,FALSE)</f>
        <v>0</v>
      </c>
      <c r="BD139" s="1">
        <f>+VLOOKUP(B139,'estrazione originale X 22'!$C:$AU,40,FALSE)</f>
        <v>0</v>
      </c>
      <c r="BE139" s="1">
        <f>+VLOOKUP(B139,'estrazione originale X 22'!$C:$AU,41,FALSE)</f>
        <v>-1</v>
      </c>
      <c r="BF139" s="1">
        <f>+VLOOKUP(B139,'estrazione originale X 22'!$C:$AU,42,FALSE)</f>
        <v>1</v>
      </c>
      <c r="BG139" s="1">
        <f>+VLOOKUP(B139,'estrazione originale X 22'!$C:$AU,43,FALSE)</f>
        <v>1</v>
      </c>
      <c r="BH139" s="1">
        <f>+VLOOKUP(B139,'estrazione originale X 22'!$C:$AU,44,FALSE)</f>
        <v>0</v>
      </c>
      <c r="BI139" s="20">
        <f>+VLOOKUP(B139,'estrazione originale X 22'!$C:$AU,45,FALSE)</f>
        <v>1</v>
      </c>
    </row>
    <row r="140" spans="1:61" x14ac:dyDescent="0.25">
      <c r="A140" s="179">
        <v>131</v>
      </c>
      <c r="B140" s="11" t="s">
        <v>586</v>
      </c>
      <c r="C140" s="194" t="s">
        <v>301</v>
      </c>
      <c r="D140" s="194" t="s">
        <v>232</v>
      </c>
      <c r="E140" s="194" t="s">
        <v>299</v>
      </c>
      <c r="F140" s="195" t="s">
        <v>71</v>
      </c>
      <c r="G140" s="196">
        <v>0.65</v>
      </c>
      <c r="H140" s="196">
        <v>0.65</v>
      </c>
      <c r="I140" s="196">
        <v>1</v>
      </c>
      <c r="J140" s="197">
        <v>0.98</v>
      </c>
      <c r="K140" s="196">
        <v>0.96</v>
      </c>
      <c r="L140" s="196">
        <v>0.96</v>
      </c>
      <c r="M140" s="196">
        <v>1</v>
      </c>
      <c r="N140" s="197">
        <v>1.02</v>
      </c>
      <c r="O140" s="196">
        <v>0.6</v>
      </c>
      <c r="P140" s="196">
        <v>0.54</v>
      </c>
      <c r="Q140" s="196">
        <v>1.1100000000000001</v>
      </c>
      <c r="R140" s="197">
        <v>1.1200000000000001</v>
      </c>
      <c r="S140" s="198" t="s">
        <v>449</v>
      </c>
      <c r="T140" s="198" t="s">
        <v>449</v>
      </c>
      <c r="U140" s="198" t="s">
        <v>424</v>
      </c>
      <c r="V140" s="197">
        <v>1</v>
      </c>
      <c r="W140" s="196">
        <v>0.47</v>
      </c>
      <c r="X140" s="196">
        <v>0.49</v>
      </c>
      <c r="Y140" s="196">
        <v>0.96</v>
      </c>
      <c r="Z140" s="197">
        <v>0.9</v>
      </c>
      <c r="AA140" s="196">
        <v>0.74</v>
      </c>
      <c r="AB140" s="196">
        <v>0.76</v>
      </c>
      <c r="AC140" s="196">
        <v>0.97</v>
      </c>
      <c r="AD140" s="197">
        <v>1.1399999999999999</v>
      </c>
      <c r="AE140" s="196">
        <v>0.54</v>
      </c>
      <c r="AF140" s="196">
        <v>0.66</v>
      </c>
      <c r="AG140" s="196">
        <v>0.82</v>
      </c>
      <c r="AH140" s="197">
        <v>1.1000000000000001</v>
      </c>
      <c r="AI140" s="196">
        <v>0.23</v>
      </c>
      <c r="AJ140" s="196">
        <v>0.35</v>
      </c>
      <c r="AK140" s="199">
        <v>0.66</v>
      </c>
      <c r="AL140" s="200">
        <v>1.68</v>
      </c>
      <c r="AM140" s="198">
        <v>11.18</v>
      </c>
      <c r="AN140" s="198">
        <v>18.66</v>
      </c>
      <c r="AO140" s="200">
        <v>0.6</v>
      </c>
      <c r="AP140" s="200">
        <v>0.73</v>
      </c>
      <c r="AQ140" s="198">
        <v>21.73</v>
      </c>
      <c r="AR140" s="198">
        <v>28.48</v>
      </c>
      <c r="AS140" s="200">
        <v>0.76</v>
      </c>
      <c r="AT140" s="197">
        <v>0.8</v>
      </c>
      <c r="AU140" s="196">
        <v>0.9</v>
      </c>
      <c r="AV140" s="196">
        <v>0.71</v>
      </c>
      <c r="AW140" s="200">
        <v>1.27</v>
      </c>
      <c r="AX140" s="200">
        <v>1.28</v>
      </c>
      <c r="AY140" s="192" t="s">
        <v>424</v>
      </c>
      <c r="AZ140" s="1">
        <f>+VLOOKUP(B140,'estrazione originale X 22'!$C:$AU,36,FALSE)</f>
        <v>0</v>
      </c>
      <c r="BA140" s="1">
        <f>+VLOOKUP(B140,'estrazione originale X 22'!$C:$AU,37,FALSE)</f>
        <v>0</v>
      </c>
      <c r="BB140" s="1">
        <f>+VLOOKUP(B140,'estrazione originale X 22'!$C:$AU,38,FALSE)</f>
        <v>0</v>
      </c>
      <c r="BC140" s="1">
        <f>+VLOOKUP(B140,'estrazione originale X 22'!$C:$AU,39,FALSE)</f>
        <v>0</v>
      </c>
      <c r="BD140" s="1">
        <f>+VLOOKUP(B140,'estrazione originale X 22'!$C:$AU,40,FALSE)</f>
        <v>1</v>
      </c>
      <c r="BE140" s="1">
        <f>+VLOOKUP(B140,'estrazione originale X 22'!$C:$AU,41,FALSE)</f>
        <v>0</v>
      </c>
      <c r="BF140" s="1">
        <f>+VLOOKUP(B140,'estrazione originale X 22'!$C:$AU,42,FALSE)</f>
        <v>0</v>
      </c>
      <c r="BG140" s="1">
        <f>+VLOOKUP(B140,'estrazione originale X 22'!$C:$AU,43,FALSE)</f>
        <v>-1</v>
      </c>
      <c r="BH140" s="1">
        <f>+VLOOKUP(B140,'estrazione originale X 22'!$C:$AU,44,FALSE)</f>
        <v>1</v>
      </c>
      <c r="BI140" s="20">
        <f>+VLOOKUP(B140,'estrazione originale X 22'!$C:$AU,45,FALSE)</f>
        <v>1</v>
      </c>
    </row>
    <row r="141" spans="1:61" x14ac:dyDescent="0.25">
      <c r="A141" s="179">
        <v>132</v>
      </c>
      <c r="B141" s="11" t="s">
        <v>587</v>
      </c>
      <c r="C141" s="194" t="s">
        <v>302</v>
      </c>
      <c r="D141" s="194" t="s">
        <v>232</v>
      </c>
      <c r="E141" s="194" t="s">
        <v>299</v>
      </c>
      <c r="F141" s="195" t="s">
        <v>71</v>
      </c>
      <c r="G141" s="196">
        <v>0.56999999999999995</v>
      </c>
      <c r="H141" s="196">
        <v>0.65</v>
      </c>
      <c r="I141" s="196">
        <v>0.88</v>
      </c>
      <c r="J141" s="197">
        <v>0.91</v>
      </c>
      <c r="K141" s="196">
        <v>0.95</v>
      </c>
      <c r="L141" s="196">
        <v>0.96</v>
      </c>
      <c r="M141" s="196">
        <v>0.99</v>
      </c>
      <c r="N141" s="197">
        <v>0.99</v>
      </c>
      <c r="O141" s="196">
        <v>0.37</v>
      </c>
      <c r="P141" s="196">
        <v>0.54</v>
      </c>
      <c r="Q141" s="199">
        <v>0.69</v>
      </c>
      <c r="R141" s="199">
        <v>0.77</v>
      </c>
      <c r="S141" s="198" t="s">
        <v>449</v>
      </c>
      <c r="T141" s="198" t="s">
        <v>449</v>
      </c>
      <c r="U141" s="198" t="s">
        <v>424</v>
      </c>
      <c r="V141" s="199">
        <v>0</v>
      </c>
      <c r="W141" s="196">
        <v>0.44</v>
      </c>
      <c r="X141" s="196">
        <v>0.49</v>
      </c>
      <c r="Y141" s="196">
        <v>0.9</v>
      </c>
      <c r="Z141" s="197">
        <v>1.03</v>
      </c>
      <c r="AA141" s="196">
        <v>0.75</v>
      </c>
      <c r="AB141" s="196">
        <v>0.76</v>
      </c>
      <c r="AC141" s="196">
        <v>0.99</v>
      </c>
      <c r="AD141" s="197">
        <v>1.0900000000000001</v>
      </c>
      <c r="AE141" s="196">
        <v>0.76</v>
      </c>
      <c r="AF141" s="196">
        <v>0.66</v>
      </c>
      <c r="AG141" s="196">
        <v>1.1499999999999999</v>
      </c>
      <c r="AH141" s="197">
        <v>1.19</v>
      </c>
      <c r="AI141" s="196">
        <v>0.36</v>
      </c>
      <c r="AJ141" s="196">
        <v>0.35</v>
      </c>
      <c r="AK141" s="196">
        <v>1.03</v>
      </c>
      <c r="AL141" s="200">
        <v>1.25</v>
      </c>
      <c r="AM141" s="198">
        <v>40.08</v>
      </c>
      <c r="AN141" s="198">
        <v>18.66</v>
      </c>
      <c r="AO141" s="199">
        <v>2.15</v>
      </c>
      <c r="AP141" s="199">
        <v>2.0099999999999998</v>
      </c>
      <c r="AQ141" s="198">
        <v>49.7</v>
      </c>
      <c r="AR141" s="198">
        <v>28.48</v>
      </c>
      <c r="AS141" s="199">
        <v>1.75</v>
      </c>
      <c r="AT141" s="199">
        <v>1.55</v>
      </c>
      <c r="AU141" s="196">
        <v>0.89</v>
      </c>
      <c r="AV141" s="196">
        <v>0.71</v>
      </c>
      <c r="AW141" s="200">
        <v>1.25</v>
      </c>
      <c r="AX141" s="200">
        <v>1.23</v>
      </c>
      <c r="AY141" s="192" t="s">
        <v>424</v>
      </c>
      <c r="AZ141" s="1">
        <f>+VLOOKUP(B141,'estrazione originale X 22'!$C:$AU,36,FALSE)</f>
        <v>0</v>
      </c>
      <c r="BA141" s="1">
        <f>+VLOOKUP(B141,'estrazione originale X 22'!$C:$AU,37,FALSE)</f>
        <v>0</v>
      </c>
      <c r="BB141" s="1">
        <f>+VLOOKUP(B141,'estrazione originale X 22'!$C:$AU,38,FALSE)</f>
        <v>-1</v>
      </c>
      <c r="BC141" s="1">
        <f>+VLOOKUP(B141,'estrazione originale X 22'!$C:$AU,39,FALSE)</f>
        <v>0</v>
      </c>
      <c r="BD141" s="1">
        <f>+VLOOKUP(B141,'estrazione originale X 22'!$C:$AU,40,FALSE)</f>
        <v>1</v>
      </c>
      <c r="BE141" s="1">
        <f>+VLOOKUP(B141,'estrazione originale X 22'!$C:$AU,41,FALSE)</f>
        <v>0</v>
      </c>
      <c r="BF141" s="1">
        <f>+VLOOKUP(B141,'estrazione originale X 22'!$C:$AU,42,FALSE)</f>
        <v>0</v>
      </c>
      <c r="BG141" s="1">
        <f>+VLOOKUP(B141,'estrazione originale X 22'!$C:$AU,43,FALSE)</f>
        <v>0</v>
      </c>
      <c r="BH141" s="1">
        <f>+VLOOKUP(B141,'estrazione originale X 22'!$C:$AU,44,FALSE)</f>
        <v>-1</v>
      </c>
      <c r="BI141" s="20">
        <f>+VLOOKUP(B141,'estrazione originale X 22'!$C:$AU,45,FALSE)</f>
        <v>-1</v>
      </c>
    </row>
    <row r="142" spans="1:61" x14ac:dyDescent="0.25">
      <c r="A142" s="179">
        <v>133</v>
      </c>
      <c r="B142" s="11" t="s">
        <v>588</v>
      </c>
      <c r="C142" s="194" t="s">
        <v>303</v>
      </c>
      <c r="D142" s="194" t="s">
        <v>232</v>
      </c>
      <c r="E142" s="194" t="s">
        <v>304</v>
      </c>
      <c r="F142" s="195" t="s">
        <v>71</v>
      </c>
      <c r="G142" s="196">
        <v>0.6</v>
      </c>
      <c r="H142" s="196">
        <v>0.65</v>
      </c>
      <c r="I142" s="196">
        <v>0.92</v>
      </c>
      <c r="J142" s="197">
        <v>0.94</v>
      </c>
      <c r="K142" s="196">
        <v>0.93</v>
      </c>
      <c r="L142" s="196">
        <v>0.92</v>
      </c>
      <c r="M142" s="196">
        <v>1.01</v>
      </c>
      <c r="N142" s="197">
        <v>0.95</v>
      </c>
      <c r="O142" s="196">
        <v>0.46</v>
      </c>
      <c r="P142" s="196">
        <v>0.54</v>
      </c>
      <c r="Q142" s="196">
        <v>0.85</v>
      </c>
      <c r="R142" s="197">
        <v>0.92</v>
      </c>
      <c r="S142" s="198" t="s">
        <v>452</v>
      </c>
      <c r="T142" s="198" t="s">
        <v>451</v>
      </c>
      <c r="U142" s="200">
        <v>1.5</v>
      </c>
      <c r="V142" s="199">
        <v>0</v>
      </c>
      <c r="W142" s="196">
        <v>0.6</v>
      </c>
      <c r="X142" s="196">
        <v>0.42</v>
      </c>
      <c r="Y142" s="200">
        <v>1.43</v>
      </c>
      <c r="Z142" s="197">
        <v>0.96</v>
      </c>
      <c r="AA142" s="196">
        <v>0.56999999999999995</v>
      </c>
      <c r="AB142" s="196">
        <v>0.68</v>
      </c>
      <c r="AC142" s="196">
        <v>0.84</v>
      </c>
      <c r="AD142" s="197">
        <v>1.1100000000000001</v>
      </c>
      <c r="AE142" s="196">
        <v>0.9</v>
      </c>
      <c r="AF142" s="196">
        <v>0.67</v>
      </c>
      <c r="AG142" s="200">
        <v>1.34</v>
      </c>
      <c r="AH142" s="200">
        <v>1.3</v>
      </c>
      <c r="AI142" s="196">
        <v>0.6</v>
      </c>
      <c r="AJ142" s="196">
        <v>0.47</v>
      </c>
      <c r="AK142" s="200">
        <v>1.28</v>
      </c>
      <c r="AL142" s="197">
        <v>1.02</v>
      </c>
      <c r="AM142" s="198">
        <v>7.11</v>
      </c>
      <c r="AN142" s="198">
        <v>7.56</v>
      </c>
      <c r="AO142" s="196">
        <v>0.94</v>
      </c>
      <c r="AP142" s="199">
        <v>1.47</v>
      </c>
      <c r="AQ142" s="198">
        <v>10.71</v>
      </c>
      <c r="AR142" s="198">
        <v>12.63</v>
      </c>
      <c r="AS142" s="196">
        <v>0.85</v>
      </c>
      <c r="AT142" s="197">
        <v>0.81</v>
      </c>
      <c r="AU142" s="196">
        <v>0.62</v>
      </c>
      <c r="AV142" s="196">
        <v>0.75</v>
      </c>
      <c r="AW142" s="196">
        <v>0.83</v>
      </c>
      <c r="AX142" s="199">
        <v>0.74</v>
      </c>
      <c r="AY142" s="192">
        <f>+VLOOKUP(B142,'estrazione originale X 22'!$C:$AU,35,FALSE)</f>
        <v>1</v>
      </c>
      <c r="AZ142" s="1">
        <f>+VLOOKUP(B142,'estrazione originale X 22'!$C:$AU,36,FALSE)</f>
        <v>0</v>
      </c>
      <c r="BA142" s="1">
        <f>+VLOOKUP(B142,'estrazione originale X 22'!$C:$AU,37,FALSE)</f>
        <v>0</v>
      </c>
      <c r="BB142" s="1">
        <f>+VLOOKUP(B142,'estrazione originale X 22'!$C:$AU,38,FALSE)</f>
        <v>0</v>
      </c>
      <c r="BC142" s="1">
        <f>+VLOOKUP(B142,'estrazione originale X 22'!$C:$AU,39,FALSE)</f>
        <v>0</v>
      </c>
      <c r="BD142" s="1">
        <f>+VLOOKUP(B142,'estrazione originale X 22'!$C:$AU,40,FALSE)</f>
        <v>0</v>
      </c>
      <c r="BE142" s="1">
        <f>+VLOOKUP(B142,'estrazione originale X 22'!$C:$AU,41,FALSE)</f>
        <v>1</v>
      </c>
      <c r="BF142" s="1">
        <f>+VLOOKUP(B142,'estrazione originale X 22'!$C:$AU,42,FALSE)</f>
        <v>1</v>
      </c>
      <c r="BG142" s="1">
        <f>+VLOOKUP(B142,'estrazione originale X 22'!$C:$AU,43,FALSE)</f>
        <v>1</v>
      </c>
      <c r="BH142" s="1">
        <f>+VLOOKUP(B142,'estrazione originale X 22'!$C:$AU,44,FALSE)</f>
        <v>0</v>
      </c>
      <c r="BI142" s="20">
        <f>+VLOOKUP(B142,'estrazione originale X 22'!$C:$AU,45,FALSE)</f>
        <v>0</v>
      </c>
    </row>
    <row r="143" spans="1:61" x14ac:dyDescent="0.25">
      <c r="A143" s="179">
        <v>134</v>
      </c>
      <c r="B143" s="11" t="s">
        <v>634</v>
      </c>
      <c r="C143" s="194" t="s">
        <v>653</v>
      </c>
      <c r="D143" s="194" t="s">
        <v>232</v>
      </c>
      <c r="E143" s="194" t="s">
        <v>304</v>
      </c>
      <c r="F143" s="195" t="s">
        <v>71</v>
      </c>
      <c r="G143" s="196" t="s">
        <v>424</v>
      </c>
      <c r="H143" s="196" t="s">
        <v>424</v>
      </c>
      <c r="I143" s="196" t="s">
        <v>424</v>
      </c>
      <c r="J143" s="197" t="s">
        <v>424</v>
      </c>
      <c r="K143" s="196" t="s">
        <v>424</v>
      </c>
      <c r="L143" s="196" t="s">
        <v>424</v>
      </c>
      <c r="M143" s="196" t="s">
        <v>424</v>
      </c>
      <c r="N143" s="197" t="s">
        <v>424</v>
      </c>
      <c r="O143" s="196" t="s">
        <v>424</v>
      </c>
      <c r="P143" s="196" t="s">
        <v>424</v>
      </c>
      <c r="Q143" s="196" t="s">
        <v>424</v>
      </c>
      <c r="R143" s="197" t="s">
        <v>424</v>
      </c>
      <c r="S143" s="198" t="s">
        <v>424</v>
      </c>
      <c r="T143" s="198" t="s">
        <v>424</v>
      </c>
      <c r="U143" s="198" t="s">
        <v>424</v>
      </c>
      <c r="V143" s="197" t="s">
        <v>424</v>
      </c>
      <c r="W143" s="196" t="s">
        <v>424</v>
      </c>
      <c r="X143" s="196" t="s">
        <v>424</v>
      </c>
      <c r="Y143" s="196" t="s">
        <v>424</v>
      </c>
      <c r="Z143" s="197" t="s">
        <v>424</v>
      </c>
      <c r="AA143" s="196" t="s">
        <v>424</v>
      </c>
      <c r="AB143" s="196" t="s">
        <v>424</v>
      </c>
      <c r="AC143" s="196" t="s">
        <v>424</v>
      </c>
      <c r="AD143" s="197" t="s">
        <v>424</v>
      </c>
      <c r="AE143" s="196" t="s">
        <v>424</v>
      </c>
      <c r="AF143" s="196" t="s">
        <v>424</v>
      </c>
      <c r="AG143" s="196" t="s">
        <v>424</v>
      </c>
      <c r="AH143" s="197" t="s">
        <v>424</v>
      </c>
      <c r="AI143" s="196" t="s">
        <v>424</v>
      </c>
      <c r="AJ143" s="196" t="s">
        <v>424</v>
      </c>
      <c r="AK143" s="196" t="s">
        <v>424</v>
      </c>
      <c r="AL143" s="197" t="s">
        <v>424</v>
      </c>
      <c r="AM143" s="198">
        <v>1.1399999999999999</v>
      </c>
      <c r="AN143" s="198">
        <v>7.56</v>
      </c>
      <c r="AO143" s="200">
        <v>0.15</v>
      </c>
      <c r="AP143" s="197" t="s">
        <v>424</v>
      </c>
      <c r="AQ143" s="198">
        <v>1.1399999999999999</v>
      </c>
      <c r="AR143" s="198">
        <v>12.63</v>
      </c>
      <c r="AS143" s="200">
        <v>0.09</v>
      </c>
      <c r="AT143" s="197" t="s">
        <v>424</v>
      </c>
      <c r="AU143" s="196">
        <v>0</v>
      </c>
      <c r="AV143" s="196">
        <v>0.75</v>
      </c>
      <c r="AW143" s="199">
        <v>0</v>
      </c>
      <c r="AX143" s="197" t="s">
        <v>424</v>
      </c>
      <c r="AY143" s="192" t="s">
        <v>424</v>
      </c>
      <c r="AZ143" s="1" t="s">
        <v>424</v>
      </c>
      <c r="BA143" s="1" t="s">
        <v>424</v>
      </c>
      <c r="BB143" s="1" t="s">
        <v>424</v>
      </c>
      <c r="BC143" s="1" t="s">
        <v>424</v>
      </c>
      <c r="BD143" s="1">
        <f>+VLOOKUP(B143,'estrazione originale X 22'!$C:$AU,40,FALSE)</f>
        <v>-1</v>
      </c>
      <c r="BE143" s="1" t="s">
        <v>424</v>
      </c>
      <c r="BF143" s="1" t="s">
        <v>424</v>
      </c>
      <c r="BG143" s="1" t="s">
        <v>424</v>
      </c>
      <c r="BH143" s="1">
        <f>+VLOOKUP(B143,'estrazione originale X 22'!$C:$AU,44,FALSE)</f>
        <v>1</v>
      </c>
      <c r="BI143" s="20">
        <f>+VLOOKUP(B143,'estrazione originale X 22'!$C:$AU,45,FALSE)</f>
        <v>1</v>
      </c>
    </row>
    <row r="144" spans="1:61" x14ac:dyDescent="0.25">
      <c r="A144" s="179">
        <v>135</v>
      </c>
      <c r="B144" s="11" t="s">
        <v>589</v>
      </c>
      <c r="C144" s="194" t="s">
        <v>127</v>
      </c>
      <c r="D144" s="194" t="s">
        <v>232</v>
      </c>
      <c r="E144" s="194" t="s">
        <v>306</v>
      </c>
      <c r="F144" s="195" t="s">
        <v>71</v>
      </c>
      <c r="G144" s="196">
        <v>0.51</v>
      </c>
      <c r="H144" s="196">
        <v>0.54</v>
      </c>
      <c r="I144" s="196">
        <v>0.94</v>
      </c>
      <c r="J144" s="200">
        <v>1.27</v>
      </c>
      <c r="K144" s="196">
        <v>1</v>
      </c>
      <c r="L144" s="196">
        <v>0.98</v>
      </c>
      <c r="M144" s="196">
        <v>1.02</v>
      </c>
      <c r="N144" s="197">
        <v>1.02</v>
      </c>
      <c r="O144" s="196">
        <v>0.27</v>
      </c>
      <c r="P144" s="196">
        <v>0.35</v>
      </c>
      <c r="Q144" s="199">
        <v>0.77</v>
      </c>
      <c r="R144" s="200">
        <v>1.88</v>
      </c>
      <c r="S144" s="198" t="s">
        <v>449</v>
      </c>
      <c r="T144" s="198" t="s">
        <v>449</v>
      </c>
      <c r="U144" s="198" t="s">
        <v>424</v>
      </c>
      <c r="V144" s="199">
        <v>0</v>
      </c>
      <c r="W144" s="196">
        <v>0.83</v>
      </c>
      <c r="X144" s="196">
        <v>0.51</v>
      </c>
      <c r="Y144" s="200">
        <v>1.63</v>
      </c>
      <c r="Z144" s="200">
        <v>1.44</v>
      </c>
      <c r="AA144" s="196">
        <v>0.92</v>
      </c>
      <c r="AB144" s="196">
        <v>0.79</v>
      </c>
      <c r="AC144" s="196">
        <v>1.1599999999999999</v>
      </c>
      <c r="AD144" s="197">
        <v>1.1599999999999999</v>
      </c>
      <c r="AE144" s="196">
        <v>0.86</v>
      </c>
      <c r="AF144" s="196">
        <v>0.65</v>
      </c>
      <c r="AG144" s="200">
        <v>1.32</v>
      </c>
      <c r="AH144" s="200">
        <v>1.38</v>
      </c>
      <c r="AI144" s="196">
        <v>0.69</v>
      </c>
      <c r="AJ144" s="196">
        <v>0.7</v>
      </c>
      <c r="AK144" s="196">
        <v>0.99</v>
      </c>
      <c r="AL144" s="199">
        <v>0</v>
      </c>
      <c r="AM144" s="198">
        <v>2.5099999999999998</v>
      </c>
      <c r="AN144" s="198">
        <v>2.98</v>
      </c>
      <c r="AO144" s="196">
        <v>0.84</v>
      </c>
      <c r="AP144" s="200">
        <v>0.65</v>
      </c>
      <c r="AQ144" s="198">
        <v>3.87</v>
      </c>
      <c r="AR144" s="198">
        <v>5.49</v>
      </c>
      <c r="AS144" s="200">
        <v>0.7</v>
      </c>
      <c r="AT144" s="197">
        <v>0.86</v>
      </c>
      <c r="AU144" s="196">
        <v>0.91</v>
      </c>
      <c r="AV144" s="196">
        <v>0.85</v>
      </c>
      <c r="AW144" s="196">
        <v>1.07</v>
      </c>
      <c r="AX144" s="197">
        <v>0.98</v>
      </c>
      <c r="AY144" s="192" t="s">
        <v>424</v>
      </c>
      <c r="AZ144" s="1">
        <f>+VLOOKUP(B144,'estrazione originale X 22'!$C:$AU,36,FALSE)</f>
        <v>0</v>
      </c>
      <c r="BA144" s="1">
        <f>+VLOOKUP(B144,'estrazione originale X 22'!$C:$AU,37,FALSE)</f>
        <v>0</v>
      </c>
      <c r="BB144" s="1">
        <f>+VLOOKUP(B144,'estrazione originale X 22'!$C:$AU,38,FALSE)</f>
        <v>-1</v>
      </c>
      <c r="BC144" s="1">
        <f>+VLOOKUP(B144,'estrazione originale X 22'!$C:$AU,39,FALSE)</f>
        <v>0</v>
      </c>
      <c r="BD144" s="1">
        <f>+VLOOKUP(B144,'estrazione originale X 22'!$C:$AU,40,FALSE)</f>
        <v>0</v>
      </c>
      <c r="BE144" s="1">
        <f>+VLOOKUP(B144,'estrazione originale X 22'!$C:$AU,41,FALSE)</f>
        <v>1</v>
      </c>
      <c r="BF144" s="1">
        <f>+VLOOKUP(B144,'estrazione originale X 22'!$C:$AU,42,FALSE)</f>
        <v>1</v>
      </c>
      <c r="BG144" s="1">
        <f>+VLOOKUP(B144,'estrazione originale X 22'!$C:$AU,43,FALSE)</f>
        <v>0</v>
      </c>
      <c r="BH144" s="1">
        <f>+VLOOKUP(B144,'estrazione originale X 22'!$C:$AU,44,FALSE)</f>
        <v>1</v>
      </c>
      <c r="BI144" s="20">
        <f>+VLOOKUP(B144,'estrazione originale X 22'!$C:$AU,45,FALSE)</f>
        <v>0</v>
      </c>
    </row>
    <row r="145" spans="1:61" x14ac:dyDescent="0.25">
      <c r="A145" s="179">
        <v>136</v>
      </c>
      <c r="B145" s="11" t="s">
        <v>590</v>
      </c>
      <c r="C145" s="194" t="s">
        <v>308</v>
      </c>
      <c r="D145" s="194" t="s">
        <v>232</v>
      </c>
      <c r="E145" s="194" t="s">
        <v>309</v>
      </c>
      <c r="F145" s="195" t="s">
        <v>71</v>
      </c>
      <c r="G145" s="196">
        <v>0.65</v>
      </c>
      <c r="H145" s="196">
        <v>0.63</v>
      </c>
      <c r="I145" s="196">
        <v>1.03</v>
      </c>
      <c r="J145" s="200">
        <v>1.28</v>
      </c>
      <c r="K145" s="196">
        <v>0.82</v>
      </c>
      <c r="L145" s="196">
        <v>0.92</v>
      </c>
      <c r="M145" s="196">
        <v>0.89</v>
      </c>
      <c r="N145" s="197">
        <v>1.02</v>
      </c>
      <c r="O145" s="196">
        <v>0.46</v>
      </c>
      <c r="P145" s="196">
        <v>0.52</v>
      </c>
      <c r="Q145" s="196">
        <v>0.88</v>
      </c>
      <c r="R145" s="200">
        <v>1.45</v>
      </c>
      <c r="S145" s="198" t="s">
        <v>453</v>
      </c>
      <c r="T145" s="198" t="s">
        <v>451</v>
      </c>
      <c r="U145" s="200">
        <v>3</v>
      </c>
      <c r="V145" s="200">
        <v>4</v>
      </c>
      <c r="W145" s="196">
        <v>0.62</v>
      </c>
      <c r="X145" s="196">
        <v>0.56000000000000005</v>
      </c>
      <c r="Y145" s="196">
        <v>1.1100000000000001</v>
      </c>
      <c r="Z145" s="197">
        <v>1.08</v>
      </c>
      <c r="AA145" s="196">
        <v>0.82</v>
      </c>
      <c r="AB145" s="196">
        <v>0.77</v>
      </c>
      <c r="AC145" s="196">
        <v>1.06</v>
      </c>
      <c r="AD145" s="197">
        <v>1.1100000000000001</v>
      </c>
      <c r="AE145" s="196">
        <v>0.81</v>
      </c>
      <c r="AF145" s="196">
        <v>0.77</v>
      </c>
      <c r="AG145" s="196">
        <v>1.05</v>
      </c>
      <c r="AH145" s="197">
        <v>1.19</v>
      </c>
      <c r="AI145" s="196">
        <v>0.56000000000000005</v>
      </c>
      <c r="AJ145" s="196">
        <v>0.56999999999999995</v>
      </c>
      <c r="AK145" s="196">
        <v>0.98</v>
      </c>
      <c r="AL145" s="200">
        <v>1.22</v>
      </c>
      <c r="AM145" s="198">
        <v>8.34</v>
      </c>
      <c r="AN145" s="198">
        <v>9.1999999999999993</v>
      </c>
      <c r="AO145" s="196">
        <v>0.91</v>
      </c>
      <c r="AP145" s="197">
        <v>1.06</v>
      </c>
      <c r="AQ145" s="198">
        <v>11.67</v>
      </c>
      <c r="AR145" s="198">
        <v>12.52</v>
      </c>
      <c r="AS145" s="196">
        <v>0.93</v>
      </c>
      <c r="AT145" s="197">
        <v>1.04</v>
      </c>
      <c r="AU145" s="196">
        <v>0.84</v>
      </c>
      <c r="AV145" s="196">
        <v>0.75</v>
      </c>
      <c r="AW145" s="196">
        <v>1.1200000000000001</v>
      </c>
      <c r="AX145" s="197">
        <v>1.01</v>
      </c>
      <c r="AY145" s="192">
        <f>+VLOOKUP(B145,'estrazione originale X 22'!$C:$AU,35,FALSE)</f>
        <v>1</v>
      </c>
      <c r="AZ145" s="1">
        <f>+VLOOKUP(B145,'estrazione originale X 22'!$C:$AU,36,FALSE)</f>
        <v>0</v>
      </c>
      <c r="BA145" s="1">
        <f>+VLOOKUP(B145,'estrazione originale X 22'!$C:$AU,37,FALSE)</f>
        <v>0</v>
      </c>
      <c r="BB145" s="1">
        <f>+VLOOKUP(B145,'estrazione originale X 22'!$C:$AU,38,FALSE)</f>
        <v>0</v>
      </c>
      <c r="BC145" s="1">
        <f>+VLOOKUP(B145,'estrazione originale X 22'!$C:$AU,39,FALSE)</f>
        <v>0</v>
      </c>
      <c r="BD145" s="1">
        <f>+VLOOKUP(B145,'estrazione originale X 22'!$C:$AU,40,FALSE)</f>
        <v>0</v>
      </c>
      <c r="BE145" s="1">
        <f>+VLOOKUP(B145,'estrazione originale X 22'!$C:$AU,41,FALSE)</f>
        <v>0</v>
      </c>
      <c r="BF145" s="1">
        <f>+VLOOKUP(B145,'estrazione originale X 22'!$C:$AU,42,FALSE)</f>
        <v>0</v>
      </c>
      <c r="BG145" s="1">
        <f>+VLOOKUP(B145,'estrazione originale X 22'!$C:$AU,43,FALSE)</f>
        <v>0</v>
      </c>
      <c r="BH145" s="1">
        <f>+VLOOKUP(B145,'estrazione originale X 22'!$C:$AU,44,FALSE)</f>
        <v>0</v>
      </c>
      <c r="BI145" s="20">
        <f>+VLOOKUP(B145,'estrazione originale X 22'!$C:$AU,45,FALSE)</f>
        <v>0</v>
      </c>
    </row>
    <row r="146" spans="1:61" x14ac:dyDescent="0.25">
      <c r="A146" s="179">
        <v>137</v>
      </c>
      <c r="B146" s="11" t="s">
        <v>591</v>
      </c>
      <c r="C146" s="194" t="s">
        <v>311</v>
      </c>
      <c r="D146" s="194" t="s">
        <v>232</v>
      </c>
      <c r="E146" s="194" t="s">
        <v>312</v>
      </c>
      <c r="F146" s="195" t="s">
        <v>71</v>
      </c>
      <c r="G146" s="196">
        <v>0.71</v>
      </c>
      <c r="H146" s="196">
        <v>0.67</v>
      </c>
      <c r="I146" s="196">
        <v>1.06</v>
      </c>
      <c r="J146" s="197">
        <v>1.1200000000000001</v>
      </c>
      <c r="K146" s="196">
        <v>0.89</v>
      </c>
      <c r="L146" s="196">
        <v>0.87</v>
      </c>
      <c r="M146" s="196">
        <v>1.02</v>
      </c>
      <c r="N146" s="197">
        <v>0.99</v>
      </c>
      <c r="O146" s="196">
        <v>0.64</v>
      </c>
      <c r="P146" s="196">
        <v>0.63</v>
      </c>
      <c r="Q146" s="196">
        <v>1.02</v>
      </c>
      <c r="R146" s="197">
        <v>1.1200000000000001</v>
      </c>
      <c r="S146" s="198" t="s">
        <v>451</v>
      </c>
      <c r="T146" s="198" t="s">
        <v>450</v>
      </c>
      <c r="U146" s="200">
        <v>2</v>
      </c>
      <c r="V146" s="200">
        <v>1.5</v>
      </c>
      <c r="W146" s="196">
        <v>0.54</v>
      </c>
      <c r="X146" s="196">
        <v>0.47</v>
      </c>
      <c r="Y146" s="196">
        <v>1.1499999999999999</v>
      </c>
      <c r="Z146" s="197">
        <v>0.81</v>
      </c>
      <c r="AA146" s="196">
        <v>0.65</v>
      </c>
      <c r="AB146" s="196">
        <v>0.74</v>
      </c>
      <c r="AC146" s="196">
        <v>0.88</v>
      </c>
      <c r="AD146" s="197">
        <v>0.96</v>
      </c>
      <c r="AE146" s="196">
        <v>0.64</v>
      </c>
      <c r="AF146" s="196">
        <v>0.7</v>
      </c>
      <c r="AG146" s="196">
        <v>0.91</v>
      </c>
      <c r="AH146" s="197">
        <v>0.93</v>
      </c>
      <c r="AI146" s="196">
        <v>0.47</v>
      </c>
      <c r="AJ146" s="196">
        <v>0.57999999999999996</v>
      </c>
      <c r="AK146" s="196">
        <v>0.81</v>
      </c>
      <c r="AL146" s="197">
        <v>0.91</v>
      </c>
      <c r="AM146" s="198">
        <v>19.850000000000001</v>
      </c>
      <c r="AN146" s="198">
        <v>17.03</v>
      </c>
      <c r="AO146" s="196">
        <v>1.17</v>
      </c>
      <c r="AP146" s="197">
        <v>1.1000000000000001</v>
      </c>
      <c r="AQ146" s="198">
        <v>35.21</v>
      </c>
      <c r="AR146" s="198">
        <v>26.24</v>
      </c>
      <c r="AS146" s="199">
        <v>1.34</v>
      </c>
      <c r="AT146" s="199">
        <v>1.42</v>
      </c>
      <c r="AU146" s="196">
        <v>0.87</v>
      </c>
      <c r="AV146" s="196">
        <v>0.69</v>
      </c>
      <c r="AW146" s="200">
        <v>1.26</v>
      </c>
      <c r="AX146" s="200">
        <v>1.22</v>
      </c>
      <c r="AY146" s="192">
        <f>+VLOOKUP(B146,'estrazione originale X 22'!$C:$AU,35,FALSE)</f>
        <v>1</v>
      </c>
      <c r="AZ146" s="1">
        <f>+VLOOKUP(B146,'estrazione originale X 22'!$C:$AU,36,FALSE)</f>
        <v>0</v>
      </c>
      <c r="BA146" s="1">
        <f>+VLOOKUP(B146,'estrazione originale X 22'!$C:$AU,37,FALSE)</f>
        <v>0</v>
      </c>
      <c r="BB146" s="1">
        <f>+VLOOKUP(B146,'estrazione originale X 22'!$C:$AU,38,FALSE)</f>
        <v>0</v>
      </c>
      <c r="BC146" s="1">
        <f>+VLOOKUP(B146,'estrazione originale X 22'!$C:$AU,39,FALSE)</f>
        <v>0</v>
      </c>
      <c r="BD146" s="1">
        <f>+VLOOKUP(B146,'estrazione originale X 22'!$C:$AU,40,FALSE)</f>
        <v>1</v>
      </c>
      <c r="BE146" s="1">
        <f>+VLOOKUP(B146,'estrazione originale X 22'!$C:$AU,41,FALSE)</f>
        <v>0</v>
      </c>
      <c r="BF146" s="1">
        <f>+VLOOKUP(B146,'estrazione originale X 22'!$C:$AU,42,FALSE)</f>
        <v>0</v>
      </c>
      <c r="BG146" s="1">
        <f>+VLOOKUP(B146,'estrazione originale X 22'!$C:$AU,43,FALSE)</f>
        <v>0</v>
      </c>
      <c r="BH146" s="1">
        <f>+VLOOKUP(B146,'estrazione originale X 22'!$C:$AU,44,FALSE)</f>
        <v>-1</v>
      </c>
      <c r="BI146" s="20">
        <f>+VLOOKUP(B146,'estrazione originale X 22'!$C:$AU,45,FALSE)</f>
        <v>0</v>
      </c>
    </row>
    <row r="147" spans="1:61" x14ac:dyDescent="0.25">
      <c r="A147" s="179">
        <v>138</v>
      </c>
      <c r="B147" s="11" t="s">
        <v>592</v>
      </c>
      <c r="C147" s="194" t="s">
        <v>314</v>
      </c>
      <c r="D147" s="194" t="s">
        <v>232</v>
      </c>
      <c r="E147" s="194" t="s">
        <v>315</v>
      </c>
      <c r="F147" s="195" t="s">
        <v>71</v>
      </c>
      <c r="G147" s="196">
        <v>0.52</v>
      </c>
      <c r="H147" s="196">
        <v>0.53</v>
      </c>
      <c r="I147" s="196">
        <v>0.98</v>
      </c>
      <c r="J147" s="197">
        <v>0.91</v>
      </c>
      <c r="K147" s="196">
        <v>1</v>
      </c>
      <c r="L147" s="196">
        <v>0.96</v>
      </c>
      <c r="M147" s="196">
        <v>1.04</v>
      </c>
      <c r="N147" s="197">
        <v>0.84</v>
      </c>
      <c r="O147" s="196">
        <v>0.5</v>
      </c>
      <c r="P147" s="196">
        <v>0.37</v>
      </c>
      <c r="Q147" s="200">
        <v>1.35</v>
      </c>
      <c r="R147" s="197">
        <v>0.88</v>
      </c>
      <c r="S147" s="198" t="s">
        <v>449</v>
      </c>
      <c r="T147" s="198" t="s">
        <v>449</v>
      </c>
      <c r="U147" s="198" t="s">
        <v>424</v>
      </c>
      <c r="V147" s="199">
        <v>0</v>
      </c>
      <c r="W147" s="196">
        <v>0.4</v>
      </c>
      <c r="X147" s="196">
        <v>0.44</v>
      </c>
      <c r="Y147" s="196">
        <v>0.91</v>
      </c>
      <c r="Z147" s="197">
        <v>0.96</v>
      </c>
      <c r="AA147" s="196">
        <v>0.73</v>
      </c>
      <c r="AB147" s="196">
        <v>0.76</v>
      </c>
      <c r="AC147" s="196">
        <v>0.96</v>
      </c>
      <c r="AD147" s="197">
        <v>1.03</v>
      </c>
      <c r="AE147" s="196">
        <v>0.55000000000000004</v>
      </c>
      <c r="AF147" s="196">
        <v>0.62</v>
      </c>
      <c r="AG147" s="196">
        <v>0.89</v>
      </c>
      <c r="AH147" s="197">
        <v>0.85</v>
      </c>
      <c r="AI147" s="196">
        <v>0.56999999999999995</v>
      </c>
      <c r="AJ147" s="196">
        <v>0.51</v>
      </c>
      <c r="AK147" s="196">
        <v>1.1200000000000001</v>
      </c>
      <c r="AL147" s="199">
        <v>0.25</v>
      </c>
      <c r="AM147" s="198">
        <v>1.75</v>
      </c>
      <c r="AN147" s="198">
        <v>7.36</v>
      </c>
      <c r="AO147" s="200">
        <v>0.24</v>
      </c>
      <c r="AP147" s="200">
        <v>0.15</v>
      </c>
      <c r="AQ147" s="198">
        <v>2.78</v>
      </c>
      <c r="AR147" s="198">
        <v>12.96</v>
      </c>
      <c r="AS147" s="200">
        <v>0.21</v>
      </c>
      <c r="AT147" s="200">
        <v>0.28999999999999998</v>
      </c>
      <c r="AU147" s="196">
        <v>0.94</v>
      </c>
      <c r="AV147" s="196">
        <v>0.83</v>
      </c>
      <c r="AW147" s="196">
        <v>1.1299999999999999</v>
      </c>
      <c r="AX147" s="197">
        <v>1.04</v>
      </c>
      <c r="AY147" s="192" t="s">
        <v>424</v>
      </c>
      <c r="AZ147" s="1">
        <f>+VLOOKUP(B147,'estrazione originale X 22'!$C:$AU,36,FALSE)</f>
        <v>0</v>
      </c>
      <c r="BA147" s="1">
        <f>+VLOOKUP(B147,'estrazione originale X 22'!$C:$AU,37,FALSE)</f>
        <v>0</v>
      </c>
      <c r="BB147" s="1">
        <f>+VLOOKUP(B147,'estrazione originale X 22'!$C:$AU,38,FALSE)</f>
        <v>1</v>
      </c>
      <c r="BC147" s="1">
        <f>+VLOOKUP(B147,'estrazione originale X 22'!$C:$AU,39,FALSE)</f>
        <v>0</v>
      </c>
      <c r="BD147" s="1">
        <f>+VLOOKUP(B147,'estrazione originale X 22'!$C:$AU,40,FALSE)</f>
        <v>0</v>
      </c>
      <c r="BE147" s="1">
        <f>+VLOOKUP(B147,'estrazione originale X 22'!$C:$AU,41,FALSE)</f>
        <v>0</v>
      </c>
      <c r="BF147" s="1">
        <f>+VLOOKUP(B147,'estrazione originale X 22'!$C:$AU,42,FALSE)</f>
        <v>0</v>
      </c>
      <c r="BG147" s="1">
        <f>+VLOOKUP(B147,'estrazione originale X 22'!$C:$AU,43,FALSE)</f>
        <v>0</v>
      </c>
      <c r="BH147" s="1">
        <f>+VLOOKUP(B147,'estrazione originale X 22'!$C:$AU,44,FALSE)</f>
        <v>1</v>
      </c>
      <c r="BI147" s="20">
        <f>+VLOOKUP(B147,'estrazione originale X 22'!$C:$AU,45,FALSE)</f>
        <v>1</v>
      </c>
    </row>
    <row r="148" spans="1:61" x14ac:dyDescent="0.25">
      <c r="A148" s="179">
        <v>139</v>
      </c>
      <c r="B148" s="11" t="s">
        <v>593</v>
      </c>
      <c r="C148" s="194" t="s">
        <v>317</v>
      </c>
      <c r="D148" s="194" t="s">
        <v>232</v>
      </c>
      <c r="E148" s="194" t="s">
        <v>315</v>
      </c>
      <c r="F148" s="195" t="s">
        <v>71</v>
      </c>
      <c r="G148" s="196">
        <v>0.51</v>
      </c>
      <c r="H148" s="196">
        <v>0.53</v>
      </c>
      <c r="I148" s="196">
        <v>0.96</v>
      </c>
      <c r="J148" s="197">
        <v>0.93</v>
      </c>
      <c r="K148" s="196">
        <v>0.9</v>
      </c>
      <c r="L148" s="196">
        <v>0.96</v>
      </c>
      <c r="M148" s="196">
        <v>0.94</v>
      </c>
      <c r="N148" s="197">
        <v>1.02</v>
      </c>
      <c r="O148" s="196">
        <v>0.3</v>
      </c>
      <c r="P148" s="196">
        <v>0.37</v>
      </c>
      <c r="Q148" s="196">
        <v>0.81</v>
      </c>
      <c r="R148" s="197">
        <v>1.07</v>
      </c>
      <c r="S148" s="198" t="s">
        <v>449</v>
      </c>
      <c r="T148" s="198" t="s">
        <v>449</v>
      </c>
      <c r="U148" s="198" t="s">
        <v>424</v>
      </c>
      <c r="V148" s="197">
        <v>1</v>
      </c>
      <c r="W148" s="196">
        <v>0.44</v>
      </c>
      <c r="X148" s="196">
        <v>0.44</v>
      </c>
      <c r="Y148" s="196">
        <v>1</v>
      </c>
      <c r="Z148" s="197">
        <v>0.96</v>
      </c>
      <c r="AA148" s="196">
        <v>0.76</v>
      </c>
      <c r="AB148" s="196">
        <v>0.76</v>
      </c>
      <c r="AC148" s="196">
        <v>1</v>
      </c>
      <c r="AD148" s="197">
        <v>0.8</v>
      </c>
      <c r="AE148" s="196">
        <v>0.64</v>
      </c>
      <c r="AF148" s="196">
        <v>0.62</v>
      </c>
      <c r="AG148" s="196">
        <v>1.03</v>
      </c>
      <c r="AH148" s="197">
        <v>1.03</v>
      </c>
      <c r="AI148" s="196">
        <v>0.44</v>
      </c>
      <c r="AJ148" s="196">
        <v>0.51</v>
      </c>
      <c r="AK148" s="196">
        <v>0.86</v>
      </c>
      <c r="AL148" s="199">
        <v>0.68</v>
      </c>
      <c r="AM148" s="198">
        <v>3.46</v>
      </c>
      <c r="AN148" s="198">
        <v>7.36</v>
      </c>
      <c r="AO148" s="200">
        <v>0.47</v>
      </c>
      <c r="AP148" s="200">
        <v>0.49</v>
      </c>
      <c r="AQ148" s="198">
        <v>6.07</v>
      </c>
      <c r="AR148" s="198">
        <v>12.96</v>
      </c>
      <c r="AS148" s="200">
        <v>0.47</v>
      </c>
      <c r="AT148" s="200">
        <v>0.45</v>
      </c>
      <c r="AU148" s="196">
        <v>0.92</v>
      </c>
      <c r="AV148" s="196">
        <v>0.83</v>
      </c>
      <c r="AW148" s="196">
        <v>1.1100000000000001</v>
      </c>
      <c r="AX148" s="197">
        <v>1.2</v>
      </c>
      <c r="AY148" s="192" t="s">
        <v>424</v>
      </c>
      <c r="AZ148" s="1">
        <f>+VLOOKUP(B148,'estrazione originale X 22'!$C:$AU,36,FALSE)</f>
        <v>0</v>
      </c>
      <c r="BA148" s="1">
        <f>+VLOOKUP(B148,'estrazione originale X 22'!$C:$AU,37,FALSE)</f>
        <v>0</v>
      </c>
      <c r="BB148" s="1">
        <f>+VLOOKUP(B148,'estrazione originale X 22'!$C:$AU,38,FALSE)</f>
        <v>0</v>
      </c>
      <c r="BC148" s="1">
        <f>+VLOOKUP(B148,'estrazione originale X 22'!$C:$AU,39,FALSE)</f>
        <v>0</v>
      </c>
      <c r="BD148" s="1">
        <f>+VLOOKUP(B148,'estrazione originale X 22'!$C:$AU,40,FALSE)</f>
        <v>0</v>
      </c>
      <c r="BE148" s="1">
        <f>+VLOOKUP(B148,'estrazione originale X 22'!$C:$AU,41,FALSE)</f>
        <v>0</v>
      </c>
      <c r="BF148" s="1">
        <f>+VLOOKUP(B148,'estrazione originale X 22'!$C:$AU,42,FALSE)</f>
        <v>0</v>
      </c>
      <c r="BG148" s="1">
        <f>+VLOOKUP(B148,'estrazione originale X 22'!$C:$AU,43,FALSE)</f>
        <v>0</v>
      </c>
      <c r="BH148" s="1">
        <f>+VLOOKUP(B148,'estrazione originale X 22'!$C:$AU,44,FALSE)</f>
        <v>1</v>
      </c>
      <c r="BI148" s="20">
        <f>+VLOOKUP(B148,'estrazione originale X 22'!$C:$AU,45,FALSE)</f>
        <v>1</v>
      </c>
    </row>
    <row r="149" spans="1:61" x14ac:dyDescent="0.25">
      <c r="A149" s="179">
        <v>140</v>
      </c>
      <c r="B149" s="11" t="s">
        <v>594</v>
      </c>
      <c r="C149" s="194" t="s">
        <v>318</v>
      </c>
      <c r="D149" s="194" t="s">
        <v>232</v>
      </c>
      <c r="E149" s="194" t="s">
        <v>315</v>
      </c>
      <c r="F149" s="195" t="s">
        <v>71</v>
      </c>
      <c r="G149" s="196">
        <v>0.59</v>
      </c>
      <c r="H149" s="196">
        <v>0.53</v>
      </c>
      <c r="I149" s="196">
        <v>1.1100000000000001</v>
      </c>
      <c r="J149" s="197">
        <v>1.07</v>
      </c>
      <c r="K149" s="196">
        <v>0.98</v>
      </c>
      <c r="L149" s="196">
        <v>0.96</v>
      </c>
      <c r="M149" s="196">
        <v>1.02</v>
      </c>
      <c r="N149" s="197">
        <v>1</v>
      </c>
      <c r="O149" s="196">
        <v>0.35</v>
      </c>
      <c r="P149" s="196">
        <v>0.37</v>
      </c>
      <c r="Q149" s="196">
        <v>0.95</v>
      </c>
      <c r="R149" s="197">
        <v>1.1499999999999999</v>
      </c>
      <c r="S149" s="198" t="s">
        <v>449</v>
      </c>
      <c r="T149" s="198" t="s">
        <v>449</v>
      </c>
      <c r="U149" s="198" t="s">
        <v>424</v>
      </c>
      <c r="V149" s="200">
        <v>3</v>
      </c>
      <c r="W149" s="196">
        <v>0.6</v>
      </c>
      <c r="X149" s="196">
        <v>0.44</v>
      </c>
      <c r="Y149" s="200">
        <v>1.36</v>
      </c>
      <c r="Z149" s="200">
        <v>1.31</v>
      </c>
      <c r="AA149" s="196">
        <v>0.91</v>
      </c>
      <c r="AB149" s="196">
        <v>0.76</v>
      </c>
      <c r="AC149" s="196">
        <v>1.2</v>
      </c>
      <c r="AD149" s="197">
        <v>1.17</v>
      </c>
      <c r="AE149" s="196">
        <v>0.74</v>
      </c>
      <c r="AF149" s="196">
        <v>0.62</v>
      </c>
      <c r="AG149" s="196">
        <v>1.19</v>
      </c>
      <c r="AH149" s="197">
        <v>1.08</v>
      </c>
      <c r="AI149" s="196">
        <v>0.61</v>
      </c>
      <c r="AJ149" s="196">
        <v>0.51</v>
      </c>
      <c r="AK149" s="196">
        <v>1.2</v>
      </c>
      <c r="AL149" s="200">
        <v>1.3</v>
      </c>
      <c r="AM149" s="198">
        <v>4.37</v>
      </c>
      <c r="AN149" s="198">
        <v>7.36</v>
      </c>
      <c r="AO149" s="200">
        <v>0.59</v>
      </c>
      <c r="AP149" s="197">
        <v>0.91</v>
      </c>
      <c r="AQ149" s="198">
        <v>12.02</v>
      </c>
      <c r="AR149" s="198">
        <v>12.96</v>
      </c>
      <c r="AS149" s="196">
        <v>0.93</v>
      </c>
      <c r="AT149" s="197">
        <v>1.02</v>
      </c>
      <c r="AU149" s="196">
        <v>0.9</v>
      </c>
      <c r="AV149" s="196">
        <v>0.83</v>
      </c>
      <c r="AW149" s="196">
        <v>1.08</v>
      </c>
      <c r="AX149" s="197">
        <v>1.1100000000000001</v>
      </c>
      <c r="AY149" s="192" t="s">
        <v>424</v>
      </c>
      <c r="AZ149" s="1">
        <f>+VLOOKUP(B149,'estrazione originale X 22'!$C:$AU,36,FALSE)</f>
        <v>0</v>
      </c>
      <c r="BA149" s="1">
        <f>+VLOOKUP(B149,'estrazione originale X 22'!$C:$AU,37,FALSE)</f>
        <v>0</v>
      </c>
      <c r="BB149" s="1">
        <f>+VLOOKUP(B149,'estrazione originale X 22'!$C:$AU,38,FALSE)</f>
        <v>0</v>
      </c>
      <c r="BC149" s="1">
        <f>+VLOOKUP(B149,'estrazione originale X 22'!$C:$AU,39,FALSE)</f>
        <v>0</v>
      </c>
      <c r="BD149" s="1">
        <f>+VLOOKUP(B149,'estrazione originale X 22'!$C:$AU,40,FALSE)</f>
        <v>0</v>
      </c>
      <c r="BE149" s="1">
        <f>+VLOOKUP(B149,'estrazione originale X 22'!$C:$AU,41,FALSE)</f>
        <v>1</v>
      </c>
      <c r="BF149" s="1">
        <f>+VLOOKUP(B149,'estrazione originale X 22'!$C:$AU,42,FALSE)</f>
        <v>0</v>
      </c>
      <c r="BG149" s="1">
        <f>+VLOOKUP(B149,'estrazione originale X 22'!$C:$AU,43,FALSE)</f>
        <v>0</v>
      </c>
      <c r="BH149" s="1">
        <f>+VLOOKUP(B149,'estrazione originale X 22'!$C:$AU,44,FALSE)</f>
        <v>0</v>
      </c>
      <c r="BI149" s="20">
        <f>+VLOOKUP(B149,'estrazione originale X 22'!$C:$AU,45,FALSE)</f>
        <v>1</v>
      </c>
    </row>
    <row r="150" spans="1:61" x14ac:dyDescent="0.25">
      <c r="A150" s="179">
        <v>141</v>
      </c>
      <c r="B150" s="11" t="s">
        <v>595</v>
      </c>
      <c r="C150" s="194" t="s">
        <v>319</v>
      </c>
      <c r="D150" s="194" t="s">
        <v>232</v>
      </c>
      <c r="E150" s="194" t="s">
        <v>315</v>
      </c>
      <c r="F150" s="195" t="s">
        <v>71</v>
      </c>
      <c r="G150" s="196">
        <v>1.1299999999999999</v>
      </c>
      <c r="H150" s="196">
        <v>0.53</v>
      </c>
      <c r="I150" s="200">
        <v>2.13</v>
      </c>
      <c r="J150" s="197" t="s">
        <v>424</v>
      </c>
      <c r="K150" s="196">
        <v>1</v>
      </c>
      <c r="L150" s="196">
        <v>0.96</v>
      </c>
      <c r="M150" s="196">
        <v>1.04</v>
      </c>
      <c r="N150" s="197" t="s">
        <v>424</v>
      </c>
      <c r="O150" s="196">
        <v>1</v>
      </c>
      <c r="P150" s="196">
        <v>0.37</v>
      </c>
      <c r="Q150" s="200">
        <v>2.7</v>
      </c>
      <c r="R150" s="197" t="s">
        <v>424</v>
      </c>
      <c r="S150" s="198" t="s">
        <v>449</v>
      </c>
      <c r="T150" s="198" t="s">
        <v>449</v>
      </c>
      <c r="U150" s="198" t="s">
        <v>424</v>
      </c>
      <c r="V150" s="197" t="s">
        <v>424</v>
      </c>
      <c r="W150" s="196" t="s">
        <v>424</v>
      </c>
      <c r="X150" s="196" t="s">
        <v>424</v>
      </c>
      <c r="Y150" s="196" t="s">
        <v>424</v>
      </c>
      <c r="Z150" s="197" t="s">
        <v>424</v>
      </c>
      <c r="AA150" s="196" t="s">
        <v>424</v>
      </c>
      <c r="AB150" s="196" t="s">
        <v>424</v>
      </c>
      <c r="AC150" s="196" t="s">
        <v>424</v>
      </c>
      <c r="AD150" s="197" t="s">
        <v>424</v>
      </c>
      <c r="AE150" s="196" t="s">
        <v>424</v>
      </c>
      <c r="AF150" s="196" t="s">
        <v>424</v>
      </c>
      <c r="AG150" s="196" t="s">
        <v>424</v>
      </c>
      <c r="AH150" s="197" t="s">
        <v>424</v>
      </c>
      <c r="AI150" s="196" t="s">
        <v>424</v>
      </c>
      <c r="AJ150" s="196" t="s">
        <v>424</v>
      </c>
      <c r="AK150" s="196" t="s">
        <v>424</v>
      </c>
      <c r="AL150" s="197" t="s">
        <v>424</v>
      </c>
      <c r="AM150" s="198">
        <v>2.57</v>
      </c>
      <c r="AN150" s="198">
        <v>7.36</v>
      </c>
      <c r="AO150" s="200">
        <v>0.35</v>
      </c>
      <c r="AP150" s="200">
        <v>0.02</v>
      </c>
      <c r="AQ150" s="198">
        <v>2.56</v>
      </c>
      <c r="AR150" s="198">
        <v>12.96</v>
      </c>
      <c r="AS150" s="200">
        <v>0.2</v>
      </c>
      <c r="AT150" s="200">
        <v>0.01</v>
      </c>
      <c r="AU150" s="196">
        <v>0.7</v>
      </c>
      <c r="AV150" s="196">
        <v>0.83</v>
      </c>
      <c r="AW150" s="196">
        <v>0.84</v>
      </c>
      <c r="AX150" s="199">
        <v>0</v>
      </c>
      <c r="AY150" s="192" t="s">
        <v>424</v>
      </c>
      <c r="AZ150" s="1">
        <f>+VLOOKUP(B150,'estrazione originale X 22'!$C:$AU,36,FALSE)</f>
        <v>1</v>
      </c>
      <c r="BA150" s="1">
        <f>+VLOOKUP(B150,'estrazione originale X 22'!$C:$AU,37,FALSE)</f>
        <v>0</v>
      </c>
      <c r="BB150" s="1">
        <f>+VLOOKUP(B150,'estrazione originale X 22'!$C:$AU,38,FALSE)</f>
        <v>1</v>
      </c>
      <c r="BC150" s="1" t="s">
        <v>424</v>
      </c>
      <c r="BD150" s="1">
        <f>+VLOOKUP(B150,'estrazione originale X 22'!$C:$AU,40,FALSE)</f>
        <v>0</v>
      </c>
      <c r="BE150" s="1" t="s">
        <v>424</v>
      </c>
      <c r="BF150" s="1" t="s">
        <v>424</v>
      </c>
      <c r="BG150" s="1" t="s">
        <v>424</v>
      </c>
      <c r="BH150" s="1">
        <f>+VLOOKUP(B150,'estrazione originale X 22'!$C:$AU,44,FALSE)</f>
        <v>1</v>
      </c>
      <c r="BI150" s="20">
        <f>+VLOOKUP(B150,'estrazione originale X 22'!$C:$AU,45,FALSE)</f>
        <v>1</v>
      </c>
    </row>
    <row r="151" spans="1:61" x14ac:dyDescent="0.25">
      <c r="A151" s="179">
        <v>142</v>
      </c>
      <c r="B151" s="11" t="s">
        <v>635</v>
      </c>
      <c r="C151" s="194" t="s">
        <v>654</v>
      </c>
      <c r="D151" s="194" t="s">
        <v>232</v>
      </c>
      <c r="E151" s="194" t="s">
        <v>315</v>
      </c>
      <c r="F151" s="195" t="s">
        <v>71</v>
      </c>
      <c r="G151" s="196" t="s">
        <v>424</v>
      </c>
      <c r="H151" s="196" t="s">
        <v>424</v>
      </c>
      <c r="I151" s="196" t="s">
        <v>424</v>
      </c>
      <c r="J151" s="197" t="s">
        <v>424</v>
      </c>
      <c r="K151" s="196" t="s">
        <v>424</v>
      </c>
      <c r="L151" s="196" t="s">
        <v>424</v>
      </c>
      <c r="M151" s="196" t="s">
        <v>424</v>
      </c>
      <c r="N151" s="197" t="s">
        <v>424</v>
      </c>
      <c r="O151" s="196" t="s">
        <v>424</v>
      </c>
      <c r="P151" s="196" t="s">
        <v>424</v>
      </c>
      <c r="Q151" s="196" t="s">
        <v>424</v>
      </c>
      <c r="R151" s="197" t="s">
        <v>424</v>
      </c>
      <c r="S151" s="198" t="s">
        <v>424</v>
      </c>
      <c r="T151" s="198" t="s">
        <v>424</v>
      </c>
      <c r="U151" s="198" t="s">
        <v>424</v>
      </c>
      <c r="V151" s="197" t="s">
        <v>424</v>
      </c>
      <c r="W151" s="196" t="s">
        <v>424</v>
      </c>
      <c r="X151" s="196" t="s">
        <v>424</v>
      </c>
      <c r="Y151" s="196" t="s">
        <v>424</v>
      </c>
      <c r="Z151" s="197" t="s">
        <v>424</v>
      </c>
      <c r="AA151" s="196" t="s">
        <v>424</v>
      </c>
      <c r="AB151" s="196" t="s">
        <v>424</v>
      </c>
      <c r="AC151" s="196" t="s">
        <v>424</v>
      </c>
      <c r="AD151" s="197" t="s">
        <v>424</v>
      </c>
      <c r="AE151" s="196" t="s">
        <v>424</v>
      </c>
      <c r="AF151" s="196" t="s">
        <v>424</v>
      </c>
      <c r="AG151" s="196" t="s">
        <v>424</v>
      </c>
      <c r="AH151" s="197" t="s">
        <v>424</v>
      </c>
      <c r="AI151" s="196" t="s">
        <v>424</v>
      </c>
      <c r="AJ151" s="196" t="s">
        <v>424</v>
      </c>
      <c r="AK151" s="196" t="s">
        <v>424</v>
      </c>
      <c r="AL151" s="197" t="s">
        <v>424</v>
      </c>
      <c r="AM151" s="198">
        <v>2.4</v>
      </c>
      <c r="AN151" s="198">
        <v>7.36</v>
      </c>
      <c r="AO151" s="200">
        <v>0.33</v>
      </c>
      <c r="AP151" s="197" t="s">
        <v>424</v>
      </c>
      <c r="AQ151" s="198">
        <v>2.4</v>
      </c>
      <c r="AR151" s="198">
        <v>12.96</v>
      </c>
      <c r="AS151" s="200">
        <v>0.19</v>
      </c>
      <c r="AT151" s="197" t="s">
        <v>424</v>
      </c>
      <c r="AU151" s="196">
        <v>0</v>
      </c>
      <c r="AV151" s="196">
        <v>0.83</v>
      </c>
      <c r="AW151" s="199">
        <v>0</v>
      </c>
      <c r="AX151" s="197" t="s">
        <v>424</v>
      </c>
      <c r="AY151" s="192" t="s">
        <v>424</v>
      </c>
      <c r="AZ151" s="1" t="s">
        <v>424</v>
      </c>
      <c r="BA151" s="1" t="s">
        <v>424</v>
      </c>
      <c r="BB151" s="1" t="s">
        <v>424</v>
      </c>
      <c r="BC151" s="1" t="s">
        <v>424</v>
      </c>
      <c r="BD151" s="1">
        <f>+VLOOKUP(B151,'estrazione originale X 22'!$C:$AU,40,FALSE)</f>
        <v>-1</v>
      </c>
      <c r="BE151" s="1" t="s">
        <v>424</v>
      </c>
      <c r="BF151" s="1" t="s">
        <v>424</v>
      </c>
      <c r="BG151" s="1" t="s">
        <v>424</v>
      </c>
      <c r="BH151" s="1">
        <f>+VLOOKUP(B151,'estrazione originale X 22'!$C:$AU,44,FALSE)</f>
        <v>1</v>
      </c>
      <c r="BI151" s="20">
        <f>+VLOOKUP(B151,'estrazione originale X 22'!$C:$AU,45,FALSE)</f>
        <v>1</v>
      </c>
    </row>
    <row r="152" spans="1:61" x14ac:dyDescent="0.25">
      <c r="A152" s="179">
        <v>143</v>
      </c>
      <c r="B152" s="11" t="s">
        <v>596</v>
      </c>
      <c r="C152" s="194" t="s">
        <v>320</v>
      </c>
      <c r="D152" s="194" t="s">
        <v>232</v>
      </c>
      <c r="E152" s="194" t="s">
        <v>321</v>
      </c>
      <c r="F152" s="195" t="s">
        <v>71</v>
      </c>
      <c r="G152" s="196">
        <v>0.63</v>
      </c>
      <c r="H152" s="196">
        <v>0.41</v>
      </c>
      <c r="I152" s="200">
        <v>1.54</v>
      </c>
      <c r="J152" s="200">
        <v>1.37</v>
      </c>
      <c r="K152" s="196">
        <v>0.8</v>
      </c>
      <c r="L152" s="196">
        <v>0.73</v>
      </c>
      <c r="M152" s="196">
        <v>1.1000000000000001</v>
      </c>
      <c r="N152" s="197">
        <v>1.04</v>
      </c>
      <c r="O152" s="196">
        <v>0.6</v>
      </c>
      <c r="P152" s="196">
        <v>0.31</v>
      </c>
      <c r="Q152" s="200">
        <v>1.94</v>
      </c>
      <c r="R152" s="200">
        <v>2.31</v>
      </c>
      <c r="S152" s="198" t="s">
        <v>449</v>
      </c>
      <c r="T152" s="198" t="s">
        <v>449</v>
      </c>
      <c r="U152" s="198" t="s">
        <v>424</v>
      </c>
      <c r="V152" s="200">
        <v>4</v>
      </c>
      <c r="W152" s="196">
        <v>0.33</v>
      </c>
      <c r="X152" s="196">
        <v>0.25</v>
      </c>
      <c r="Y152" s="200">
        <v>1.32</v>
      </c>
      <c r="Z152" s="200">
        <v>1.52</v>
      </c>
      <c r="AA152" s="196">
        <v>0.62</v>
      </c>
      <c r="AB152" s="196">
        <v>0.68</v>
      </c>
      <c r="AC152" s="196">
        <v>0.91</v>
      </c>
      <c r="AD152" s="200">
        <v>1.28</v>
      </c>
      <c r="AE152" s="196">
        <v>0.6</v>
      </c>
      <c r="AF152" s="196">
        <v>0.47</v>
      </c>
      <c r="AG152" s="200">
        <v>1.28</v>
      </c>
      <c r="AH152" s="200">
        <v>1.27</v>
      </c>
      <c r="AI152" s="196">
        <v>0.5</v>
      </c>
      <c r="AJ152" s="196">
        <v>0.41</v>
      </c>
      <c r="AK152" s="200">
        <v>1.22</v>
      </c>
      <c r="AL152" s="197">
        <v>0.84</v>
      </c>
      <c r="AM152" s="198">
        <v>2.67</v>
      </c>
      <c r="AN152" s="198">
        <v>2.78</v>
      </c>
      <c r="AO152" s="196">
        <v>0.96</v>
      </c>
      <c r="AP152" s="200">
        <v>0.47</v>
      </c>
      <c r="AQ152" s="198">
        <v>3.56</v>
      </c>
      <c r="AR152" s="198">
        <v>4.4800000000000004</v>
      </c>
      <c r="AS152" s="200">
        <v>0.79</v>
      </c>
      <c r="AT152" s="200">
        <v>0.73</v>
      </c>
      <c r="AU152" s="196">
        <v>0.93</v>
      </c>
      <c r="AV152" s="196">
        <v>0.83</v>
      </c>
      <c r="AW152" s="196">
        <v>1.1200000000000001</v>
      </c>
      <c r="AX152" s="197">
        <v>1.18</v>
      </c>
      <c r="AY152" s="192" t="s">
        <v>424</v>
      </c>
      <c r="AZ152" s="1">
        <f>+VLOOKUP(B152,'estrazione originale X 22'!$C:$AU,36,FALSE)</f>
        <v>1</v>
      </c>
      <c r="BA152" s="1">
        <f>+VLOOKUP(B152,'estrazione originale X 22'!$C:$AU,37,FALSE)</f>
        <v>0</v>
      </c>
      <c r="BB152" s="1">
        <f>+VLOOKUP(B152,'estrazione originale X 22'!$C:$AU,38,FALSE)</f>
        <v>1</v>
      </c>
      <c r="BC152" s="1">
        <f>+VLOOKUP(B152,'estrazione originale X 22'!$C:$AU,39,FALSE)</f>
        <v>0</v>
      </c>
      <c r="BD152" s="1">
        <f>+VLOOKUP(B152,'estrazione originale X 22'!$C:$AU,40,FALSE)</f>
        <v>0</v>
      </c>
      <c r="BE152" s="1">
        <f>+VLOOKUP(B152,'estrazione originale X 22'!$C:$AU,41,FALSE)</f>
        <v>1</v>
      </c>
      <c r="BF152" s="1">
        <f>+VLOOKUP(B152,'estrazione originale X 22'!$C:$AU,42,FALSE)</f>
        <v>1</v>
      </c>
      <c r="BG152" s="1">
        <f>+VLOOKUP(B152,'estrazione originale X 22'!$C:$AU,43,FALSE)</f>
        <v>1</v>
      </c>
      <c r="BH152" s="1">
        <f>+VLOOKUP(B152,'estrazione originale X 22'!$C:$AU,44,FALSE)</f>
        <v>1</v>
      </c>
      <c r="BI152" s="20">
        <f>+VLOOKUP(B152,'estrazione originale X 22'!$C:$AU,45,FALSE)</f>
        <v>0</v>
      </c>
    </row>
    <row r="153" spans="1:61" x14ac:dyDescent="0.25">
      <c r="A153" s="179">
        <v>144</v>
      </c>
      <c r="B153" s="11" t="s">
        <v>597</v>
      </c>
      <c r="C153" s="194" t="s">
        <v>323</v>
      </c>
      <c r="D153" s="194" t="s">
        <v>232</v>
      </c>
      <c r="E153" s="194" t="s">
        <v>324</v>
      </c>
      <c r="F153" s="195" t="s">
        <v>71</v>
      </c>
      <c r="G153" s="196">
        <v>0.7</v>
      </c>
      <c r="H153" s="196">
        <v>0.6</v>
      </c>
      <c r="I153" s="196">
        <v>1.17</v>
      </c>
      <c r="J153" s="197" t="s">
        <v>424</v>
      </c>
      <c r="K153" s="196">
        <v>1</v>
      </c>
      <c r="L153" s="196">
        <v>0.91</v>
      </c>
      <c r="M153" s="196">
        <v>1.1000000000000001</v>
      </c>
      <c r="N153" s="197" t="s">
        <v>424</v>
      </c>
      <c r="O153" s="196">
        <v>0.5</v>
      </c>
      <c r="P153" s="196">
        <v>0.48</v>
      </c>
      <c r="Q153" s="196">
        <v>1.04</v>
      </c>
      <c r="R153" s="197" t="s">
        <v>424</v>
      </c>
      <c r="S153" s="198" t="s">
        <v>449</v>
      </c>
      <c r="T153" s="198" t="s">
        <v>449</v>
      </c>
      <c r="U153" s="198" t="s">
        <v>424</v>
      </c>
      <c r="V153" s="197" t="s">
        <v>424</v>
      </c>
      <c r="W153" s="196" t="s">
        <v>424</v>
      </c>
      <c r="X153" s="196" t="s">
        <v>424</v>
      </c>
      <c r="Y153" s="196" t="s">
        <v>424</v>
      </c>
      <c r="Z153" s="197" t="s">
        <v>424</v>
      </c>
      <c r="AA153" s="196" t="s">
        <v>424</v>
      </c>
      <c r="AB153" s="196" t="s">
        <v>424</v>
      </c>
      <c r="AC153" s="196" t="s">
        <v>424</v>
      </c>
      <c r="AD153" s="197" t="s">
        <v>424</v>
      </c>
      <c r="AE153" s="196" t="s">
        <v>424</v>
      </c>
      <c r="AF153" s="196" t="s">
        <v>424</v>
      </c>
      <c r="AG153" s="196" t="s">
        <v>424</v>
      </c>
      <c r="AH153" s="197" t="s">
        <v>424</v>
      </c>
      <c r="AI153" s="196" t="s">
        <v>424</v>
      </c>
      <c r="AJ153" s="196" t="s">
        <v>424</v>
      </c>
      <c r="AK153" s="196" t="s">
        <v>424</v>
      </c>
      <c r="AL153" s="197" t="s">
        <v>424</v>
      </c>
      <c r="AM153" s="198">
        <v>5</v>
      </c>
      <c r="AN153" s="198">
        <v>11.31</v>
      </c>
      <c r="AO153" s="200">
        <v>0.44</v>
      </c>
      <c r="AP153" s="200">
        <v>0.63</v>
      </c>
      <c r="AQ153" s="198">
        <v>10</v>
      </c>
      <c r="AR153" s="198">
        <v>18.7</v>
      </c>
      <c r="AS153" s="200">
        <v>0.53</v>
      </c>
      <c r="AT153" s="200">
        <v>0.43</v>
      </c>
      <c r="AU153" s="196">
        <v>0.82</v>
      </c>
      <c r="AV153" s="196">
        <v>0.83</v>
      </c>
      <c r="AW153" s="196">
        <v>0.99</v>
      </c>
      <c r="AX153" s="199">
        <v>0</v>
      </c>
      <c r="AY153" s="192" t="s">
        <v>424</v>
      </c>
      <c r="AZ153" s="1">
        <f>+VLOOKUP(B153,'estrazione originale X 22'!$C:$AU,36,FALSE)</f>
        <v>0</v>
      </c>
      <c r="BA153" s="1">
        <f>+VLOOKUP(B153,'estrazione originale X 22'!$C:$AU,37,FALSE)</f>
        <v>0</v>
      </c>
      <c r="BB153" s="1">
        <f>+VLOOKUP(B153,'estrazione originale X 22'!$C:$AU,38,FALSE)</f>
        <v>0</v>
      </c>
      <c r="BC153" s="1" t="s">
        <v>424</v>
      </c>
      <c r="BD153" s="1">
        <f>+VLOOKUP(B153,'estrazione originale X 22'!$C:$AU,40,FALSE)</f>
        <v>0</v>
      </c>
      <c r="BE153" s="1" t="s">
        <v>424</v>
      </c>
      <c r="BF153" s="1" t="s">
        <v>424</v>
      </c>
      <c r="BG153" s="1" t="s">
        <v>424</v>
      </c>
      <c r="BH153" s="1">
        <f>+VLOOKUP(B153,'estrazione originale X 22'!$C:$AU,44,FALSE)</f>
        <v>1</v>
      </c>
      <c r="BI153" s="20">
        <f>+VLOOKUP(B153,'estrazione originale X 22'!$C:$AU,45,FALSE)</f>
        <v>1</v>
      </c>
    </row>
    <row r="154" spans="1:61" x14ac:dyDescent="0.25">
      <c r="A154" s="179">
        <v>145</v>
      </c>
      <c r="B154" s="11" t="s">
        <v>598</v>
      </c>
      <c r="C154" s="194" t="s">
        <v>326</v>
      </c>
      <c r="D154" s="194" t="s">
        <v>232</v>
      </c>
      <c r="E154" s="194" t="s">
        <v>327</v>
      </c>
      <c r="F154" s="195" t="s">
        <v>71</v>
      </c>
      <c r="G154" s="196">
        <v>0.78</v>
      </c>
      <c r="H154" s="196">
        <v>0.59</v>
      </c>
      <c r="I154" s="200">
        <v>1.32</v>
      </c>
      <c r="J154" s="197">
        <v>1.08</v>
      </c>
      <c r="K154" s="196">
        <v>0.96</v>
      </c>
      <c r="L154" s="196">
        <v>0.89</v>
      </c>
      <c r="M154" s="196">
        <v>1.08</v>
      </c>
      <c r="N154" s="197">
        <v>1.03</v>
      </c>
      <c r="O154" s="196">
        <v>0.71</v>
      </c>
      <c r="P154" s="196">
        <v>0.44</v>
      </c>
      <c r="Q154" s="200">
        <v>1.61</v>
      </c>
      <c r="R154" s="200">
        <v>1.25</v>
      </c>
      <c r="S154" s="198" t="s">
        <v>451</v>
      </c>
      <c r="T154" s="198" t="s">
        <v>450</v>
      </c>
      <c r="U154" s="200">
        <v>2</v>
      </c>
      <c r="V154" s="200">
        <v>6</v>
      </c>
      <c r="W154" s="196">
        <v>0.64</v>
      </c>
      <c r="X154" s="196">
        <v>0.38</v>
      </c>
      <c r="Y154" s="200">
        <v>1.68</v>
      </c>
      <c r="Z154" s="200">
        <v>1.32</v>
      </c>
      <c r="AA154" s="196">
        <v>0.78</v>
      </c>
      <c r="AB154" s="196">
        <v>0.67</v>
      </c>
      <c r="AC154" s="196">
        <v>1.1599999999999999</v>
      </c>
      <c r="AD154" s="197">
        <v>1.19</v>
      </c>
      <c r="AE154" s="196">
        <v>0.86</v>
      </c>
      <c r="AF154" s="196">
        <v>0.66</v>
      </c>
      <c r="AG154" s="200">
        <v>1.3</v>
      </c>
      <c r="AH154" s="197">
        <v>1.2</v>
      </c>
      <c r="AI154" s="196">
        <v>0.56000000000000005</v>
      </c>
      <c r="AJ154" s="196">
        <v>0.51</v>
      </c>
      <c r="AK154" s="196">
        <v>1.1000000000000001</v>
      </c>
      <c r="AL154" s="197">
        <v>0.96</v>
      </c>
      <c r="AM154" s="198">
        <v>8.14</v>
      </c>
      <c r="AN154" s="198">
        <v>13.29</v>
      </c>
      <c r="AO154" s="200">
        <v>0.61</v>
      </c>
      <c r="AP154" s="197">
        <v>0.83</v>
      </c>
      <c r="AQ154" s="198">
        <v>14.53</v>
      </c>
      <c r="AR154" s="198">
        <v>21.41</v>
      </c>
      <c r="AS154" s="200">
        <v>0.68</v>
      </c>
      <c r="AT154" s="197">
        <v>0.8</v>
      </c>
      <c r="AU154" s="196">
        <v>0.87</v>
      </c>
      <c r="AV154" s="196">
        <v>0.81</v>
      </c>
      <c r="AW154" s="196">
        <v>1.07</v>
      </c>
      <c r="AX154" s="197">
        <v>1.1100000000000001</v>
      </c>
      <c r="AY154" s="192">
        <f>+VLOOKUP(B154,'estrazione originale X 22'!$C:$AU,35,FALSE)</f>
        <v>1</v>
      </c>
      <c r="AZ154" s="1">
        <f>+VLOOKUP(B154,'estrazione originale X 22'!$C:$AU,36,FALSE)</f>
        <v>1</v>
      </c>
      <c r="BA154" s="1">
        <f>+VLOOKUP(B154,'estrazione originale X 22'!$C:$AU,37,FALSE)</f>
        <v>0</v>
      </c>
      <c r="BB154" s="1">
        <f>+VLOOKUP(B154,'estrazione originale X 22'!$C:$AU,38,FALSE)</f>
        <v>1</v>
      </c>
      <c r="BC154" s="1">
        <f>+VLOOKUP(B154,'estrazione originale X 22'!$C:$AU,39,FALSE)</f>
        <v>0</v>
      </c>
      <c r="BD154" s="1">
        <f>+VLOOKUP(B154,'estrazione originale X 22'!$C:$AU,40,FALSE)</f>
        <v>0</v>
      </c>
      <c r="BE154" s="1">
        <f>+VLOOKUP(B154,'estrazione originale X 22'!$C:$AU,41,FALSE)</f>
        <v>1</v>
      </c>
      <c r="BF154" s="1">
        <f>+VLOOKUP(B154,'estrazione originale X 22'!$C:$AU,42,FALSE)</f>
        <v>1</v>
      </c>
      <c r="BG154" s="1">
        <f>+VLOOKUP(B154,'estrazione originale X 22'!$C:$AU,43,FALSE)</f>
        <v>0</v>
      </c>
      <c r="BH154" s="1">
        <f>+VLOOKUP(B154,'estrazione originale X 22'!$C:$AU,44,FALSE)</f>
        <v>1</v>
      </c>
      <c r="BI154" s="20">
        <f>+VLOOKUP(B154,'estrazione originale X 22'!$C:$AU,45,FALSE)</f>
        <v>1</v>
      </c>
    </row>
    <row r="155" spans="1:61" x14ac:dyDescent="0.25">
      <c r="A155" s="179">
        <v>146</v>
      </c>
      <c r="B155" s="11" t="s">
        <v>636</v>
      </c>
      <c r="C155" s="194" t="s">
        <v>655</v>
      </c>
      <c r="D155" s="194" t="s">
        <v>232</v>
      </c>
      <c r="E155" s="194" t="s">
        <v>656</v>
      </c>
      <c r="F155" s="195" t="s">
        <v>71</v>
      </c>
      <c r="G155" s="196" t="s">
        <v>424</v>
      </c>
      <c r="H155" s="196" t="s">
        <v>424</v>
      </c>
      <c r="I155" s="196" t="s">
        <v>424</v>
      </c>
      <c r="J155" s="197" t="s">
        <v>424</v>
      </c>
      <c r="K155" s="196" t="s">
        <v>424</v>
      </c>
      <c r="L155" s="196" t="s">
        <v>424</v>
      </c>
      <c r="M155" s="196" t="s">
        <v>424</v>
      </c>
      <c r="N155" s="197" t="s">
        <v>424</v>
      </c>
      <c r="O155" s="196" t="s">
        <v>424</v>
      </c>
      <c r="P155" s="196" t="s">
        <v>424</v>
      </c>
      <c r="Q155" s="196" t="s">
        <v>424</v>
      </c>
      <c r="R155" s="197" t="s">
        <v>424</v>
      </c>
      <c r="S155" s="198" t="s">
        <v>424</v>
      </c>
      <c r="T155" s="198" t="s">
        <v>424</v>
      </c>
      <c r="U155" s="198" t="s">
        <v>424</v>
      </c>
      <c r="V155" s="197" t="s">
        <v>424</v>
      </c>
      <c r="W155" s="196" t="s">
        <v>424</v>
      </c>
      <c r="X155" s="196" t="s">
        <v>424</v>
      </c>
      <c r="Y155" s="196" t="s">
        <v>424</v>
      </c>
      <c r="Z155" s="197" t="s">
        <v>424</v>
      </c>
      <c r="AA155" s="196" t="s">
        <v>424</v>
      </c>
      <c r="AB155" s="196" t="s">
        <v>424</v>
      </c>
      <c r="AC155" s="196" t="s">
        <v>424</v>
      </c>
      <c r="AD155" s="197" t="s">
        <v>424</v>
      </c>
      <c r="AE155" s="196" t="s">
        <v>424</v>
      </c>
      <c r="AF155" s="196" t="s">
        <v>424</v>
      </c>
      <c r="AG155" s="196" t="s">
        <v>424</v>
      </c>
      <c r="AH155" s="197" t="s">
        <v>424</v>
      </c>
      <c r="AI155" s="196" t="s">
        <v>424</v>
      </c>
      <c r="AJ155" s="196" t="s">
        <v>424</v>
      </c>
      <c r="AK155" s="196" t="s">
        <v>424</v>
      </c>
      <c r="AL155" s="197" t="s">
        <v>424</v>
      </c>
      <c r="AM155" s="198">
        <v>8.5</v>
      </c>
      <c r="AN155" s="198">
        <v>8.5</v>
      </c>
      <c r="AO155" s="196">
        <v>1</v>
      </c>
      <c r="AP155" s="197" t="s">
        <v>424</v>
      </c>
      <c r="AQ155" s="198">
        <v>8.5</v>
      </c>
      <c r="AR155" s="198">
        <v>8.5</v>
      </c>
      <c r="AS155" s="196">
        <v>1</v>
      </c>
      <c r="AT155" s="197" t="s">
        <v>424</v>
      </c>
      <c r="AU155" s="196">
        <v>0</v>
      </c>
      <c r="AV155" s="196">
        <v>0</v>
      </c>
      <c r="AW155" s="196" t="s">
        <v>424</v>
      </c>
      <c r="AX155" s="197" t="s">
        <v>424</v>
      </c>
      <c r="AY155" s="192" t="s">
        <v>424</v>
      </c>
      <c r="AZ155" s="1" t="s">
        <v>424</v>
      </c>
      <c r="BA155" s="1" t="s">
        <v>424</v>
      </c>
      <c r="BB155" s="1" t="s">
        <v>424</v>
      </c>
      <c r="BC155" s="1" t="s">
        <v>424</v>
      </c>
      <c r="BD155" s="1" t="s">
        <v>424</v>
      </c>
      <c r="BE155" s="1" t="s">
        <v>424</v>
      </c>
      <c r="BF155" s="1" t="s">
        <v>424</v>
      </c>
      <c r="BG155" s="1" t="s">
        <v>424</v>
      </c>
      <c r="BH155" s="1">
        <f>+VLOOKUP(B155,'estrazione originale X 22'!$C:$AU,44,FALSE)</f>
        <v>0</v>
      </c>
      <c r="BI155" s="20">
        <f>+VLOOKUP(B155,'estrazione originale X 22'!$C:$AU,45,FALSE)</f>
        <v>0</v>
      </c>
    </row>
    <row r="156" spans="1:61" x14ac:dyDescent="0.25">
      <c r="A156" s="179">
        <v>147</v>
      </c>
      <c r="B156" s="11" t="s">
        <v>599</v>
      </c>
      <c r="C156" s="194" t="s">
        <v>286</v>
      </c>
      <c r="D156" s="194" t="s">
        <v>232</v>
      </c>
      <c r="E156" s="194" t="s">
        <v>329</v>
      </c>
      <c r="F156" s="195" t="s">
        <v>71</v>
      </c>
      <c r="G156" s="196">
        <v>0.84</v>
      </c>
      <c r="H156" s="196">
        <v>0.66</v>
      </c>
      <c r="I156" s="200">
        <v>1.27</v>
      </c>
      <c r="J156" s="199">
        <v>0.67</v>
      </c>
      <c r="K156" s="196">
        <v>1</v>
      </c>
      <c r="L156" s="196">
        <v>0.91</v>
      </c>
      <c r="M156" s="196">
        <v>1.1000000000000001</v>
      </c>
      <c r="N156" s="197">
        <v>1.06</v>
      </c>
      <c r="O156" s="196">
        <v>0.8</v>
      </c>
      <c r="P156" s="196">
        <v>0.54</v>
      </c>
      <c r="Q156" s="200">
        <v>1.48</v>
      </c>
      <c r="R156" s="199">
        <v>0</v>
      </c>
      <c r="S156" s="198" t="s">
        <v>449</v>
      </c>
      <c r="T156" s="198" t="s">
        <v>449</v>
      </c>
      <c r="U156" s="198" t="s">
        <v>424</v>
      </c>
      <c r="V156" s="197" t="s">
        <v>424</v>
      </c>
      <c r="W156" s="196">
        <v>0</v>
      </c>
      <c r="X156" s="196">
        <v>0.36</v>
      </c>
      <c r="Y156" s="199">
        <v>0</v>
      </c>
      <c r="Z156" s="200">
        <v>1.21</v>
      </c>
      <c r="AA156" s="196">
        <v>0.4</v>
      </c>
      <c r="AB156" s="196">
        <v>0.46</v>
      </c>
      <c r="AC156" s="196">
        <v>0.87</v>
      </c>
      <c r="AD156" s="200">
        <v>1.67</v>
      </c>
      <c r="AE156" s="196">
        <v>0.67</v>
      </c>
      <c r="AF156" s="196">
        <v>0.63</v>
      </c>
      <c r="AG156" s="196">
        <v>1.06</v>
      </c>
      <c r="AH156" s="197" t="s">
        <v>424</v>
      </c>
      <c r="AI156" s="196">
        <v>0</v>
      </c>
      <c r="AJ156" s="196">
        <v>0</v>
      </c>
      <c r="AK156" s="196" t="s">
        <v>424</v>
      </c>
      <c r="AL156" s="199">
        <v>0</v>
      </c>
      <c r="AM156" s="198">
        <v>0</v>
      </c>
      <c r="AN156" s="198">
        <v>0</v>
      </c>
      <c r="AO156" s="196" t="s">
        <v>424</v>
      </c>
      <c r="AP156" s="197" t="s">
        <v>424</v>
      </c>
      <c r="AQ156" s="198">
        <v>0</v>
      </c>
      <c r="AR156" s="198">
        <v>0</v>
      </c>
      <c r="AS156" s="196" t="s">
        <v>424</v>
      </c>
      <c r="AT156" s="197" t="s">
        <v>424</v>
      </c>
      <c r="AU156" s="196">
        <v>0</v>
      </c>
      <c r="AV156" s="196">
        <v>0</v>
      </c>
      <c r="AW156" s="196" t="s">
        <v>424</v>
      </c>
      <c r="AX156" s="197" t="s">
        <v>424</v>
      </c>
      <c r="AY156" s="192" t="s">
        <v>424</v>
      </c>
      <c r="AZ156" s="1">
        <f>+VLOOKUP(B156,'estrazione originale X 22'!$C:$AU,36,FALSE)</f>
        <v>1</v>
      </c>
      <c r="BA156" s="1">
        <f>+VLOOKUP(B156,'estrazione originale X 22'!$C:$AU,37,FALSE)</f>
        <v>0</v>
      </c>
      <c r="BB156" s="1">
        <f>+VLOOKUP(B156,'estrazione originale X 22'!$C:$AU,38,FALSE)</f>
        <v>1</v>
      </c>
      <c r="BC156" s="1">
        <f>+VLOOKUP(B156,'estrazione originale X 22'!$C:$AU,39,FALSE)</f>
        <v>0</v>
      </c>
      <c r="BD156" s="1" t="s">
        <v>424</v>
      </c>
      <c r="BE156" s="1">
        <f>+VLOOKUP(B156,'estrazione originale X 22'!$C:$AU,41,FALSE)</f>
        <v>-1</v>
      </c>
      <c r="BF156" s="1">
        <f>+VLOOKUP(B156,'estrazione originale X 22'!$C:$AU,42,FALSE)</f>
        <v>0</v>
      </c>
      <c r="BG156" s="1" t="s">
        <v>424</v>
      </c>
      <c r="BH156" s="1" t="s">
        <v>424</v>
      </c>
      <c r="BI156" s="20" t="s">
        <v>424</v>
      </c>
    </row>
    <row r="157" spans="1:61" x14ac:dyDescent="0.25">
      <c r="A157" s="179">
        <v>148</v>
      </c>
      <c r="B157" s="11" t="s">
        <v>600</v>
      </c>
      <c r="C157" s="194" t="s">
        <v>331</v>
      </c>
      <c r="D157" s="194" t="s">
        <v>232</v>
      </c>
      <c r="E157" s="194" t="s">
        <v>332</v>
      </c>
      <c r="F157" s="195" t="s">
        <v>71</v>
      </c>
      <c r="G157" s="196">
        <v>0.65</v>
      </c>
      <c r="H157" s="196">
        <v>0.67</v>
      </c>
      <c r="I157" s="196">
        <v>0.97</v>
      </c>
      <c r="J157" s="197">
        <v>1.01</v>
      </c>
      <c r="K157" s="196">
        <v>0.95</v>
      </c>
      <c r="L157" s="196">
        <v>0.94</v>
      </c>
      <c r="M157" s="196">
        <v>1.01</v>
      </c>
      <c r="N157" s="197">
        <v>1.02</v>
      </c>
      <c r="O157" s="196">
        <v>0.56999999999999995</v>
      </c>
      <c r="P157" s="196">
        <v>0.56999999999999995</v>
      </c>
      <c r="Q157" s="196">
        <v>1</v>
      </c>
      <c r="R157" s="197">
        <v>1.04</v>
      </c>
      <c r="S157" s="198" t="s">
        <v>449</v>
      </c>
      <c r="T157" s="198" t="s">
        <v>449</v>
      </c>
      <c r="U157" s="198" t="s">
        <v>424</v>
      </c>
      <c r="V157" s="197" t="s">
        <v>425</v>
      </c>
      <c r="W157" s="196">
        <v>0.8</v>
      </c>
      <c r="X157" s="196">
        <v>0.76</v>
      </c>
      <c r="Y157" s="196">
        <v>1.05</v>
      </c>
      <c r="Z157" s="197">
        <v>1.1499999999999999</v>
      </c>
      <c r="AA157" s="196">
        <v>0.92</v>
      </c>
      <c r="AB157" s="196">
        <v>0.83</v>
      </c>
      <c r="AC157" s="196">
        <v>1.1100000000000001</v>
      </c>
      <c r="AD157" s="197">
        <v>1.07</v>
      </c>
      <c r="AE157" s="196">
        <v>0.97</v>
      </c>
      <c r="AF157" s="196">
        <v>0.89</v>
      </c>
      <c r="AG157" s="196">
        <v>1.0900000000000001</v>
      </c>
      <c r="AH157" s="197">
        <v>1.1599999999999999</v>
      </c>
      <c r="AI157" s="196">
        <v>0.69</v>
      </c>
      <c r="AJ157" s="196">
        <v>0.65</v>
      </c>
      <c r="AK157" s="196">
        <v>1.06</v>
      </c>
      <c r="AL157" s="197">
        <v>1.17</v>
      </c>
      <c r="AM157" s="198">
        <v>27.65</v>
      </c>
      <c r="AN157" s="198">
        <v>22.63</v>
      </c>
      <c r="AO157" s="199">
        <v>1.22</v>
      </c>
      <c r="AP157" s="199">
        <v>1.25</v>
      </c>
      <c r="AQ157" s="198">
        <v>28.24</v>
      </c>
      <c r="AR157" s="198">
        <v>32.03</v>
      </c>
      <c r="AS157" s="196">
        <v>0.88</v>
      </c>
      <c r="AT157" s="197">
        <v>0.93</v>
      </c>
      <c r="AU157" s="196">
        <v>0.81</v>
      </c>
      <c r="AV157" s="196">
        <v>0.66</v>
      </c>
      <c r="AW157" s="200">
        <v>1.23</v>
      </c>
      <c r="AX157" s="197">
        <v>0.92</v>
      </c>
      <c r="AY157" s="192" t="s">
        <v>424</v>
      </c>
      <c r="AZ157" s="1">
        <f>+VLOOKUP(B157,'estrazione originale X 22'!$C:$AU,36,FALSE)</f>
        <v>0</v>
      </c>
      <c r="BA157" s="1">
        <f>+VLOOKUP(B157,'estrazione originale X 22'!$C:$AU,37,FALSE)</f>
        <v>0</v>
      </c>
      <c r="BB157" s="1">
        <f>+VLOOKUP(B157,'estrazione originale X 22'!$C:$AU,38,FALSE)</f>
        <v>0</v>
      </c>
      <c r="BC157" s="1">
        <f>+VLOOKUP(B157,'estrazione originale X 22'!$C:$AU,39,FALSE)</f>
        <v>0</v>
      </c>
      <c r="BD157" s="1">
        <f>+VLOOKUP(B157,'estrazione originale X 22'!$C:$AU,40,FALSE)</f>
        <v>1</v>
      </c>
      <c r="BE157" s="1">
        <f>+VLOOKUP(B157,'estrazione originale X 22'!$C:$AU,41,FALSE)</f>
        <v>0</v>
      </c>
      <c r="BF157" s="1">
        <f>+VLOOKUP(B157,'estrazione originale X 22'!$C:$AU,42,FALSE)</f>
        <v>0</v>
      </c>
      <c r="BG157" s="1">
        <f>+VLOOKUP(B157,'estrazione originale X 22'!$C:$AU,43,FALSE)</f>
        <v>0</v>
      </c>
      <c r="BH157" s="1">
        <f>+VLOOKUP(B157,'estrazione originale X 22'!$C:$AU,44,FALSE)</f>
        <v>0</v>
      </c>
      <c r="BI157" s="20">
        <f>+VLOOKUP(B157,'estrazione originale X 22'!$C:$AU,45,FALSE)</f>
        <v>-1</v>
      </c>
    </row>
    <row r="158" spans="1:61" x14ac:dyDescent="0.25">
      <c r="A158" s="179">
        <v>149</v>
      </c>
      <c r="B158" s="11" t="s">
        <v>601</v>
      </c>
      <c r="C158" s="194" t="s">
        <v>331</v>
      </c>
      <c r="D158" s="194" t="s">
        <v>232</v>
      </c>
      <c r="E158" s="194" t="s">
        <v>334</v>
      </c>
      <c r="F158" s="195" t="s">
        <v>71</v>
      </c>
      <c r="G158" s="196">
        <v>0.66</v>
      </c>
      <c r="H158" s="196">
        <v>0.72</v>
      </c>
      <c r="I158" s="196">
        <v>0.92</v>
      </c>
      <c r="J158" s="197">
        <v>0.94</v>
      </c>
      <c r="K158" s="196">
        <v>0.89</v>
      </c>
      <c r="L158" s="196">
        <v>0.91</v>
      </c>
      <c r="M158" s="196">
        <v>0.98</v>
      </c>
      <c r="N158" s="197">
        <v>1</v>
      </c>
      <c r="O158" s="196">
        <v>0.41</v>
      </c>
      <c r="P158" s="196">
        <v>0.56999999999999995</v>
      </c>
      <c r="Q158" s="199">
        <v>0.72</v>
      </c>
      <c r="R158" s="197">
        <v>0.94</v>
      </c>
      <c r="S158" s="198" t="s">
        <v>449</v>
      </c>
      <c r="T158" s="198" t="s">
        <v>449</v>
      </c>
      <c r="U158" s="198" t="s">
        <v>424</v>
      </c>
      <c r="V158" s="200">
        <v>3</v>
      </c>
      <c r="W158" s="196">
        <v>0.84</v>
      </c>
      <c r="X158" s="196">
        <v>0.67</v>
      </c>
      <c r="Y158" s="200">
        <v>1.25</v>
      </c>
      <c r="Z158" s="200">
        <v>1.26</v>
      </c>
      <c r="AA158" s="196">
        <v>0.94</v>
      </c>
      <c r="AB158" s="196">
        <v>0.81</v>
      </c>
      <c r="AC158" s="196">
        <v>1.1599999999999999</v>
      </c>
      <c r="AD158" s="197">
        <v>1.06</v>
      </c>
      <c r="AE158" s="196">
        <v>0.95</v>
      </c>
      <c r="AF158" s="196">
        <v>0.9</v>
      </c>
      <c r="AG158" s="196">
        <v>1.06</v>
      </c>
      <c r="AH158" s="197">
        <v>0.98</v>
      </c>
      <c r="AI158" s="196">
        <v>0.73</v>
      </c>
      <c r="AJ158" s="196">
        <v>0.67</v>
      </c>
      <c r="AK158" s="196">
        <v>1.0900000000000001</v>
      </c>
      <c r="AL158" s="197">
        <v>0.93</v>
      </c>
      <c r="AM158" s="198">
        <v>0</v>
      </c>
      <c r="AN158" s="198">
        <v>0</v>
      </c>
      <c r="AO158" s="196" t="s">
        <v>424</v>
      </c>
      <c r="AP158" s="197" t="s">
        <v>424</v>
      </c>
      <c r="AQ158" s="198">
        <v>0</v>
      </c>
      <c r="AR158" s="198">
        <v>0</v>
      </c>
      <c r="AS158" s="196" t="s">
        <v>424</v>
      </c>
      <c r="AT158" s="197" t="s">
        <v>424</v>
      </c>
      <c r="AU158" s="196">
        <v>0</v>
      </c>
      <c r="AV158" s="196">
        <v>0</v>
      </c>
      <c r="AW158" s="196" t="s">
        <v>424</v>
      </c>
      <c r="AX158" s="197" t="s">
        <v>424</v>
      </c>
      <c r="AY158" s="192" t="s">
        <v>424</v>
      </c>
      <c r="AZ158" s="1">
        <f>+VLOOKUP(B158,'estrazione originale X 22'!$C:$AU,36,FALSE)</f>
        <v>0</v>
      </c>
      <c r="BA158" s="1">
        <f>+VLOOKUP(B158,'estrazione originale X 22'!$C:$AU,37,FALSE)</f>
        <v>0</v>
      </c>
      <c r="BB158" s="1">
        <f>+VLOOKUP(B158,'estrazione originale X 22'!$C:$AU,38,FALSE)</f>
        <v>-1</v>
      </c>
      <c r="BC158" s="1">
        <f>+VLOOKUP(B158,'estrazione originale X 22'!$C:$AU,39,FALSE)</f>
        <v>0</v>
      </c>
      <c r="BD158" s="1" t="s">
        <v>424</v>
      </c>
      <c r="BE158" s="1">
        <f>+VLOOKUP(B158,'estrazione originale X 22'!$C:$AU,41,FALSE)</f>
        <v>1</v>
      </c>
      <c r="BF158" s="1">
        <f>+VLOOKUP(B158,'estrazione originale X 22'!$C:$AU,42,FALSE)</f>
        <v>0</v>
      </c>
      <c r="BG158" s="1">
        <f>+VLOOKUP(B158,'estrazione originale X 22'!$C:$AU,43,FALSE)</f>
        <v>0</v>
      </c>
      <c r="BH158" s="1" t="s">
        <v>424</v>
      </c>
      <c r="BI158" s="20" t="s">
        <v>424</v>
      </c>
    </row>
    <row r="159" spans="1:61" x14ac:dyDescent="0.25">
      <c r="A159" s="179">
        <v>150</v>
      </c>
      <c r="B159" s="11" t="s">
        <v>602</v>
      </c>
      <c r="C159" s="194" t="s">
        <v>336</v>
      </c>
      <c r="D159" s="194" t="s">
        <v>232</v>
      </c>
      <c r="E159" s="194" t="s">
        <v>337</v>
      </c>
      <c r="F159" s="195" t="s">
        <v>71</v>
      </c>
      <c r="G159" s="196">
        <v>0.6</v>
      </c>
      <c r="H159" s="196">
        <v>0.52</v>
      </c>
      <c r="I159" s="196">
        <v>1.1499999999999999</v>
      </c>
      <c r="J159" s="197">
        <v>1.03</v>
      </c>
      <c r="K159" s="196">
        <v>0.93</v>
      </c>
      <c r="L159" s="196">
        <v>0.9</v>
      </c>
      <c r="M159" s="196">
        <v>1.03</v>
      </c>
      <c r="N159" s="197">
        <v>0.9</v>
      </c>
      <c r="O159" s="196">
        <v>0.43</v>
      </c>
      <c r="P159" s="196">
        <v>0.37</v>
      </c>
      <c r="Q159" s="196">
        <v>1.1599999999999999</v>
      </c>
      <c r="R159" s="197">
        <v>0.96</v>
      </c>
      <c r="S159" s="198" t="s">
        <v>449</v>
      </c>
      <c r="T159" s="198" t="s">
        <v>450</v>
      </c>
      <c r="U159" s="199">
        <v>0</v>
      </c>
      <c r="V159" s="200">
        <v>1.5</v>
      </c>
      <c r="W159" s="196">
        <v>0.56999999999999995</v>
      </c>
      <c r="X159" s="196">
        <v>0.48</v>
      </c>
      <c r="Y159" s="196">
        <v>1.19</v>
      </c>
      <c r="Z159" s="200">
        <v>1.25</v>
      </c>
      <c r="AA159" s="196">
        <v>0.87</v>
      </c>
      <c r="AB159" s="196">
        <v>0.8</v>
      </c>
      <c r="AC159" s="196">
        <v>1.0900000000000001</v>
      </c>
      <c r="AD159" s="200">
        <v>1.23</v>
      </c>
      <c r="AE159" s="196">
        <v>0.82</v>
      </c>
      <c r="AF159" s="196">
        <v>0.72</v>
      </c>
      <c r="AG159" s="196">
        <v>1.1399999999999999</v>
      </c>
      <c r="AH159" s="197">
        <v>0.99</v>
      </c>
      <c r="AI159" s="196">
        <v>0.59</v>
      </c>
      <c r="AJ159" s="196">
        <v>0.56000000000000005</v>
      </c>
      <c r="AK159" s="196">
        <v>1.05</v>
      </c>
      <c r="AL159" s="197">
        <v>0.93</v>
      </c>
      <c r="AM159" s="198">
        <v>3.31</v>
      </c>
      <c r="AN159" s="198">
        <v>6.07</v>
      </c>
      <c r="AO159" s="200">
        <v>0.55000000000000004</v>
      </c>
      <c r="AP159" s="197">
        <v>0.82</v>
      </c>
      <c r="AQ159" s="198">
        <v>6.49</v>
      </c>
      <c r="AR159" s="198">
        <v>8.86</v>
      </c>
      <c r="AS159" s="200">
        <v>0.73</v>
      </c>
      <c r="AT159" s="200">
        <v>0.61</v>
      </c>
      <c r="AU159" s="196">
        <v>0.96</v>
      </c>
      <c r="AV159" s="196">
        <v>0.84</v>
      </c>
      <c r="AW159" s="196">
        <v>1.1399999999999999</v>
      </c>
      <c r="AX159" s="197">
        <v>1.1399999999999999</v>
      </c>
      <c r="AY159" s="192">
        <f>+VLOOKUP(B159,'estrazione originale X 22'!$C:$AU,35,FALSE)</f>
        <v>-1</v>
      </c>
      <c r="AZ159" s="1">
        <f>+VLOOKUP(B159,'estrazione originale X 22'!$C:$AU,36,FALSE)</f>
        <v>0</v>
      </c>
      <c r="BA159" s="1">
        <f>+VLOOKUP(B159,'estrazione originale X 22'!$C:$AU,37,FALSE)</f>
        <v>0</v>
      </c>
      <c r="BB159" s="1">
        <f>+VLOOKUP(B159,'estrazione originale X 22'!$C:$AU,38,FALSE)</f>
        <v>0</v>
      </c>
      <c r="BC159" s="1">
        <f>+VLOOKUP(B159,'estrazione originale X 22'!$C:$AU,39,FALSE)</f>
        <v>0</v>
      </c>
      <c r="BD159" s="1">
        <f>+VLOOKUP(B159,'estrazione originale X 22'!$C:$AU,40,FALSE)</f>
        <v>0</v>
      </c>
      <c r="BE159" s="1">
        <f>+VLOOKUP(B159,'estrazione originale X 22'!$C:$AU,41,FALSE)</f>
        <v>0</v>
      </c>
      <c r="BF159" s="1">
        <f>+VLOOKUP(B159,'estrazione originale X 22'!$C:$AU,42,FALSE)</f>
        <v>0</v>
      </c>
      <c r="BG159" s="1">
        <f>+VLOOKUP(B159,'estrazione originale X 22'!$C:$AU,43,FALSE)</f>
        <v>0</v>
      </c>
      <c r="BH159" s="1">
        <f>+VLOOKUP(B159,'estrazione originale X 22'!$C:$AU,44,FALSE)</f>
        <v>1</v>
      </c>
      <c r="BI159" s="20">
        <f>+VLOOKUP(B159,'estrazione originale X 22'!$C:$AU,45,FALSE)</f>
        <v>1</v>
      </c>
    </row>
    <row r="160" spans="1:61" x14ac:dyDescent="0.25">
      <c r="A160" s="179">
        <v>151</v>
      </c>
      <c r="B160" s="11" t="s">
        <v>603</v>
      </c>
      <c r="C160" s="194" t="s">
        <v>339</v>
      </c>
      <c r="D160" s="194" t="s">
        <v>232</v>
      </c>
      <c r="E160" s="194" t="s">
        <v>337</v>
      </c>
      <c r="F160" s="195" t="s">
        <v>71</v>
      </c>
      <c r="G160" s="196">
        <v>0.47</v>
      </c>
      <c r="H160" s="196">
        <v>0.52</v>
      </c>
      <c r="I160" s="196">
        <v>0.9</v>
      </c>
      <c r="J160" s="197">
        <v>0.92</v>
      </c>
      <c r="K160" s="196">
        <v>0.79</v>
      </c>
      <c r="L160" s="196">
        <v>0.9</v>
      </c>
      <c r="M160" s="196">
        <v>0.88</v>
      </c>
      <c r="N160" s="197">
        <v>0.98</v>
      </c>
      <c r="O160" s="196">
        <v>0.31</v>
      </c>
      <c r="P160" s="196">
        <v>0.37</v>
      </c>
      <c r="Q160" s="196">
        <v>0.84</v>
      </c>
      <c r="R160" s="199">
        <v>0.74</v>
      </c>
      <c r="S160" s="198" t="s">
        <v>450</v>
      </c>
      <c r="T160" s="198" t="s">
        <v>450</v>
      </c>
      <c r="U160" s="196">
        <v>1</v>
      </c>
      <c r="V160" s="199">
        <v>0.5</v>
      </c>
      <c r="W160" s="196">
        <v>0.4</v>
      </c>
      <c r="X160" s="196">
        <v>0.48</v>
      </c>
      <c r="Y160" s="196">
        <v>0.83</v>
      </c>
      <c r="Z160" s="197">
        <v>1.08</v>
      </c>
      <c r="AA160" s="196">
        <v>0.89</v>
      </c>
      <c r="AB160" s="196">
        <v>0.8</v>
      </c>
      <c r="AC160" s="196">
        <v>1.1100000000000001</v>
      </c>
      <c r="AD160" s="197">
        <v>1.1399999999999999</v>
      </c>
      <c r="AE160" s="196">
        <v>0.84</v>
      </c>
      <c r="AF160" s="196">
        <v>0.72</v>
      </c>
      <c r="AG160" s="196">
        <v>1.17</v>
      </c>
      <c r="AH160" s="197">
        <v>1.05</v>
      </c>
      <c r="AI160" s="196">
        <v>0.56000000000000005</v>
      </c>
      <c r="AJ160" s="196">
        <v>0.56000000000000005</v>
      </c>
      <c r="AK160" s="196">
        <v>1</v>
      </c>
      <c r="AL160" s="197">
        <v>0.87</v>
      </c>
      <c r="AM160" s="198">
        <v>2.0099999999999998</v>
      </c>
      <c r="AN160" s="198">
        <v>6.07</v>
      </c>
      <c r="AO160" s="200">
        <v>0.33</v>
      </c>
      <c r="AP160" s="200">
        <v>0.63</v>
      </c>
      <c r="AQ160" s="198">
        <v>5.28</v>
      </c>
      <c r="AR160" s="198">
        <v>8.86</v>
      </c>
      <c r="AS160" s="200">
        <v>0.6</v>
      </c>
      <c r="AT160" s="200">
        <v>0.71</v>
      </c>
      <c r="AU160" s="196">
        <v>0.76</v>
      </c>
      <c r="AV160" s="196">
        <v>0.84</v>
      </c>
      <c r="AW160" s="196">
        <v>0.9</v>
      </c>
      <c r="AX160" s="197">
        <v>0.92</v>
      </c>
      <c r="AY160" s="192">
        <f>+VLOOKUP(B160,'estrazione originale X 22'!$C:$AU,35,FALSE)</f>
        <v>0</v>
      </c>
      <c r="AZ160" s="1">
        <f>+VLOOKUP(B160,'estrazione originale X 22'!$C:$AU,36,FALSE)</f>
        <v>0</v>
      </c>
      <c r="BA160" s="1">
        <f>+VLOOKUP(B160,'estrazione originale X 22'!$C:$AU,37,FALSE)</f>
        <v>0</v>
      </c>
      <c r="BB160" s="1">
        <f>+VLOOKUP(B160,'estrazione originale X 22'!$C:$AU,38,FALSE)</f>
        <v>0</v>
      </c>
      <c r="BC160" s="1">
        <f>+VLOOKUP(B160,'estrazione originale X 22'!$C:$AU,39,FALSE)</f>
        <v>0</v>
      </c>
      <c r="BD160" s="1">
        <f>+VLOOKUP(B160,'estrazione originale X 22'!$C:$AU,40,FALSE)</f>
        <v>0</v>
      </c>
      <c r="BE160" s="1">
        <f>+VLOOKUP(B160,'estrazione originale X 22'!$C:$AU,41,FALSE)</f>
        <v>0</v>
      </c>
      <c r="BF160" s="1">
        <f>+VLOOKUP(B160,'estrazione originale X 22'!$C:$AU,42,FALSE)</f>
        <v>0</v>
      </c>
      <c r="BG160" s="1">
        <f>+VLOOKUP(B160,'estrazione originale X 22'!$C:$AU,43,FALSE)</f>
        <v>0</v>
      </c>
      <c r="BH160" s="1">
        <f>+VLOOKUP(B160,'estrazione originale X 22'!$C:$AU,44,FALSE)</f>
        <v>1</v>
      </c>
      <c r="BI160" s="20">
        <f>+VLOOKUP(B160,'estrazione originale X 22'!$C:$AU,45,FALSE)</f>
        <v>1</v>
      </c>
    </row>
    <row r="161" spans="1:61" x14ac:dyDescent="0.25">
      <c r="A161" s="179">
        <v>152</v>
      </c>
      <c r="B161" s="11" t="s">
        <v>637</v>
      </c>
      <c r="C161" s="194" t="s">
        <v>657</v>
      </c>
      <c r="D161" s="194" t="s">
        <v>232</v>
      </c>
      <c r="E161" s="194" t="s">
        <v>337</v>
      </c>
      <c r="F161" s="195" t="s">
        <v>71</v>
      </c>
      <c r="G161" s="196" t="s">
        <v>424</v>
      </c>
      <c r="H161" s="196" t="s">
        <v>424</v>
      </c>
      <c r="I161" s="196" t="s">
        <v>424</v>
      </c>
      <c r="J161" s="197" t="s">
        <v>424</v>
      </c>
      <c r="K161" s="196" t="s">
        <v>424</v>
      </c>
      <c r="L161" s="196" t="s">
        <v>424</v>
      </c>
      <c r="M161" s="196" t="s">
        <v>424</v>
      </c>
      <c r="N161" s="197" t="s">
        <v>424</v>
      </c>
      <c r="O161" s="196" t="s">
        <v>424</v>
      </c>
      <c r="P161" s="196" t="s">
        <v>424</v>
      </c>
      <c r="Q161" s="196" t="s">
        <v>424</v>
      </c>
      <c r="R161" s="197" t="s">
        <v>424</v>
      </c>
      <c r="S161" s="198" t="s">
        <v>424</v>
      </c>
      <c r="T161" s="198" t="s">
        <v>424</v>
      </c>
      <c r="U161" s="198" t="s">
        <v>424</v>
      </c>
      <c r="V161" s="197" t="s">
        <v>424</v>
      </c>
      <c r="W161" s="196" t="s">
        <v>424</v>
      </c>
      <c r="X161" s="196" t="s">
        <v>424</v>
      </c>
      <c r="Y161" s="196" t="s">
        <v>424</v>
      </c>
      <c r="Z161" s="197" t="s">
        <v>424</v>
      </c>
      <c r="AA161" s="196" t="s">
        <v>424</v>
      </c>
      <c r="AB161" s="196" t="s">
        <v>424</v>
      </c>
      <c r="AC161" s="196" t="s">
        <v>424</v>
      </c>
      <c r="AD161" s="197" t="s">
        <v>424</v>
      </c>
      <c r="AE161" s="196" t="s">
        <v>424</v>
      </c>
      <c r="AF161" s="196" t="s">
        <v>424</v>
      </c>
      <c r="AG161" s="196" t="s">
        <v>424</v>
      </c>
      <c r="AH161" s="197" t="s">
        <v>424</v>
      </c>
      <c r="AI161" s="196" t="s">
        <v>424</v>
      </c>
      <c r="AJ161" s="196" t="s">
        <v>424</v>
      </c>
      <c r="AK161" s="196" t="s">
        <v>424</v>
      </c>
      <c r="AL161" s="197" t="s">
        <v>424</v>
      </c>
      <c r="AM161" s="198">
        <v>0</v>
      </c>
      <c r="AN161" s="198">
        <v>0</v>
      </c>
      <c r="AO161" s="196" t="s">
        <v>424</v>
      </c>
      <c r="AP161" s="197" t="s">
        <v>424</v>
      </c>
      <c r="AQ161" s="198">
        <v>0</v>
      </c>
      <c r="AR161" s="198">
        <v>0</v>
      </c>
      <c r="AS161" s="196" t="s">
        <v>424</v>
      </c>
      <c r="AT161" s="197" t="s">
        <v>424</v>
      </c>
      <c r="AU161" s="196">
        <v>0</v>
      </c>
      <c r="AV161" s="196">
        <v>0</v>
      </c>
      <c r="AW161" s="196" t="s">
        <v>424</v>
      </c>
      <c r="AX161" s="197" t="s">
        <v>424</v>
      </c>
      <c r="AY161" s="192" t="s">
        <v>424</v>
      </c>
      <c r="AZ161" s="1" t="s">
        <v>424</v>
      </c>
      <c r="BA161" s="1" t="s">
        <v>424</v>
      </c>
      <c r="BB161" s="1" t="s">
        <v>424</v>
      </c>
      <c r="BC161" s="1" t="s">
        <v>424</v>
      </c>
      <c r="BD161" s="1" t="s">
        <v>424</v>
      </c>
      <c r="BE161" s="1" t="s">
        <v>424</v>
      </c>
      <c r="BF161" s="1" t="s">
        <v>424</v>
      </c>
      <c r="BG161" s="1" t="s">
        <v>424</v>
      </c>
      <c r="BH161" s="1" t="s">
        <v>424</v>
      </c>
      <c r="BI161" s="20" t="s">
        <v>424</v>
      </c>
    </row>
    <row r="162" spans="1:61" x14ac:dyDescent="0.25">
      <c r="A162" s="179">
        <v>153</v>
      </c>
      <c r="B162" s="11" t="s">
        <v>604</v>
      </c>
      <c r="C162" s="194" t="s">
        <v>340</v>
      </c>
      <c r="D162" s="194" t="s">
        <v>232</v>
      </c>
      <c r="E162" s="194" t="s">
        <v>341</v>
      </c>
      <c r="F162" s="195" t="s">
        <v>71</v>
      </c>
      <c r="G162" s="196">
        <v>0.62</v>
      </c>
      <c r="H162" s="196">
        <v>0.56999999999999995</v>
      </c>
      <c r="I162" s="196">
        <v>1.0900000000000001</v>
      </c>
      <c r="J162" s="197">
        <v>1.1100000000000001</v>
      </c>
      <c r="K162" s="196">
        <v>0.95</v>
      </c>
      <c r="L162" s="196">
        <v>0.95</v>
      </c>
      <c r="M162" s="196">
        <v>1</v>
      </c>
      <c r="N162" s="197">
        <v>1.02</v>
      </c>
      <c r="O162" s="196">
        <v>0.53</v>
      </c>
      <c r="P162" s="196">
        <v>0.39</v>
      </c>
      <c r="Q162" s="200">
        <v>1.36</v>
      </c>
      <c r="R162" s="197">
        <v>1.18</v>
      </c>
      <c r="S162" s="198" t="s">
        <v>450</v>
      </c>
      <c r="T162" s="198" t="s">
        <v>452</v>
      </c>
      <c r="U162" s="199">
        <v>0.33</v>
      </c>
      <c r="V162" s="199">
        <v>0</v>
      </c>
      <c r="W162" s="196">
        <v>0.71</v>
      </c>
      <c r="X162" s="196">
        <v>0.52</v>
      </c>
      <c r="Y162" s="200">
        <v>1.37</v>
      </c>
      <c r="Z162" s="197" t="s">
        <v>424</v>
      </c>
      <c r="AA162" s="196" t="s">
        <v>424</v>
      </c>
      <c r="AB162" s="196" t="s">
        <v>424</v>
      </c>
      <c r="AC162" s="196" t="s">
        <v>424</v>
      </c>
      <c r="AD162" s="197" t="s">
        <v>424</v>
      </c>
      <c r="AE162" s="196">
        <v>1</v>
      </c>
      <c r="AF162" s="196">
        <v>0.69</v>
      </c>
      <c r="AG162" s="200">
        <v>1.45</v>
      </c>
      <c r="AH162" s="197" t="s">
        <v>424</v>
      </c>
      <c r="AI162" s="196" t="s">
        <v>424</v>
      </c>
      <c r="AJ162" s="196" t="s">
        <v>424</v>
      </c>
      <c r="AK162" s="196" t="s">
        <v>424</v>
      </c>
      <c r="AL162" s="197" t="s">
        <v>424</v>
      </c>
      <c r="AM162" s="198">
        <v>3.79</v>
      </c>
      <c r="AN162" s="198">
        <v>6.49</v>
      </c>
      <c r="AO162" s="200">
        <v>0.57999999999999996</v>
      </c>
      <c r="AP162" s="200">
        <v>0.61</v>
      </c>
      <c r="AQ162" s="198">
        <v>5.71</v>
      </c>
      <c r="AR162" s="198">
        <v>10.66</v>
      </c>
      <c r="AS162" s="200">
        <v>0.54</v>
      </c>
      <c r="AT162" s="200">
        <v>0.56000000000000005</v>
      </c>
      <c r="AU162" s="196">
        <v>0.77</v>
      </c>
      <c r="AV162" s="196">
        <v>0.82</v>
      </c>
      <c r="AW162" s="196">
        <v>0.94</v>
      </c>
      <c r="AX162" s="197">
        <v>0.92</v>
      </c>
      <c r="AY162" s="192">
        <f>+VLOOKUP(B162,'estrazione originale X 22'!$C:$AU,35,FALSE)</f>
        <v>-1</v>
      </c>
      <c r="AZ162" s="1">
        <f>+VLOOKUP(B162,'estrazione originale X 22'!$C:$AU,36,FALSE)</f>
        <v>0</v>
      </c>
      <c r="BA162" s="1">
        <f>+VLOOKUP(B162,'estrazione originale X 22'!$C:$AU,37,FALSE)</f>
        <v>0</v>
      </c>
      <c r="BB162" s="1">
        <f>+VLOOKUP(B162,'estrazione originale X 22'!$C:$AU,38,FALSE)</f>
        <v>1</v>
      </c>
      <c r="BC162" s="1" t="s">
        <v>424</v>
      </c>
      <c r="BD162" s="1">
        <f>+VLOOKUP(B162,'estrazione originale X 22'!$C:$AU,40,FALSE)</f>
        <v>0</v>
      </c>
      <c r="BE162" s="1">
        <f>+VLOOKUP(B162,'estrazione originale X 22'!$C:$AU,41,FALSE)</f>
        <v>1</v>
      </c>
      <c r="BF162" s="1">
        <f>+VLOOKUP(B162,'estrazione originale X 22'!$C:$AU,42,FALSE)</f>
        <v>1</v>
      </c>
      <c r="BG162" s="1" t="s">
        <v>424</v>
      </c>
      <c r="BH162" s="1">
        <f>+VLOOKUP(B162,'estrazione originale X 22'!$C:$AU,44,FALSE)</f>
        <v>1</v>
      </c>
      <c r="BI162" s="20">
        <f>+VLOOKUP(B162,'estrazione originale X 22'!$C:$AU,45,FALSE)</f>
        <v>1</v>
      </c>
    </row>
    <row r="163" spans="1:61" x14ac:dyDescent="0.25">
      <c r="A163" s="179">
        <v>154</v>
      </c>
      <c r="B163" s="11" t="s">
        <v>638</v>
      </c>
      <c r="C163" s="194" t="s">
        <v>657</v>
      </c>
      <c r="D163" s="194" t="s">
        <v>232</v>
      </c>
      <c r="E163" s="194" t="s">
        <v>343</v>
      </c>
      <c r="F163" s="195" t="s">
        <v>71</v>
      </c>
      <c r="G163" s="196" t="s">
        <v>424</v>
      </c>
      <c r="H163" s="196" t="s">
        <v>424</v>
      </c>
      <c r="I163" s="196" t="s">
        <v>424</v>
      </c>
      <c r="J163" s="197" t="s">
        <v>424</v>
      </c>
      <c r="K163" s="196" t="s">
        <v>424</v>
      </c>
      <c r="L163" s="196" t="s">
        <v>424</v>
      </c>
      <c r="M163" s="196" t="s">
        <v>424</v>
      </c>
      <c r="N163" s="197" t="s">
        <v>424</v>
      </c>
      <c r="O163" s="196" t="s">
        <v>424</v>
      </c>
      <c r="P163" s="196" t="s">
        <v>424</v>
      </c>
      <c r="Q163" s="196" t="s">
        <v>424</v>
      </c>
      <c r="R163" s="197" t="s">
        <v>424</v>
      </c>
      <c r="S163" s="198" t="s">
        <v>424</v>
      </c>
      <c r="T163" s="198" t="s">
        <v>424</v>
      </c>
      <c r="U163" s="198" t="s">
        <v>424</v>
      </c>
      <c r="V163" s="197" t="s">
        <v>424</v>
      </c>
      <c r="W163" s="196" t="s">
        <v>424</v>
      </c>
      <c r="X163" s="196" t="s">
        <v>424</v>
      </c>
      <c r="Y163" s="196" t="s">
        <v>424</v>
      </c>
      <c r="Z163" s="197" t="s">
        <v>424</v>
      </c>
      <c r="AA163" s="196" t="s">
        <v>424</v>
      </c>
      <c r="AB163" s="196" t="s">
        <v>424</v>
      </c>
      <c r="AC163" s="196" t="s">
        <v>424</v>
      </c>
      <c r="AD163" s="197" t="s">
        <v>424</v>
      </c>
      <c r="AE163" s="196" t="s">
        <v>424</v>
      </c>
      <c r="AF163" s="196" t="s">
        <v>424</v>
      </c>
      <c r="AG163" s="196" t="s">
        <v>424</v>
      </c>
      <c r="AH163" s="197" t="s">
        <v>424</v>
      </c>
      <c r="AI163" s="196" t="s">
        <v>424</v>
      </c>
      <c r="AJ163" s="196" t="s">
        <v>424</v>
      </c>
      <c r="AK163" s="196" t="s">
        <v>424</v>
      </c>
      <c r="AL163" s="197" t="s">
        <v>424</v>
      </c>
      <c r="AM163" s="198">
        <v>1.9</v>
      </c>
      <c r="AN163" s="198">
        <v>2.62</v>
      </c>
      <c r="AO163" s="200">
        <v>0.73</v>
      </c>
      <c r="AP163" s="197" t="s">
        <v>424</v>
      </c>
      <c r="AQ163" s="198">
        <v>2.44</v>
      </c>
      <c r="AR163" s="198">
        <v>3.81</v>
      </c>
      <c r="AS163" s="200">
        <v>0.64</v>
      </c>
      <c r="AT163" s="197" t="s">
        <v>424</v>
      </c>
      <c r="AU163" s="196">
        <v>0</v>
      </c>
      <c r="AV163" s="196">
        <v>0.79</v>
      </c>
      <c r="AW163" s="199">
        <v>0</v>
      </c>
      <c r="AX163" s="197" t="s">
        <v>424</v>
      </c>
      <c r="AY163" s="192" t="s">
        <v>424</v>
      </c>
      <c r="AZ163" s="1" t="s">
        <v>424</v>
      </c>
      <c r="BA163" s="1" t="s">
        <v>424</v>
      </c>
      <c r="BB163" s="1" t="s">
        <v>424</v>
      </c>
      <c r="BC163" s="1" t="s">
        <v>424</v>
      </c>
      <c r="BD163" s="1">
        <f>+VLOOKUP(B163,'estrazione originale X 22'!$C:$AU,40,FALSE)</f>
        <v>-1</v>
      </c>
      <c r="BE163" s="1" t="s">
        <v>424</v>
      </c>
      <c r="BF163" s="1" t="s">
        <v>424</v>
      </c>
      <c r="BG163" s="1" t="s">
        <v>424</v>
      </c>
      <c r="BH163" s="1">
        <f>+VLOOKUP(B163,'estrazione originale X 22'!$C:$AU,44,FALSE)</f>
        <v>1</v>
      </c>
      <c r="BI163" s="20">
        <f>+VLOOKUP(B163,'estrazione originale X 22'!$C:$AU,45,FALSE)</f>
        <v>1</v>
      </c>
    </row>
    <row r="164" spans="1:61" x14ac:dyDescent="0.25">
      <c r="A164" s="179">
        <v>155</v>
      </c>
      <c r="B164" s="11" t="s">
        <v>606</v>
      </c>
      <c r="C164" s="194" t="s">
        <v>345</v>
      </c>
      <c r="D164" s="194" t="s">
        <v>232</v>
      </c>
      <c r="E164" s="194" t="s">
        <v>346</v>
      </c>
      <c r="F164" s="195" t="s">
        <v>71</v>
      </c>
      <c r="G164" s="196">
        <v>0.45</v>
      </c>
      <c r="H164" s="196">
        <v>0.48</v>
      </c>
      <c r="I164" s="196">
        <v>0.94</v>
      </c>
      <c r="J164" s="197">
        <v>0.86</v>
      </c>
      <c r="K164" s="196">
        <v>1</v>
      </c>
      <c r="L164" s="196">
        <v>0.95</v>
      </c>
      <c r="M164" s="196">
        <v>1.05</v>
      </c>
      <c r="N164" s="197">
        <v>0.94</v>
      </c>
      <c r="O164" s="196">
        <v>0.12</v>
      </c>
      <c r="P164" s="196">
        <v>0.24</v>
      </c>
      <c r="Q164" s="199">
        <v>0.5</v>
      </c>
      <c r="R164" s="199">
        <v>0.66</v>
      </c>
      <c r="S164" s="198" t="s">
        <v>449</v>
      </c>
      <c r="T164" s="198" t="s">
        <v>449</v>
      </c>
      <c r="U164" s="198" t="s">
        <v>424</v>
      </c>
      <c r="V164" s="199">
        <v>0</v>
      </c>
      <c r="W164" s="196">
        <v>0.47</v>
      </c>
      <c r="X164" s="196">
        <v>0.36</v>
      </c>
      <c r="Y164" s="200">
        <v>1.31</v>
      </c>
      <c r="Z164" s="200">
        <v>1.35</v>
      </c>
      <c r="AA164" s="196">
        <v>0.62</v>
      </c>
      <c r="AB164" s="196">
        <v>0.6</v>
      </c>
      <c r="AC164" s="196">
        <v>1.03</v>
      </c>
      <c r="AD164" s="197">
        <v>1.2</v>
      </c>
      <c r="AE164" s="196">
        <v>0.56999999999999995</v>
      </c>
      <c r="AF164" s="196">
        <v>0.43</v>
      </c>
      <c r="AG164" s="200">
        <v>1.33</v>
      </c>
      <c r="AH164" s="197">
        <v>1.17</v>
      </c>
      <c r="AI164" s="196">
        <v>0.45</v>
      </c>
      <c r="AJ164" s="196">
        <v>0.55000000000000004</v>
      </c>
      <c r="AK164" s="196">
        <v>0.82</v>
      </c>
      <c r="AL164" s="199">
        <v>0.19</v>
      </c>
      <c r="AM164" s="198">
        <v>3.37</v>
      </c>
      <c r="AN164" s="198">
        <v>1.71</v>
      </c>
      <c r="AO164" s="199">
        <v>1.97</v>
      </c>
      <c r="AP164" s="199">
        <v>3.86</v>
      </c>
      <c r="AQ164" s="198">
        <v>4.93</v>
      </c>
      <c r="AR164" s="198">
        <v>4.08</v>
      </c>
      <c r="AS164" s="199">
        <v>1.21</v>
      </c>
      <c r="AT164" s="197">
        <v>1.19</v>
      </c>
      <c r="AU164" s="196">
        <v>0.69</v>
      </c>
      <c r="AV164" s="196">
        <v>0.78</v>
      </c>
      <c r="AW164" s="196">
        <v>0.88</v>
      </c>
      <c r="AX164" s="197">
        <v>0.82</v>
      </c>
      <c r="AY164" s="192" t="s">
        <v>424</v>
      </c>
      <c r="AZ164" s="1">
        <f>+VLOOKUP(B164,'estrazione originale X 22'!$C:$AU,36,FALSE)</f>
        <v>0</v>
      </c>
      <c r="BA164" s="1">
        <f>+VLOOKUP(B164,'estrazione originale X 22'!$C:$AU,37,FALSE)</f>
        <v>0</v>
      </c>
      <c r="BB164" s="1">
        <f>+VLOOKUP(B164,'estrazione originale X 22'!$C:$AU,38,FALSE)</f>
        <v>-1</v>
      </c>
      <c r="BC164" s="1">
        <f>+VLOOKUP(B164,'estrazione originale X 22'!$C:$AU,39,FALSE)</f>
        <v>0</v>
      </c>
      <c r="BD164" s="1">
        <f>+VLOOKUP(B164,'estrazione originale X 22'!$C:$AU,40,FALSE)</f>
        <v>0</v>
      </c>
      <c r="BE164" s="1">
        <f>+VLOOKUP(B164,'estrazione originale X 22'!$C:$AU,41,FALSE)</f>
        <v>1</v>
      </c>
      <c r="BF164" s="1">
        <f>+VLOOKUP(B164,'estrazione originale X 22'!$C:$AU,42,FALSE)</f>
        <v>1</v>
      </c>
      <c r="BG164" s="1">
        <f>+VLOOKUP(B164,'estrazione originale X 22'!$C:$AU,43,FALSE)</f>
        <v>0</v>
      </c>
      <c r="BH164" s="1">
        <f>+VLOOKUP(B164,'estrazione originale X 22'!$C:$AU,44,FALSE)</f>
        <v>-1</v>
      </c>
      <c r="BI164" s="20">
        <f>+VLOOKUP(B164,'estrazione originale X 22'!$C:$AU,45,FALSE)</f>
        <v>-1</v>
      </c>
    </row>
    <row r="165" spans="1:61" customFormat="1" x14ac:dyDescent="0.25">
      <c r="A165" s="179">
        <v>156</v>
      </c>
      <c r="B165" s="11" t="s">
        <v>607</v>
      </c>
      <c r="C165" s="194" t="s">
        <v>348</v>
      </c>
      <c r="D165" s="194" t="s">
        <v>232</v>
      </c>
      <c r="E165" s="194" t="s">
        <v>349</v>
      </c>
      <c r="F165" s="195" t="s">
        <v>71</v>
      </c>
      <c r="G165" s="196">
        <v>0.69</v>
      </c>
      <c r="H165" s="196">
        <v>0.56999999999999995</v>
      </c>
      <c r="I165" s="200">
        <v>1.21</v>
      </c>
      <c r="J165" s="197">
        <v>1.05</v>
      </c>
      <c r="K165" s="196">
        <v>1</v>
      </c>
      <c r="L165" s="196">
        <v>0.94</v>
      </c>
      <c r="M165" s="196">
        <v>1.06</v>
      </c>
      <c r="N165" s="197">
        <v>0.96</v>
      </c>
      <c r="O165" s="196">
        <v>0.73</v>
      </c>
      <c r="P165" s="196">
        <v>0.44</v>
      </c>
      <c r="Q165" s="200">
        <v>1.66</v>
      </c>
      <c r="R165" s="197">
        <v>1.1499999999999999</v>
      </c>
      <c r="S165" s="198" t="s">
        <v>449</v>
      </c>
      <c r="T165" s="198" t="s">
        <v>449</v>
      </c>
      <c r="U165" s="198" t="s">
        <v>424</v>
      </c>
      <c r="V165" s="200">
        <v>2</v>
      </c>
      <c r="W165" s="196">
        <v>0.89</v>
      </c>
      <c r="X165" s="196">
        <v>0.5</v>
      </c>
      <c r="Y165" s="200">
        <v>1.78</v>
      </c>
      <c r="Z165" s="199">
        <v>0.41</v>
      </c>
      <c r="AA165" s="196">
        <v>0.6</v>
      </c>
      <c r="AB165" s="196">
        <v>0.65</v>
      </c>
      <c r="AC165" s="196">
        <v>0.92</v>
      </c>
      <c r="AD165" s="197">
        <v>0.91</v>
      </c>
      <c r="AE165" s="196">
        <v>0.86</v>
      </c>
      <c r="AF165" s="196">
        <v>0.73</v>
      </c>
      <c r="AG165" s="196">
        <v>1.18</v>
      </c>
      <c r="AH165" s="199">
        <v>0.75</v>
      </c>
      <c r="AI165" s="196">
        <v>0.5</v>
      </c>
      <c r="AJ165" s="196">
        <v>0.46</v>
      </c>
      <c r="AK165" s="196">
        <v>1.0900000000000001</v>
      </c>
      <c r="AL165" s="197">
        <v>0.96</v>
      </c>
      <c r="AM165" s="198">
        <v>3.37</v>
      </c>
      <c r="AN165" s="198">
        <v>2.15</v>
      </c>
      <c r="AO165" s="199">
        <v>1.57</v>
      </c>
      <c r="AP165" s="197">
        <v>1.08</v>
      </c>
      <c r="AQ165" s="198">
        <v>4.8099999999999996</v>
      </c>
      <c r="AR165" s="198">
        <v>4.34</v>
      </c>
      <c r="AS165" s="196">
        <v>1.1100000000000001</v>
      </c>
      <c r="AT165" s="197">
        <v>0.98</v>
      </c>
      <c r="AU165" s="196">
        <v>0.74</v>
      </c>
      <c r="AV165" s="196">
        <v>0.76</v>
      </c>
      <c r="AW165" s="196">
        <v>0.97</v>
      </c>
      <c r="AX165" s="200">
        <v>1.22</v>
      </c>
      <c r="AY165" s="192" t="s">
        <v>424</v>
      </c>
      <c r="AZ165" s="1">
        <f>+VLOOKUP(B165,'estrazione originale X 22'!$C:$AU,36,FALSE)</f>
        <v>1</v>
      </c>
      <c r="BA165" s="1">
        <f>+VLOOKUP(B165,'estrazione originale X 22'!$C:$AU,37,FALSE)</f>
        <v>0</v>
      </c>
      <c r="BB165" s="1">
        <f>+VLOOKUP(B165,'estrazione originale X 22'!$C:$AU,38,FALSE)</f>
        <v>1</v>
      </c>
      <c r="BC165" s="1">
        <f>+VLOOKUP(B165,'estrazione originale X 22'!$C:$AU,39,FALSE)</f>
        <v>0</v>
      </c>
      <c r="BD165" s="1">
        <f>+VLOOKUP(B165,'estrazione originale X 22'!$C:$AU,40,FALSE)</f>
        <v>0</v>
      </c>
      <c r="BE165" s="1">
        <f>+VLOOKUP(B165,'estrazione originale X 22'!$C:$AU,41,FALSE)</f>
        <v>1</v>
      </c>
      <c r="BF165" s="1">
        <f>+VLOOKUP(B165,'estrazione originale X 22'!$C:$AU,42,FALSE)</f>
        <v>0</v>
      </c>
      <c r="BG165" s="1">
        <f>+VLOOKUP(B165,'estrazione originale X 22'!$C:$AU,43,FALSE)</f>
        <v>0</v>
      </c>
      <c r="BH165" s="1">
        <f>+VLOOKUP(B165,'estrazione originale X 22'!$C:$AU,44,FALSE)</f>
        <v>0</v>
      </c>
      <c r="BI165" s="20">
        <f>+VLOOKUP(B165,'estrazione originale X 22'!$C:$AU,45,FALSE)</f>
        <v>-1</v>
      </c>
    </row>
    <row r="166" spans="1:61" customFormat="1" x14ac:dyDescent="0.25">
      <c r="A166" s="179">
        <v>157</v>
      </c>
      <c r="B166" s="11" t="s">
        <v>608</v>
      </c>
      <c r="C166" s="194" t="s">
        <v>351</v>
      </c>
      <c r="D166" s="194" t="s">
        <v>232</v>
      </c>
      <c r="E166" s="194" t="s">
        <v>352</v>
      </c>
      <c r="F166" s="195" t="s">
        <v>71</v>
      </c>
      <c r="G166" s="196">
        <v>0.56000000000000005</v>
      </c>
      <c r="H166" s="196">
        <v>0.65</v>
      </c>
      <c r="I166" s="196">
        <v>0.86</v>
      </c>
      <c r="J166" s="197">
        <v>0.99</v>
      </c>
      <c r="K166" s="196">
        <v>0.89</v>
      </c>
      <c r="L166" s="196">
        <v>0.93</v>
      </c>
      <c r="M166" s="196">
        <v>0.96</v>
      </c>
      <c r="N166" s="197">
        <v>0.99</v>
      </c>
      <c r="O166" s="196">
        <v>0.41</v>
      </c>
      <c r="P166" s="196">
        <v>0.55000000000000004</v>
      </c>
      <c r="Q166" s="199">
        <v>0.75</v>
      </c>
      <c r="R166" s="197">
        <v>0.98</v>
      </c>
      <c r="S166" s="198" t="s">
        <v>454</v>
      </c>
      <c r="T166" s="198" t="s">
        <v>450</v>
      </c>
      <c r="U166" s="200">
        <v>4</v>
      </c>
      <c r="V166" s="200">
        <v>2.5</v>
      </c>
      <c r="W166" s="196">
        <v>0.52</v>
      </c>
      <c r="X166" s="196">
        <v>0.53</v>
      </c>
      <c r="Y166" s="196">
        <v>0.98</v>
      </c>
      <c r="Z166" s="197">
        <v>1.1299999999999999</v>
      </c>
      <c r="AA166" s="196">
        <v>0.75</v>
      </c>
      <c r="AB166" s="196">
        <v>0.77</v>
      </c>
      <c r="AC166" s="196">
        <v>0.97</v>
      </c>
      <c r="AD166" s="197">
        <v>0.94</v>
      </c>
      <c r="AE166" s="196">
        <v>0.79</v>
      </c>
      <c r="AF166" s="196">
        <v>0.75</v>
      </c>
      <c r="AG166" s="196">
        <v>1.05</v>
      </c>
      <c r="AH166" s="197">
        <v>1.01</v>
      </c>
      <c r="AI166" s="196">
        <v>0.56999999999999995</v>
      </c>
      <c r="AJ166" s="196">
        <v>0.56999999999999995</v>
      </c>
      <c r="AK166" s="196">
        <v>1</v>
      </c>
      <c r="AL166" s="197">
        <v>1.0900000000000001</v>
      </c>
      <c r="AM166" s="198">
        <v>11.86</v>
      </c>
      <c r="AN166" s="198">
        <v>15.39</v>
      </c>
      <c r="AO166" s="200">
        <v>0.77</v>
      </c>
      <c r="AP166" s="197">
        <v>1.02</v>
      </c>
      <c r="AQ166" s="198">
        <v>23.09</v>
      </c>
      <c r="AR166" s="198">
        <v>21.95</v>
      </c>
      <c r="AS166" s="196">
        <v>1.05</v>
      </c>
      <c r="AT166" s="197">
        <v>1.18</v>
      </c>
      <c r="AU166" s="196">
        <v>0.81</v>
      </c>
      <c r="AV166" s="196">
        <v>0.71</v>
      </c>
      <c r="AW166" s="196">
        <v>1.1399999999999999</v>
      </c>
      <c r="AX166" s="197">
        <v>1.1299999999999999</v>
      </c>
      <c r="AY166" s="192">
        <f>+VLOOKUP(B166,'estrazione originale X 22'!$C:$AU,35,FALSE)</f>
        <v>1</v>
      </c>
      <c r="AZ166" s="1">
        <f>+VLOOKUP(B166,'estrazione originale X 22'!$C:$AU,36,FALSE)</f>
        <v>0</v>
      </c>
      <c r="BA166" s="1">
        <f>+VLOOKUP(B166,'estrazione originale X 22'!$C:$AU,37,FALSE)</f>
        <v>0</v>
      </c>
      <c r="BB166" s="1">
        <f>+VLOOKUP(B166,'estrazione originale X 22'!$C:$AU,38,FALSE)</f>
        <v>-1</v>
      </c>
      <c r="BC166" s="1">
        <f>+VLOOKUP(B166,'estrazione originale X 22'!$C:$AU,39,FALSE)</f>
        <v>0</v>
      </c>
      <c r="BD166" s="1">
        <f>+VLOOKUP(B166,'estrazione originale X 22'!$C:$AU,40,FALSE)</f>
        <v>0</v>
      </c>
      <c r="BE166" s="1">
        <f>+VLOOKUP(B166,'estrazione originale X 22'!$C:$AU,41,FALSE)</f>
        <v>0</v>
      </c>
      <c r="BF166" s="1">
        <f>+VLOOKUP(B166,'estrazione originale X 22'!$C:$AU,42,FALSE)</f>
        <v>0</v>
      </c>
      <c r="BG166" s="1">
        <f>+VLOOKUP(B166,'estrazione originale X 22'!$C:$AU,43,FALSE)</f>
        <v>0</v>
      </c>
      <c r="BH166" s="1">
        <f>+VLOOKUP(B166,'estrazione originale X 22'!$C:$AU,44,FALSE)</f>
        <v>0</v>
      </c>
      <c r="BI166" s="20">
        <f>+VLOOKUP(B166,'estrazione originale X 22'!$C:$AU,45,FALSE)</f>
        <v>1</v>
      </c>
    </row>
    <row r="167" spans="1:61" customFormat="1" x14ac:dyDescent="0.25">
      <c r="A167" s="179">
        <v>158</v>
      </c>
      <c r="B167" s="11" t="s">
        <v>609</v>
      </c>
      <c r="C167" s="194" t="s">
        <v>353</v>
      </c>
      <c r="D167" s="194" t="s">
        <v>232</v>
      </c>
      <c r="E167" s="194" t="s">
        <v>354</v>
      </c>
      <c r="F167" s="195" t="s">
        <v>71</v>
      </c>
      <c r="G167" s="196">
        <v>0.56999999999999995</v>
      </c>
      <c r="H167" s="196">
        <v>0.56000000000000005</v>
      </c>
      <c r="I167" s="196">
        <v>1.02</v>
      </c>
      <c r="J167" s="197">
        <v>0.96</v>
      </c>
      <c r="K167" s="196">
        <v>0.89</v>
      </c>
      <c r="L167" s="196">
        <v>0.89</v>
      </c>
      <c r="M167" s="196">
        <v>1</v>
      </c>
      <c r="N167" s="197">
        <v>0.92</v>
      </c>
      <c r="O167" s="196">
        <v>0.45</v>
      </c>
      <c r="P167" s="196">
        <v>0.4</v>
      </c>
      <c r="Q167" s="196">
        <v>1.1200000000000001</v>
      </c>
      <c r="R167" s="197">
        <v>1</v>
      </c>
      <c r="S167" s="198" t="s">
        <v>449</v>
      </c>
      <c r="T167" s="198" t="s">
        <v>449</v>
      </c>
      <c r="U167" s="198" t="s">
        <v>424</v>
      </c>
      <c r="V167" s="199">
        <v>0</v>
      </c>
      <c r="W167" s="196">
        <v>0.41</v>
      </c>
      <c r="X167" s="196">
        <v>0.43</v>
      </c>
      <c r="Y167" s="196">
        <v>0.95</v>
      </c>
      <c r="Z167" s="200">
        <v>1.27</v>
      </c>
      <c r="AA167" s="196">
        <v>0.64</v>
      </c>
      <c r="AB167" s="196">
        <v>0.67</v>
      </c>
      <c r="AC167" s="196">
        <v>0.96</v>
      </c>
      <c r="AD167" s="200">
        <v>1.25</v>
      </c>
      <c r="AE167" s="196">
        <v>0.57999999999999996</v>
      </c>
      <c r="AF167" s="196">
        <v>0.55000000000000004</v>
      </c>
      <c r="AG167" s="196">
        <v>1.05</v>
      </c>
      <c r="AH167" s="200">
        <v>1.3</v>
      </c>
      <c r="AI167" s="196">
        <v>0.36</v>
      </c>
      <c r="AJ167" s="196">
        <v>0.46</v>
      </c>
      <c r="AK167" s="199">
        <v>0.78</v>
      </c>
      <c r="AL167" s="197">
        <v>1.1200000000000001</v>
      </c>
      <c r="AM167" s="198">
        <v>10.67</v>
      </c>
      <c r="AN167" s="198">
        <v>7</v>
      </c>
      <c r="AO167" s="199">
        <v>1.52</v>
      </c>
      <c r="AP167" s="199">
        <v>1.43</v>
      </c>
      <c r="AQ167" s="198">
        <v>14.1</v>
      </c>
      <c r="AR167" s="198">
        <v>15.09</v>
      </c>
      <c r="AS167" s="196">
        <v>0.93</v>
      </c>
      <c r="AT167" s="197">
        <v>0.85</v>
      </c>
      <c r="AU167" s="196">
        <v>0.97</v>
      </c>
      <c r="AV167" s="196">
        <v>0.93</v>
      </c>
      <c r="AW167" s="196">
        <v>1.04</v>
      </c>
      <c r="AX167" s="197">
        <v>0.93</v>
      </c>
      <c r="AY167" s="192" t="s">
        <v>424</v>
      </c>
      <c r="AZ167" s="1">
        <f>+VLOOKUP(B167,'estrazione originale X 22'!$C:$AU,36,FALSE)</f>
        <v>0</v>
      </c>
      <c r="BA167" s="1">
        <f>+VLOOKUP(B167,'estrazione originale X 22'!$C:$AU,37,FALSE)</f>
        <v>0</v>
      </c>
      <c r="BB167" s="1">
        <f>+VLOOKUP(B167,'estrazione originale X 22'!$C:$AU,38,FALSE)</f>
        <v>0</v>
      </c>
      <c r="BC167" s="1">
        <f>+VLOOKUP(B167,'estrazione originale X 22'!$C:$AU,39,FALSE)</f>
        <v>0</v>
      </c>
      <c r="BD167" s="1">
        <f>+VLOOKUP(B167,'estrazione originale X 22'!$C:$AU,40,FALSE)</f>
        <v>0</v>
      </c>
      <c r="BE167" s="1">
        <f>+VLOOKUP(B167,'estrazione originale X 22'!$C:$AU,41,FALSE)</f>
        <v>0</v>
      </c>
      <c r="BF167" s="1">
        <f>+VLOOKUP(B167,'estrazione originale X 22'!$C:$AU,42,FALSE)</f>
        <v>0</v>
      </c>
      <c r="BG167" s="1">
        <f>+VLOOKUP(B167,'estrazione originale X 22'!$C:$AU,43,FALSE)</f>
        <v>-1</v>
      </c>
      <c r="BH167" s="1">
        <f>+VLOOKUP(B167,'estrazione originale X 22'!$C:$AU,44,FALSE)</f>
        <v>0</v>
      </c>
      <c r="BI167" s="20">
        <f>+VLOOKUP(B167,'estrazione originale X 22'!$C:$AU,45,FALSE)</f>
        <v>-1</v>
      </c>
    </row>
    <row r="168" spans="1:61" customFormat="1" x14ac:dyDescent="0.25">
      <c r="A168" s="179">
        <v>159</v>
      </c>
      <c r="B168" s="11" t="s">
        <v>610</v>
      </c>
      <c r="C168" s="194" t="s">
        <v>356</v>
      </c>
      <c r="D168" s="194" t="s">
        <v>232</v>
      </c>
      <c r="E168" s="194" t="s">
        <v>357</v>
      </c>
      <c r="F168" s="195" t="s">
        <v>71</v>
      </c>
      <c r="G168" s="196">
        <v>0.51</v>
      </c>
      <c r="H168" s="196">
        <v>0.55000000000000004</v>
      </c>
      <c r="I168" s="196">
        <v>0.93</v>
      </c>
      <c r="J168" s="197">
        <v>0.93</v>
      </c>
      <c r="K168" s="196">
        <v>0.91</v>
      </c>
      <c r="L168" s="196">
        <v>0.97</v>
      </c>
      <c r="M168" s="196">
        <v>0.94</v>
      </c>
      <c r="N168" s="197">
        <v>1</v>
      </c>
      <c r="O168" s="196">
        <v>0.18</v>
      </c>
      <c r="P168" s="196">
        <v>0.25</v>
      </c>
      <c r="Q168" s="199">
        <v>0.72</v>
      </c>
      <c r="R168" s="199">
        <v>0.79</v>
      </c>
      <c r="S168" s="198" t="s">
        <v>449</v>
      </c>
      <c r="T168" s="198" t="s">
        <v>450</v>
      </c>
      <c r="U168" s="199">
        <v>0</v>
      </c>
      <c r="V168" s="199">
        <v>0</v>
      </c>
      <c r="W168" s="196">
        <v>0.71</v>
      </c>
      <c r="X168" s="196">
        <v>0.63</v>
      </c>
      <c r="Y168" s="196">
        <v>1.1299999999999999</v>
      </c>
      <c r="Z168" s="199">
        <v>0.45</v>
      </c>
      <c r="AA168" s="196">
        <v>0.73</v>
      </c>
      <c r="AB168" s="196">
        <v>0.85</v>
      </c>
      <c r="AC168" s="196">
        <v>0.86</v>
      </c>
      <c r="AD168" s="197">
        <v>0.88</v>
      </c>
      <c r="AE168" s="196">
        <v>0.32</v>
      </c>
      <c r="AF168" s="196">
        <v>0.49</v>
      </c>
      <c r="AG168" s="199">
        <v>0.65</v>
      </c>
      <c r="AH168" s="199">
        <v>0.7</v>
      </c>
      <c r="AI168" s="196">
        <v>0.36</v>
      </c>
      <c r="AJ168" s="196">
        <v>0.56999999999999995</v>
      </c>
      <c r="AK168" s="199">
        <v>0.63</v>
      </c>
      <c r="AL168" s="197">
        <v>1.06</v>
      </c>
      <c r="AM168" s="198">
        <v>3.81</v>
      </c>
      <c r="AN168" s="198">
        <v>3.26</v>
      </c>
      <c r="AO168" s="196">
        <v>1.17</v>
      </c>
      <c r="AP168" s="199">
        <v>1.31</v>
      </c>
      <c r="AQ168" s="198">
        <v>7.59</v>
      </c>
      <c r="AR168" s="198">
        <v>5</v>
      </c>
      <c r="AS168" s="199">
        <v>1.52</v>
      </c>
      <c r="AT168" s="199">
        <v>1.9</v>
      </c>
      <c r="AU168" s="196">
        <v>0.83</v>
      </c>
      <c r="AV168" s="196">
        <v>0.79</v>
      </c>
      <c r="AW168" s="196">
        <v>1.05</v>
      </c>
      <c r="AX168" s="197">
        <v>1.02</v>
      </c>
      <c r="AY168" s="192">
        <f>+VLOOKUP(B168,'estrazione originale X 22'!$C:$AU,35,FALSE)</f>
        <v>-1</v>
      </c>
      <c r="AZ168" s="1">
        <f>+VLOOKUP(B168,'estrazione originale X 22'!$C:$AU,36,FALSE)</f>
        <v>0</v>
      </c>
      <c r="BA168" s="1">
        <f>+VLOOKUP(B168,'estrazione originale X 22'!$C:$AU,37,FALSE)</f>
        <v>0</v>
      </c>
      <c r="BB168" s="1">
        <f>+VLOOKUP(B168,'estrazione originale X 22'!$C:$AU,38,FALSE)</f>
        <v>-1</v>
      </c>
      <c r="BC168" s="1">
        <f>+VLOOKUP(B168,'estrazione originale X 22'!$C:$AU,39,FALSE)</f>
        <v>0</v>
      </c>
      <c r="BD168" s="1">
        <f>+VLOOKUP(B168,'estrazione originale X 22'!$C:$AU,40,FALSE)</f>
        <v>0</v>
      </c>
      <c r="BE168" s="1">
        <f>+VLOOKUP(B168,'estrazione originale X 22'!$C:$AU,41,FALSE)</f>
        <v>0</v>
      </c>
      <c r="BF168" s="1">
        <f>+VLOOKUP(B168,'estrazione originale X 22'!$C:$AU,42,FALSE)</f>
        <v>-1</v>
      </c>
      <c r="BG168" s="1">
        <f>+VLOOKUP(B168,'estrazione originale X 22'!$C:$AU,43,FALSE)</f>
        <v>-1</v>
      </c>
      <c r="BH168" s="1">
        <f>+VLOOKUP(B168,'estrazione originale X 22'!$C:$AU,44,FALSE)</f>
        <v>-1</v>
      </c>
      <c r="BI168" s="20">
        <f>+VLOOKUP(B168,'estrazione originale X 22'!$C:$AU,45,FALSE)</f>
        <v>0</v>
      </c>
    </row>
    <row r="169" spans="1:61" customFormat="1" x14ac:dyDescent="0.25">
      <c r="A169" s="179">
        <v>160</v>
      </c>
      <c r="B169" s="11" t="s">
        <v>611</v>
      </c>
      <c r="C169" s="194" t="s">
        <v>359</v>
      </c>
      <c r="D169" s="194" t="s">
        <v>232</v>
      </c>
      <c r="E169" s="194" t="s">
        <v>360</v>
      </c>
      <c r="F169" s="195" t="s">
        <v>71</v>
      </c>
      <c r="G169" s="196">
        <v>0.43</v>
      </c>
      <c r="H169" s="196">
        <v>0.64</v>
      </c>
      <c r="I169" s="199">
        <v>0.67</v>
      </c>
      <c r="J169" s="197">
        <v>0.94</v>
      </c>
      <c r="K169" s="196">
        <v>0.6</v>
      </c>
      <c r="L169" s="196">
        <v>0.69</v>
      </c>
      <c r="M169" s="196">
        <v>0.87</v>
      </c>
      <c r="N169" s="197">
        <v>0.97</v>
      </c>
      <c r="O169" s="196">
        <v>0.05</v>
      </c>
      <c r="P169" s="196">
        <v>0.31</v>
      </c>
      <c r="Q169" s="199">
        <v>0.16</v>
      </c>
      <c r="R169" s="199">
        <v>0.54</v>
      </c>
      <c r="S169" s="198" t="s">
        <v>449</v>
      </c>
      <c r="T169" s="198" t="s">
        <v>453</v>
      </c>
      <c r="U169" s="199">
        <v>0</v>
      </c>
      <c r="V169" s="200">
        <v>1.71</v>
      </c>
      <c r="W169" s="196">
        <v>0.14000000000000001</v>
      </c>
      <c r="X169" s="196">
        <v>0.14000000000000001</v>
      </c>
      <c r="Y169" s="196">
        <v>1</v>
      </c>
      <c r="Z169" s="197">
        <v>1</v>
      </c>
      <c r="AA169" s="196">
        <v>0.64</v>
      </c>
      <c r="AB169" s="196">
        <v>0.64</v>
      </c>
      <c r="AC169" s="196">
        <v>1</v>
      </c>
      <c r="AD169" s="197">
        <v>1.0900000000000001</v>
      </c>
      <c r="AE169" s="196">
        <v>0.88</v>
      </c>
      <c r="AF169" s="196">
        <v>0.88</v>
      </c>
      <c r="AG169" s="196">
        <v>1</v>
      </c>
      <c r="AH169" s="200">
        <v>1.38</v>
      </c>
      <c r="AI169" s="196">
        <v>0.75</v>
      </c>
      <c r="AJ169" s="196">
        <v>0.75</v>
      </c>
      <c r="AK169" s="196">
        <v>1</v>
      </c>
      <c r="AL169" s="197">
        <v>1.07</v>
      </c>
      <c r="AM169" s="198">
        <v>4.91</v>
      </c>
      <c r="AN169" s="198">
        <v>5.78</v>
      </c>
      <c r="AO169" s="196">
        <v>0.85</v>
      </c>
      <c r="AP169" s="199">
        <v>1.32</v>
      </c>
      <c r="AQ169" s="198">
        <v>7.12</v>
      </c>
      <c r="AR169" s="198">
        <v>6.26</v>
      </c>
      <c r="AS169" s="196">
        <v>1.1399999999999999</v>
      </c>
      <c r="AT169" s="197">
        <v>0.93</v>
      </c>
      <c r="AU169" s="196">
        <v>0.76</v>
      </c>
      <c r="AV169" s="196">
        <v>0.54</v>
      </c>
      <c r="AW169" s="200">
        <v>1.41</v>
      </c>
      <c r="AX169" s="197">
        <v>0.87</v>
      </c>
      <c r="AY169" s="192">
        <f>+VLOOKUP(B169,'estrazione originale X 22'!$C:$AU,35,FALSE)</f>
        <v>-1</v>
      </c>
      <c r="AZ169" s="1">
        <f>+VLOOKUP(B169,'estrazione originale X 22'!$C:$AU,36,FALSE)</f>
        <v>-1</v>
      </c>
      <c r="BA169" s="1">
        <f>+VLOOKUP(B169,'estrazione originale X 22'!$C:$AU,37,FALSE)</f>
        <v>0</v>
      </c>
      <c r="BB169" s="1">
        <f>+VLOOKUP(B169,'estrazione originale X 22'!$C:$AU,38,FALSE)</f>
        <v>-1</v>
      </c>
      <c r="BC169" s="1">
        <f>+VLOOKUP(B169,'estrazione originale X 22'!$C:$AU,39,FALSE)</f>
        <v>0</v>
      </c>
      <c r="BD169" s="1">
        <f>+VLOOKUP(B169,'estrazione originale X 22'!$C:$AU,40,FALSE)</f>
        <v>1</v>
      </c>
      <c r="BE169" s="1">
        <f>+VLOOKUP(B169,'estrazione originale X 22'!$C:$AU,41,FALSE)</f>
        <v>0</v>
      </c>
      <c r="BF169" s="1">
        <f>+VLOOKUP(B169,'estrazione originale X 22'!$C:$AU,42,FALSE)</f>
        <v>0</v>
      </c>
      <c r="BG169" s="1">
        <f>+VLOOKUP(B169,'estrazione originale X 22'!$C:$AU,43,FALSE)</f>
        <v>0</v>
      </c>
      <c r="BH169" s="1">
        <f>+VLOOKUP(B169,'estrazione originale X 22'!$C:$AU,44,FALSE)</f>
        <v>0</v>
      </c>
      <c r="BI169" s="20">
        <f>+VLOOKUP(B169,'estrazione originale X 22'!$C:$AU,45,FALSE)</f>
        <v>0</v>
      </c>
    </row>
    <row r="170" spans="1:61" customFormat="1" x14ac:dyDescent="0.25">
      <c r="A170" s="179">
        <v>161</v>
      </c>
      <c r="B170" s="11" t="s">
        <v>612</v>
      </c>
      <c r="C170" s="194" t="s">
        <v>362</v>
      </c>
      <c r="D170" s="194" t="s">
        <v>232</v>
      </c>
      <c r="E170" s="194" t="s">
        <v>363</v>
      </c>
      <c r="F170" s="195" t="s">
        <v>71</v>
      </c>
      <c r="G170" s="196">
        <v>0.57999999999999996</v>
      </c>
      <c r="H170" s="196">
        <v>0.61</v>
      </c>
      <c r="I170" s="196">
        <v>0.95</v>
      </c>
      <c r="J170" s="197">
        <v>1.1499999999999999</v>
      </c>
      <c r="K170" s="196">
        <v>0.95</v>
      </c>
      <c r="L170" s="196">
        <v>0.92</v>
      </c>
      <c r="M170" s="196">
        <v>1.03</v>
      </c>
      <c r="N170" s="197">
        <v>1</v>
      </c>
      <c r="O170" s="196">
        <v>0.55000000000000004</v>
      </c>
      <c r="P170" s="196">
        <v>0.49</v>
      </c>
      <c r="Q170" s="196">
        <v>1.1200000000000001</v>
      </c>
      <c r="R170" s="197">
        <v>1.1399999999999999</v>
      </c>
      <c r="S170" s="198" t="s">
        <v>449</v>
      </c>
      <c r="T170" s="198" t="s">
        <v>449</v>
      </c>
      <c r="U170" s="198" t="s">
        <v>424</v>
      </c>
      <c r="V170" s="199">
        <v>0</v>
      </c>
      <c r="W170" s="196">
        <v>0.68</v>
      </c>
      <c r="X170" s="196">
        <v>0.51</v>
      </c>
      <c r="Y170" s="200">
        <v>1.33</v>
      </c>
      <c r="Z170" s="200">
        <v>1.33</v>
      </c>
      <c r="AA170" s="196">
        <v>0.74</v>
      </c>
      <c r="AB170" s="196">
        <v>0.69</v>
      </c>
      <c r="AC170" s="196">
        <v>1.07</v>
      </c>
      <c r="AD170" s="197">
        <v>0.89</v>
      </c>
      <c r="AE170" s="196">
        <v>0.83</v>
      </c>
      <c r="AF170" s="196">
        <v>0.62</v>
      </c>
      <c r="AG170" s="200">
        <v>1.34</v>
      </c>
      <c r="AH170" s="197">
        <v>1</v>
      </c>
      <c r="AI170" s="196">
        <v>0.88</v>
      </c>
      <c r="AJ170" s="196">
        <v>0.78</v>
      </c>
      <c r="AK170" s="196">
        <v>1.1299999999999999</v>
      </c>
      <c r="AL170" s="197">
        <v>0.97</v>
      </c>
      <c r="AM170" s="198">
        <v>6</v>
      </c>
      <c r="AN170" s="198">
        <v>4.8099999999999996</v>
      </c>
      <c r="AO170" s="199">
        <v>1.25</v>
      </c>
      <c r="AP170" s="197">
        <v>0.86</v>
      </c>
      <c r="AQ170" s="198">
        <v>9.4600000000000009</v>
      </c>
      <c r="AR170" s="198">
        <v>9</v>
      </c>
      <c r="AS170" s="196">
        <v>1.05</v>
      </c>
      <c r="AT170" s="197">
        <v>0.8</v>
      </c>
      <c r="AU170" s="196">
        <v>0.88</v>
      </c>
      <c r="AV170" s="196">
        <v>0.87</v>
      </c>
      <c r="AW170" s="196">
        <v>1.01</v>
      </c>
      <c r="AX170" s="197">
        <v>1.04</v>
      </c>
      <c r="AY170" s="192" t="s">
        <v>424</v>
      </c>
      <c r="AZ170" s="1">
        <f>+VLOOKUP(B170,'estrazione originale X 22'!$C:$AU,36,FALSE)</f>
        <v>0</v>
      </c>
      <c r="BA170" s="1">
        <f>+VLOOKUP(B170,'estrazione originale X 22'!$C:$AU,37,FALSE)</f>
        <v>0</v>
      </c>
      <c r="BB170" s="1">
        <f>+VLOOKUP(B170,'estrazione originale X 22'!$C:$AU,38,FALSE)</f>
        <v>0</v>
      </c>
      <c r="BC170" s="1">
        <f>+VLOOKUP(B170,'estrazione originale X 22'!$C:$AU,39,FALSE)</f>
        <v>0</v>
      </c>
      <c r="BD170" s="1">
        <f>+VLOOKUP(B170,'estrazione originale X 22'!$C:$AU,40,FALSE)</f>
        <v>0</v>
      </c>
      <c r="BE170" s="1">
        <f>+VLOOKUP(B170,'estrazione originale X 22'!$C:$AU,41,FALSE)</f>
        <v>1</v>
      </c>
      <c r="BF170" s="1">
        <f>+VLOOKUP(B170,'estrazione originale X 22'!$C:$AU,42,FALSE)</f>
        <v>1</v>
      </c>
      <c r="BG170" s="1">
        <f>+VLOOKUP(B170,'estrazione originale X 22'!$C:$AU,43,FALSE)</f>
        <v>0</v>
      </c>
      <c r="BH170" s="1">
        <f>+VLOOKUP(B170,'estrazione originale X 22'!$C:$AU,44,FALSE)</f>
        <v>0</v>
      </c>
      <c r="BI170" s="20">
        <f>+VLOOKUP(B170,'estrazione originale X 22'!$C:$AU,45,FALSE)</f>
        <v>-1</v>
      </c>
    </row>
    <row r="171" spans="1:61" customFormat="1" x14ac:dyDescent="0.25">
      <c r="A171" s="179">
        <v>162</v>
      </c>
      <c r="B171" s="11" t="s">
        <v>613</v>
      </c>
      <c r="C171" s="194" t="s">
        <v>365</v>
      </c>
      <c r="D171" s="194" t="s">
        <v>232</v>
      </c>
      <c r="E171" s="194" t="s">
        <v>366</v>
      </c>
      <c r="F171" s="195" t="s">
        <v>71</v>
      </c>
      <c r="G171" s="196">
        <v>0.5</v>
      </c>
      <c r="H171" s="196">
        <v>0.63</v>
      </c>
      <c r="I171" s="199">
        <v>0.79</v>
      </c>
      <c r="J171" s="197">
        <v>0.9</v>
      </c>
      <c r="K171" s="196">
        <v>0.83</v>
      </c>
      <c r="L171" s="196">
        <v>0.91</v>
      </c>
      <c r="M171" s="196">
        <v>0.91</v>
      </c>
      <c r="N171" s="197">
        <v>1.03</v>
      </c>
      <c r="O171" s="196">
        <v>0.27</v>
      </c>
      <c r="P171" s="196">
        <v>0.5</v>
      </c>
      <c r="Q171" s="199">
        <v>0.54</v>
      </c>
      <c r="R171" s="197">
        <v>0.85</v>
      </c>
      <c r="S171" s="198" t="s">
        <v>449</v>
      </c>
      <c r="T171" s="198" t="s">
        <v>449</v>
      </c>
      <c r="U171" s="198" t="s">
        <v>424</v>
      </c>
      <c r="V171" s="199">
        <v>0</v>
      </c>
      <c r="W171" s="196">
        <v>0.22</v>
      </c>
      <c r="X171" s="196">
        <v>0.33</v>
      </c>
      <c r="Y171" s="199">
        <v>0.67</v>
      </c>
      <c r="Z171" s="197">
        <v>1</v>
      </c>
      <c r="AA171" s="196">
        <v>0.59</v>
      </c>
      <c r="AB171" s="196">
        <v>0.6</v>
      </c>
      <c r="AC171" s="196">
        <v>0.98</v>
      </c>
      <c r="AD171" s="197">
        <v>1.06</v>
      </c>
      <c r="AE171" s="196">
        <v>0.52</v>
      </c>
      <c r="AF171" s="196">
        <v>0.51</v>
      </c>
      <c r="AG171" s="196">
        <v>1.02</v>
      </c>
      <c r="AH171" s="199">
        <v>0.73</v>
      </c>
      <c r="AI171" s="196">
        <v>0.55000000000000004</v>
      </c>
      <c r="AJ171" s="196">
        <v>0.57999999999999996</v>
      </c>
      <c r="AK171" s="196">
        <v>0.95</v>
      </c>
      <c r="AL171" s="199">
        <v>0.79</v>
      </c>
      <c r="AM171" s="198">
        <v>22.86</v>
      </c>
      <c r="AN171" s="198">
        <v>7.13</v>
      </c>
      <c r="AO171" s="199">
        <v>3.21</v>
      </c>
      <c r="AP171" s="199">
        <v>2.71</v>
      </c>
      <c r="AQ171" s="198">
        <v>22.48</v>
      </c>
      <c r="AR171" s="198">
        <v>15.46</v>
      </c>
      <c r="AS171" s="199">
        <v>1.45</v>
      </c>
      <c r="AT171" s="199">
        <v>1.41</v>
      </c>
      <c r="AU171" s="196">
        <v>0.86</v>
      </c>
      <c r="AV171" s="196">
        <v>0.76</v>
      </c>
      <c r="AW171" s="196">
        <v>1.1299999999999999</v>
      </c>
      <c r="AX171" s="197">
        <v>1.02</v>
      </c>
      <c r="AY171" s="192" t="s">
        <v>424</v>
      </c>
      <c r="AZ171" s="1">
        <f>+VLOOKUP(B171,'estrazione originale X 22'!$C:$AU,36,FALSE)</f>
        <v>-1</v>
      </c>
      <c r="BA171" s="1">
        <f>+VLOOKUP(B171,'estrazione originale X 22'!$C:$AU,37,FALSE)</f>
        <v>0</v>
      </c>
      <c r="BB171" s="1">
        <f>+VLOOKUP(B171,'estrazione originale X 22'!$C:$AU,38,FALSE)</f>
        <v>-1</v>
      </c>
      <c r="BC171" s="1">
        <f>+VLOOKUP(B171,'estrazione originale X 22'!$C:$AU,39,FALSE)</f>
        <v>0</v>
      </c>
      <c r="BD171" s="1">
        <f>+VLOOKUP(B171,'estrazione originale X 22'!$C:$AU,40,FALSE)</f>
        <v>0</v>
      </c>
      <c r="BE171" s="1">
        <f>+VLOOKUP(B171,'estrazione originale X 22'!$C:$AU,41,FALSE)</f>
        <v>-1</v>
      </c>
      <c r="BF171" s="1">
        <f>+VLOOKUP(B171,'estrazione originale X 22'!$C:$AU,42,FALSE)</f>
        <v>0</v>
      </c>
      <c r="BG171" s="1">
        <f>+VLOOKUP(B171,'estrazione originale X 22'!$C:$AU,43,FALSE)</f>
        <v>0</v>
      </c>
      <c r="BH171" s="1">
        <f>+VLOOKUP(B171,'estrazione originale X 22'!$C:$AU,44,FALSE)</f>
        <v>-1</v>
      </c>
      <c r="BI171" s="20">
        <f>+VLOOKUP(B171,'estrazione originale X 22'!$C:$AU,45,FALSE)</f>
        <v>-1</v>
      </c>
    </row>
    <row r="172" spans="1:61" customFormat="1" x14ac:dyDescent="0.25">
      <c r="A172" s="179">
        <v>163</v>
      </c>
      <c r="B172" s="11" t="s">
        <v>614</v>
      </c>
      <c r="C172" s="194" t="s">
        <v>368</v>
      </c>
      <c r="D172" s="194" t="s">
        <v>232</v>
      </c>
      <c r="E172" s="194" t="s">
        <v>369</v>
      </c>
      <c r="F172" s="195" t="s">
        <v>71</v>
      </c>
      <c r="G172" s="196">
        <v>0.77</v>
      </c>
      <c r="H172" s="196">
        <v>0.76</v>
      </c>
      <c r="I172" s="196">
        <v>1.01</v>
      </c>
      <c r="J172" s="197">
        <v>0.95</v>
      </c>
      <c r="K172" s="196">
        <v>0.94</v>
      </c>
      <c r="L172" s="196">
        <v>0.93</v>
      </c>
      <c r="M172" s="196">
        <v>1.01</v>
      </c>
      <c r="N172" s="197">
        <v>1.02</v>
      </c>
      <c r="O172" s="196">
        <v>0.69</v>
      </c>
      <c r="P172" s="196">
        <v>0.63</v>
      </c>
      <c r="Q172" s="196">
        <v>1.1000000000000001</v>
      </c>
      <c r="R172" s="197">
        <v>0.92</v>
      </c>
      <c r="S172" s="198" t="s">
        <v>449</v>
      </c>
      <c r="T172" s="198" t="s">
        <v>449</v>
      </c>
      <c r="U172" s="198" t="s">
        <v>424</v>
      </c>
      <c r="V172" s="199">
        <v>0</v>
      </c>
      <c r="W172" s="196">
        <v>0.61</v>
      </c>
      <c r="X172" s="196">
        <v>0.51</v>
      </c>
      <c r="Y172" s="196">
        <v>1.2</v>
      </c>
      <c r="Z172" s="200">
        <v>1.4</v>
      </c>
      <c r="AA172" s="196">
        <v>0.78</v>
      </c>
      <c r="AB172" s="196">
        <v>0.67</v>
      </c>
      <c r="AC172" s="196">
        <v>1.1599999999999999</v>
      </c>
      <c r="AD172" s="200">
        <v>1.23</v>
      </c>
      <c r="AE172" s="196">
        <v>0.81</v>
      </c>
      <c r="AF172" s="196">
        <v>0.67</v>
      </c>
      <c r="AG172" s="200">
        <v>1.21</v>
      </c>
      <c r="AH172" s="200">
        <v>1.25</v>
      </c>
      <c r="AI172" s="196">
        <v>0.52</v>
      </c>
      <c r="AJ172" s="196">
        <v>0.61</v>
      </c>
      <c r="AK172" s="196">
        <v>0.85</v>
      </c>
      <c r="AL172" s="197">
        <v>1.1200000000000001</v>
      </c>
      <c r="AM172" s="198">
        <v>39.520000000000003</v>
      </c>
      <c r="AN172" s="198">
        <v>19.350000000000001</v>
      </c>
      <c r="AO172" s="199">
        <v>2.04</v>
      </c>
      <c r="AP172" s="199">
        <v>1.58</v>
      </c>
      <c r="AQ172" s="198">
        <v>34.729999999999997</v>
      </c>
      <c r="AR172" s="198">
        <v>38.630000000000003</v>
      </c>
      <c r="AS172" s="196">
        <v>0.9</v>
      </c>
      <c r="AT172" s="197">
        <v>0.85</v>
      </c>
      <c r="AU172" s="196">
        <v>0.91</v>
      </c>
      <c r="AV172" s="196">
        <v>0.86</v>
      </c>
      <c r="AW172" s="196">
        <v>1.06</v>
      </c>
      <c r="AX172" s="197">
        <v>1.06</v>
      </c>
      <c r="AY172" s="192" t="s">
        <v>424</v>
      </c>
      <c r="AZ172" s="1">
        <f>+VLOOKUP(B172,'estrazione originale X 22'!$C:$AU,36,FALSE)</f>
        <v>0</v>
      </c>
      <c r="BA172" s="1">
        <f>+VLOOKUP(B172,'estrazione originale X 22'!$C:$AU,37,FALSE)</f>
        <v>0</v>
      </c>
      <c r="BB172" s="1">
        <f>+VLOOKUP(B172,'estrazione originale X 22'!$C:$AU,38,FALSE)</f>
        <v>0</v>
      </c>
      <c r="BC172" s="1">
        <f>+VLOOKUP(B172,'estrazione originale X 22'!$C:$AU,39,FALSE)</f>
        <v>0</v>
      </c>
      <c r="BD172" s="1">
        <f>+VLOOKUP(B172,'estrazione originale X 22'!$C:$AU,40,FALSE)</f>
        <v>0</v>
      </c>
      <c r="BE172" s="1">
        <f>+VLOOKUP(B172,'estrazione originale X 22'!$C:$AU,41,FALSE)</f>
        <v>0</v>
      </c>
      <c r="BF172" s="1">
        <f>+VLOOKUP(B172,'estrazione originale X 22'!$C:$AU,42,FALSE)</f>
        <v>1</v>
      </c>
      <c r="BG172" s="1">
        <f>+VLOOKUP(B172,'estrazione originale X 22'!$C:$AU,43,FALSE)</f>
        <v>0</v>
      </c>
      <c r="BH172" s="1">
        <f>+VLOOKUP(B172,'estrazione originale X 22'!$C:$AU,44,FALSE)</f>
        <v>0</v>
      </c>
      <c r="BI172" s="20">
        <f>+VLOOKUP(B172,'estrazione originale X 22'!$C:$AU,45,FALSE)</f>
        <v>-1</v>
      </c>
    </row>
    <row r="173" spans="1:61" customFormat="1" x14ac:dyDescent="0.25">
      <c r="A173" s="179">
        <v>164</v>
      </c>
      <c r="B173" s="11" t="s">
        <v>639</v>
      </c>
      <c r="C173" s="194" t="s">
        <v>658</v>
      </c>
      <c r="D173" s="194" t="s">
        <v>232</v>
      </c>
      <c r="E173" s="194" t="s">
        <v>371</v>
      </c>
      <c r="F173" s="195" t="s">
        <v>71</v>
      </c>
      <c r="G173" s="196">
        <v>0.56000000000000005</v>
      </c>
      <c r="H173" s="196">
        <v>0.56000000000000005</v>
      </c>
      <c r="I173" s="196">
        <v>1</v>
      </c>
      <c r="J173" s="197" t="s">
        <v>424</v>
      </c>
      <c r="K173" s="196">
        <v>0.78</v>
      </c>
      <c r="L173" s="196">
        <v>0.87</v>
      </c>
      <c r="M173" s="196">
        <v>0.9</v>
      </c>
      <c r="N173" s="197" t="s">
        <v>424</v>
      </c>
      <c r="O173" s="196">
        <v>0.41</v>
      </c>
      <c r="P173" s="196">
        <v>0.38</v>
      </c>
      <c r="Q173" s="196">
        <v>1.08</v>
      </c>
      <c r="R173" s="197" t="s">
        <v>424</v>
      </c>
      <c r="S173" s="198" t="s">
        <v>450</v>
      </c>
      <c r="T173" s="198" t="s">
        <v>449</v>
      </c>
      <c r="U173" s="198" t="s">
        <v>425</v>
      </c>
      <c r="V173" s="197" t="s">
        <v>424</v>
      </c>
      <c r="W173" s="196">
        <v>0.26</v>
      </c>
      <c r="X173" s="196">
        <v>0.41</v>
      </c>
      <c r="Y173" s="199">
        <v>0.63</v>
      </c>
      <c r="Z173" s="197" t="s">
        <v>424</v>
      </c>
      <c r="AA173" s="196">
        <v>0.59</v>
      </c>
      <c r="AB173" s="196">
        <v>0.57999999999999996</v>
      </c>
      <c r="AC173" s="196">
        <v>1.02</v>
      </c>
      <c r="AD173" s="197" t="s">
        <v>424</v>
      </c>
      <c r="AE173" s="196">
        <v>0.51</v>
      </c>
      <c r="AF173" s="196">
        <v>0.6</v>
      </c>
      <c r="AG173" s="196">
        <v>0.85</v>
      </c>
      <c r="AH173" s="197" t="s">
        <v>424</v>
      </c>
      <c r="AI173" s="196">
        <v>0.69</v>
      </c>
      <c r="AJ173" s="196">
        <v>0.63</v>
      </c>
      <c r="AK173" s="196">
        <v>1.1000000000000001</v>
      </c>
      <c r="AL173" s="197" t="s">
        <v>424</v>
      </c>
      <c r="AM173" s="198">
        <v>10.74</v>
      </c>
      <c r="AN173" s="198">
        <v>15.89</v>
      </c>
      <c r="AO173" s="200">
        <v>0.68</v>
      </c>
      <c r="AP173" s="197" t="s">
        <v>424</v>
      </c>
      <c r="AQ173" s="198">
        <v>20.170000000000002</v>
      </c>
      <c r="AR173" s="198">
        <v>24.67</v>
      </c>
      <c r="AS173" s="196">
        <v>0.82</v>
      </c>
      <c r="AT173" s="197" t="s">
        <v>424</v>
      </c>
      <c r="AU173" s="196">
        <v>0.87</v>
      </c>
      <c r="AV173" s="196">
        <v>0.65</v>
      </c>
      <c r="AW173" s="200">
        <v>1.34</v>
      </c>
      <c r="AX173" s="197" t="s">
        <v>424</v>
      </c>
      <c r="AY173" s="192">
        <f>+VLOOKUP(B173,'estrazione originale X 22'!$C:$AU,35,FALSE)</f>
        <v>1</v>
      </c>
      <c r="AZ173" s="1">
        <f>+VLOOKUP(B173,'estrazione originale X 22'!$C:$AU,36,FALSE)</f>
        <v>0</v>
      </c>
      <c r="BA173" s="1">
        <f>+VLOOKUP(B173,'estrazione originale X 22'!$C:$AU,37,FALSE)</f>
        <v>0</v>
      </c>
      <c r="BB173" s="1">
        <f>+VLOOKUP(B173,'estrazione originale X 22'!$C:$AU,38,FALSE)</f>
        <v>0</v>
      </c>
      <c r="BC173" s="1">
        <f>+VLOOKUP(B173,'estrazione originale X 22'!$C:$AU,39,FALSE)</f>
        <v>0</v>
      </c>
      <c r="BD173" s="1">
        <f>+VLOOKUP(B173,'estrazione originale X 22'!$C:$AU,40,FALSE)</f>
        <v>1</v>
      </c>
      <c r="BE173" s="1">
        <f>+VLOOKUP(B173,'estrazione originale X 22'!$C:$AU,41,FALSE)</f>
        <v>-1</v>
      </c>
      <c r="BF173" s="1">
        <f>+VLOOKUP(B173,'estrazione originale X 22'!$C:$AU,42,FALSE)</f>
        <v>0</v>
      </c>
      <c r="BG173" s="1">
        <f>+VLOOKUP(B173,'estrazione originale X 22'!$C:$AU,43,FALSE)</f>
        <v>0</v>
      </c>
      <c r="BH173" s="1">
        <f>+VLOOKUP(B173,'estrazione originale X 22'!$C:$AU,44,FALSE)</f>
        <v>0</v>
      </c>
      <c r="BI173" s="20">
        <f>+VLOOKUP(B173,'estrazione originale X 22'!$C:$AU,45,FALSE)</f>
        <v>1</v>
      </c>
    </row>
    <row r="174" spans="1:61" customFormat="1" x14ac:dyDescent="0.25">
      <c r="A174" s="179">
        <v>165</v>
      </c>
      <c r="B174" s="11" t="s">
        <v>616</v>
      </c>
      <c r="C174" s="194" t="s">
        <v>372</v>
      </c>
      <c r="D174" s="194" t="s">
        <v>232</v>
      </c>
      <c r="E174" s="194" t="s">
        <v>373</v>
      </c>
      <c r="F174" s="195" t="s">
        <v>71</v>
      </c>
      <c r="G174" s="196">
        <v>0.6</v>
      </c>
      <c r="H174" s="196">
        <v>0.61</v>
      </c>
      <c r="I174" s="196">
        <v>0.98</v>
      </c>
      <c r="J174" s="197">
        <v>1.1499999999999999</v>
      </c>
      <c r="K174" s="196">
        <v>0.95</v>
      </c>
      <c r="L174" s="196">
        <v>0.95</v>
      </c>
      <c r="M174" s="196">
        <v>1</v>
      </c>
      <c r="N174" s="197">
        <v>0.99</v>
      </c>
      <c r="O174" s="196">
        <v>0.42</v>
      </c>
      <c r="P174" s="196">
        <v>0.44</v>
      </c>
      <c r="Q174" s="196">
        <v>0.95</v>
      </c>
      <c r="R174" s="197">
        <v>1.1499999999999999</v>
      </c>
      <c r="S174" s="198" t="s">
        <v>449</v>
      </c>
      <c r="T174" s="198" t="s">
        <v>449</v>
      </c>
      <c r="U174" s="198" t="s">
        <v>424</v>
      </c>
      <c r="V174" s="200">
        <v>2</v>
      </c>
      <c r="W174" s="196">
        <v>0.5</v>
      </c>
      <c r="X174" s="196">
        <v>0.32</v>
      </c>
      <c r="Y174" s="200">
        <v>1.56</v>
      </c>
      <c r="Z174" s="200">
        <v>1.65</v>
      </c>
      <c r="AA174" s="196">
        <v>0.67</v>
      </c>
      <c r="AB174" s="196">
        <v>0.55000000000000004</v>
      </c>
      <c r="AC174" s="200">
        <v>1.22</v>
      </c>
      <c r="AD174" s="197">
        <v>1.1399999999999999</v>
      </c>
      <c r="AE174" s="196">
        <v>0.56999999999999995</v>
      </c>
      <c r="AF174" s="196">
        <v>0.43</v>
      </c>
      <c r="AG174" s="200">
        <v>1.33</v>
      </c>
      <c r="AH174" s="200">
        <v>1.45</v>
      </c>
      <c r="AI174" s="196">
        <v>0.46</v>
      </c>
      <c r="AJ174" s="196">
        <v>0.51</v>
      </c>
      <c r="AK174" s="196">
        <v>0.9</v>
      </c>
      <c r="AL174" s="200">
        <v>1.23</v>
      </c>
      <c r="AM174" s="198">
        <v>19.690000000000001</v>
      </c>
      <c r="AN174" s="198">
        <v>10.199999999999999</v>
      </c>
      <c r="AO174" s="199">
        <v>1.93</v>
      </c>
      <c r="AP174" s="199">
        <v>2.31</v>
      </c>
      <c r="AQ174" s="198">
        <v>38.35</v>
      </c>
      <c r="AR174" s="198">
        <v>20.47</v>
      </c>
      <c r="AS174" s="199">
        <v>1.87</v>
      </c>
      <c r="AT174" s="199">
        <v>2.33</v>
      </c>
      <c r="AU174" s="196">
        <v>0.67</v>
      </c>
      <c r="AV174" s="196">
        <v>0.72</v>
      </c>
      <c r="AW174" s="196">
        <v>0.93</v>
      </c>
      <c r="AX174" s="197">
        <v>0.91</v>
      </c>
      <c r="AY174" s="192" t="s">
        <v>424</v>
      </c>
      <c r="AZ174" s="1">
        <f>+VLOOKUP(B174,'estrazione originale X 22'!$C:$AU,36,FALSE)</f>
        <v>0</v>
      </c>
      <c r="BA174" s="1">
        <f>+VLOOKUP(B174,'estrazione originale X 22'!$C:$AU,37,FALSE)</f>
        <v>0</v>
      </c>
      <c r="BB174" s="1">
        <f>+VLOOKUP(B174,'estrazione originale X 22'!$C:$AU,38,FALSE)</f>
        <v>0</v>
      </c>
      <c r="BC174" s="1">
        <f>+VLOOKUP(B174,'estrazione originale X 22'!$C:$AU,39,FALSE)</f>
        <v>1</v>
      </c>
      <c r="BD174" s="1">
        <f>+VLOOKUP(B174,'estrazione originale X 22'!$C:$AU,40,FALSE)</f>
        <v>0</v>
      </c>
      <c r="BE174" s="1">
        <f>+VLOOKUP(B174,'estrazione originale X 22'!$C:$AU,41,FALSE)</f>
        <v>1</v>
      </c>
      <c r="BF174" s="1">
        <f>+VLOOKUP(B174,'estrazione originale X 22'!$C:$AU,42,FALSE)</f>
        <v>1</v>
      </c>
      <c r="BG174" s="1">
        <f>+VLOOKUP(B174,'estrazione originale X 22'!$C:$AU,43,FALSE)</f>
        <v>0</v>
      </c>
      <c r="BH174" s="1">
        <f>+VLOOKUP(B174,'estrazione originale X 22'!$C:$AU,44,FALSE)</f>
        <v>-1</v>
      </c>
      <c r="BI174" s="20">
        <f>+VLOOKUP(B174,'estrazione originale X 22'!$C:$AU,45,FALSE)</f>
        <v>-1</v>
      </c>
    </row>
    <row r="175" spans="1:61" customFormat="1" x14ac:dyDescent="0.25">
      <c r="A175" s="179">
        <v>166</v>
      </c>
      <c r="B175" s="11" t="s">
        <v>617</v>
      </c>
      <c r="C175" s="194" t="s">
        <v>374</v>
      </c>
      <c r="D175" s="194" t="s">
        <v>232</v>
      </c>
      <c r="E175" s="194" t="s">
        <v>375</v>
      </c>
      <c r="F175" s="195" t="s">
        <v>71</v>
      </c>
      <c r="G175" s="196">
        <v>0.84</v>
      </c>
      <c r="H175" s="196">
        <v>0.56000000000000005</v>
      </c>
      <c r="I175" s="200">
        <v>1.5</v>
      </c>
      <c r="J175" s="200">
        <v>1.47</v>
      </c>
      <c r="K175" s="196">
        <v>1</v>
      </c>
      <c r="L175" s="196">
        <v>0.95</v>
      </c>
      <c r="M175" s="196">
        <v>1.05</v>
      </c>
      <c r="N175" s="197">
        <v>1.03</v>
      </c>
      <c r="O175" s="196">
        <v>0.72</v>
      </c>
      <c r="P175" s="196">
        <v>0.39</v>
      </c>
      <c r="Q175" s="200">
        <v>1.85</v>
      </c>
      <c r="R175" s="200">
        <v>2.09</v>
      </c>
      <c r="S175" s="198" t="s">
        <v>449</v>
      </c>
      <c r="T175" s="198" t="s">
        <v>450</v>
      </c>
      <c r="U175" s="199">
        <v>0</v>
      </c>
      <c r="V175" s="197" t="s">
        <v>424</v>
      </c>
      <c r="W175" s="196">
        <v>0.85</v>
      </c>
      <c r="X175" s="196">
        <v>0.46</v>
      </c>
      <c r="Y175" s="200">
        <v>1.85</v>
      </c>
      <c r="Z175" s="200">
        <v>1.71</v>
      </c>
      <c r="AA175" s="196">
        <v>0.94</v>
      </c>
      <c r="AB175" s="196">
        <v>0.76</v>
      </c>
      <c r="AC175" s="200">
        <v>1.24</v>
      </c>
      <c r="AD175" s="197">
        <v>1.03</v>
      </c>
      <c r="AE175" s="196">
        <v>0.81</v>
      </c>
      <c r="AF175" s="196">
        <v>0.72</v>
      </c>
      <c r="AG175" s="196">
        <v>1.1299999999999999</v>
      </c>
      <c r="AH175" s="200">
        <v>1.28</v>
      </c>
      <c r="AI175" s="196">
        <v>0.61</v>
      </c>
      <c r="AJ175" s="196">
        <v>0.62</v>
      </c>
      <c r="AK175" s="196">
        <v>0.98</v>
      </c>
      <c r="AL175" s="197">
        <v>0.88</v>
      </c>
      <c r="AM175" s="198">
        <v>5.29</v>
      </c>
      <c r="AN175" s="198">
        <v>7.51</v>
      </c>
      <c r="AO175" s="200">
        <v>0.7</v>
      </c>
      <c r="AP175" s="197">
        <v>1.06</v>
      </c>
      <c r="AQ175" s="198">
        <v>10.19</v>
      </c>
      <c r="AR175" s="198">
        <v>10.57</v>
      </c>
      <c r="AS175" s="196">
        <v>0.96</v>
      </c>
      <c r="AT175" s="197">
        <v>1.2</v>
      </c>
      <c r="AU175" s="196">
        <v>0.85</v>
      </c>
      <c r="AV175" s="196">
        <v>0.72</v>
      </c>
      <c r="AW175" s="196">
        <v>1.18</v>
      </c>
      <c r="AX175" s="197">
        <v>1.19</v>
      </c>
      <c r="AY175" s="192">
        <f>+VLOOKUP(B175,'estrazione originale X 22'!$C:$AU,35,FALSE)</f>
        <v>-1</v>
      </c>
      <c r="AZ175" s="1">
        <f>+VLOOKUP(B175,'estrazione originale X 22'!$C:$AU,36,FALSE)</f>
        <v>1</v>
      </c>
      <c r="BA175" s="1">
        <f>+VLOOKUP(B175,'estrazione originale X 22'!$C:$AU,37,FALSE)</f>
        <v>0</v>
      </c>
      <c r="BB175" s="1">
        <f>+VLOOKUP(B175,'estrazione originale X 22'!$C:$AU,38,FALSE)</f>
        <v>1</v>
      </c>
      <c r="BC175" s="1">
        <f>+VLOOKUP(B175,'estrazione originale X 22'!$C:$AU,39,FALSE)</f>
        <v>1</v>
      </c>
      <c r="BD175" s="1">
        <f>+VLOOKUP(B175,'estrazione originale X 22'!$C:$AU,40,FALSE)</f>
        <v>0</v>
      </c>
      <c r="BE175" s="1">
        <f>+VLOOKUP(B175,'estrazione originale X 22'!$C:$AU,41,FALSE)</f>
        <v>1</v>
      </c>
      <c r="BF175" s="1">
        <f>+VLOOKUP(B175,'estrazione originale X 22'!$C:$AU,42,FALSE)</f>
        <v>0</v>
      </c>
      <c r="BG175" s="1">
        <f>+VLOOKUP(B175,'estrazione originale X 22'!$C:$AU,43,FALSE)</f>
        <v>0</v>
      </c>
      <c r="BH175" s="1">
        <f>+VLOOKUP(B175,'estrazione originale X 22'!$C:$AU,44,FALSE)</f>
        <v>0</v>
      </c>
      <c r="BI175" s="20">
        <f>+VLOOKUP(B175,'estrazione originale X 22'!$C:$AU,45,FALSE)</f>
        <v>1</v>
      </c>
    </row>
    <row r="176" spans="1:61" customFormat="1" x14ac:dyDescent="0.25">
      <c r="A176" s="179">
        <v>167</v>
      </c>
      <c r="B176" s="11" t="s">
        <v>618</v>
      </c>
      <c r="C176" s="194" t="s">
        <v>377</v>
      </c>
      <c r="D176" s="194" t="s">
        <v>232</v>
      </c>
      <c r="E176" s="194" t="s">
        <v>378</v>
      </c>
      <c r="F176" s="195" t="s">
        <v>71</v>
      </c>
      <c r="G176" s="196">
        <v>0.67</v>
      </c>
      <c r="H176" s="196">
        <v>0.67</v>
      </c>
      <c r="I176" s="196">
        <v>1</v>
      </c>
      <c r="J176" s="197" t="s">
        <v>424</v>
      </c>
      <c r="K176" s="196">
        <v>1</v>
      </c>
      <c r="L176" s="196">
        <v>0.95</v>
      </c>
      <c r="M176" s="196">
        <v>1.05</v>
      </c>
      <c r="N176" s="197" t="s">
        <v>424</v>
      </c>
      <c r="O176" s="196">
        <v>0.64</v>
      </c>
      <c r="P176" s="196">
        <v>0.59</v>
      </c>
      <c r="Q176" s="196">
        <v>1.08</v>
      </c>
      <c r="R176" s="197" t="s">
        <v>424</v>
      </c>
      <c r="S176" s="198" t="s">
        <v>449</v>
      </c>
      <c r="T176" s="198" t="s">
        <v>450</v>
      </c>
      <c r="U176" s="199">
        <v>0</v>
      </c>
      <c r="V176" s="197" t="s">
        <v>424</v>
      </c>
      <c r="W176" s="196" t="s">
        <v>424</v>
      </c>
      <c r="X176" s="196" t="s">
        <v>424</v>
      </c>
      <c r="Y176" s="196" t="s">
        <v>424</v>
      </c>
      <c r="Z176" s="197" t="s">
        <v>424</v>
      </c>
      <c r="AA176" s="196" t="s">
        <v>424</v>
      </c>
      <c r="AB176" s="196" t="s">
        <v>424</v>
      </c>
      <c r="AC176" s="196" t="s">
        <v>424</v>
      </c>
      <c r="AD176" s="197" t="s">
        <v>424</v>
      </c>
      <c r="AE176" s="196" t="s">
        <v>424</v>
      </c>
      <c r="AF176" s="196" t="s">
        <v>424</v>
      </c>
      <c r="AG176" s="196" t="s">
        <v>424</v>
      </c>
      <c r="AH176" s="197" t="s">
        <v>424</v>
      </c>
      <c r="AI176" s="196" t="s">
        <v>424</v>
      </c>
      <c r="AJ176" s="196" t="s">
        <v>424</v>
      </c>
      <c r="AK176" s="196" t="s">
        <v>424</v>
      </c>
      <c r="AL176" s="197" t="s">
        <v>424</v>
      </c>
      <c r="AM176" s="198">
        <v>5.0999999999999996</v>
      </c>
      <c r="AN176" s="198">
        <v>6.91</v>
      </c>
      <c r="AO176" s="200">
        <v>0.74</v>
      </c>
      <c r="AP176" s="197">
        <v>1.1200000000000001</v>
      </c>
      <c r="AQ176" s="198">
        <v>4.33</v>
      </c>
      <c r="AR176" s="198">
        <v>5.85</v>
      </c>
      <c r="AS176" s="200">
        <v>0.74</v>
      </c>
      <c r="AT176" s="197">
        <v>1.1499999999999999</v>
      </c>
      <c r="AU176" s="196">
        <v>0.67</v>
      </c>
      <c r="AV176" s="196">
        <v>0.76</v>
      </c>
      <c r="AW176" s="196">
        <v>0.88</v>
      </c>
      <c r="AX176" s="199">
        <v>0</v>
      </c>
      <c r="AY176" s="192">
        <f>+VLOOKUP(B176,'estrazione originale X 22'!$C:$AU,35,FALSE)</f>
        <v>-1</v>
      </c>
      <c r="AZ176" s="1">
        <f>+VLOOKUP(B176,'estrazione originale X 22'!$C:$AU,36,FALSE)</f>
        <v>0</v>
      </c>
      <c r="BA176" s="1">
        <f>+VLOOKUP(B176,'estrazione originale X 22'!$C:$AU,37,FALSE)</f>
        <v>0</v>
      </c>
      <c r="BB176" s="1">
        <f>+VLOOKUP(B176,'estrazione originale X 22'!$C:$AU,38,FALSE)</f>
        <v>0</v>
      </c>
      <c r="BC176" s="1" t="s">
        <v>424</v>
      </c>
      <c r="BD176" s="1">
        <f>+VLOOKUP(B176,'estrazione originale X 22'!$C:$AU,40,FALSE)</f>
        <v>0</v>
      </c>
      <c r="BE176" s="1" t="s">
        <v>424</v>
      </c>
      <c r="BF176" s="1" t="s">
        <v>424</v>
      </c>
      <c r="BG176" s="1" t="s">
        <v>424</v>
      </c>
      <c r="BH176" s="1">
        <f>+VLOOKUP(B176,'estrazione originale X 22'!$C:$AU,44,FALSE)</f>
        <v>1</v>
      </c>
      <c r="BI176" s="20">
        <f>+VLOOKUP(B176,'estrazione originale X 22'!$C:$AU,45,FALSE)</f>
        <v>1</v>
      </c>
    </row>
    <row r="177" spans="1:61" customFormat="1" x14ac:dyDescent="0.25">
      <c r="A177" s="179">
        <v>168</v>
      </c>
      <c r="B177" s="11" t="s">
        <v>619</v>
      </c>
      <c r="C177" s="194" t="s">
        <v>380</v>
      </c>
      <c r="D177" s="194" t="s">
        <v>232</v>
      </c>
      <c r="E177" s="194" t="s">
        <v>381</v>
      </c>
      <c r="F177" s="195" t="s">
        <v>71</v>
      </c>
      <c r="G177" s="196">
        <v>0.65</v>
      </c>
      <c r="H177" s="196">
        <v>0.7</v>
      </c>
      <c r="I177" s="196">
        <v>0.93</v>
      </c>
      <c r="J177" s="200">
        <v>1.33</v>
      </c>
      <c r="K177" s="196">
        <v>0.85</v>
      </c>
      <c r="L177" s="196">
        <v>0.9</v>
      </c>
      <c r="M177" s="196">
        <v>0.94</v>
      </c>
      <c r="N177" s="197">
        <v>0.96</v>
      </c>
      <c r="O177" s="196">
        <v>0.46</v>
      </c>
      <c r="P177" s="196">
        <v>0.59</v>
      </c>
      <c r="Q177" s="199">
        <v>0.78</v>
      </c>
      <c r="R177" s="197">
        <v>1.19</v>
      </c>
      <c r="S177" s="198" t="s">
        <v>449</v>
      </c>
      <c r="T177" s="198" t="s">
        <v>449</v>
      </c>
      <c r="U177" s="198" t="s">
        <v>424</v>
      </c>
      <c r="V177" s="200">
        <v>2</v>
      </c>
      <c r="W177" s="196">
        <v>0.71</v>
      </c>
      <c r="X177" s="196">
        <v>0.32</v>
      </c>
      <c r="Y177" s="200">
        <v>2.2200000000000002</v>
      </c>
      <c r="Z177" s="197">
        <v>1.1299999999999999</v>
      </c>
      <c r="AA177" s="196">
        <v>0.54</v>
      </c>
      <c r="AB177" s="196">
        <v>0.5</v>
      </c>
      <c r="AC177" s="196">
        <v>1.08</v>
      </c>
      <c r="AD177" s="200">
        <v>1.22</v>
      </c>
      <c r="AE177" s="196">
        <v>0.62</v>
      </c>
      <c r="AF177" s="196">
        <v>0.63</v>
      </c>
      <c r="AG177" s="196">
        <v>0.98</v>
      </c>
      <c r="AH177" s="200">
        <v>1.52</v>
      </c>
      <c r="AI177" s="196">
        <v>0.25</v>
      </c>
      <c r="AJ177" s="196">
        <v>0.45</v>
      </c>
      <c r="AK177" s="199">
        <v>0.56000000000000005</v>
      </c>
      <c r="AL177" s="199">
        <v>0.4</v>
      </c>
      <c r="AM177" s="198">
        <v>8</v>
      </c>
      <c r="AN177" s="198">
        <v>6.53</v>
      </c>
      <c r="AO177" s="199">
        <v>1.23</v>
      </c>
      <c r="AP177" s="197">
        <v>1.1299999999999999</v>
      </c>
      <c r="AQ177" s="198">
        <v>5.65</v>
      </c>
      <c r="AR177" s="198">
        <v>7.72</v>
      </c>
      <c r="AS177" s="200">
        <v>0.73</v>
      </c>
      <c r="AT177" s="200">
        <v>0.74</v>
      </c>
      <c r="AU177" s="196">
        <v>0.77</v>
      </c>
      <c r="AV177" s="196">
        <v>0.8</v>
      </c>
      <c r="AW177" s="196">
        <v>0.96</v>
      </c>
      <c r="AX177" s="197">
        <v>0.97</v>
      </c>
      <c r="AY177" s="192" t="s">
        <v>424</v>
      </c>
      <c r="AZ177" s="1">
        <f>+VLOOKUP(B177,'estrazione originale X 22'!$C:$AU,36,FALSE)</f>
        <v>0</v>
      </c>
      <c r="BA177" s="1">
        <f>+VLOOKUP(B177,'estrazione originale X 22'!$C:$AU,37,FALSE)</f>
        <v>0</v>
      </c>
      <c r="BB177" s="1">
        <f>+VLOOKUP(B177,'estrazione originale X 22'!$C:$AU,38,FALSE)</f>
        <v>-1</v>
      </c>
      <c r="BC177" s="1">
        <f>+VLOOKUP(B177,'estrazione originale X 22'!$C:$AU,39,FALSE)</f>
        <v>0</v>
      </c>
      <c r="BD177" s="1">
        <f>+VLOOKUP(B177,'estrazione originale X 22'!$C:$AU,40,FALSE)</f>
        <v>0</v>
      </c>
      <c r="BE177" s="1">
        <f>+VLOOKUP(B177,'estrazione originale X 22'!$C:$AU,41,FALSE)</f>
        <v>1</v>
      </c>
      <c r="BF177" s="1">
        <f>+VLOOKUP(B177,'estrazione originale X 22'!$C:$AU,42,FALSE)</f>
        <v>0</v>
      </c>
      <c r="BG177" s="1">
        <f>+VLOOKUP(B177,'estrazione originale X 22'!$C:$AU,43,FALSE)</f>
        <v>-1</v>
      </c>
      <c r="BH177" s="1">
        <f>+VLOOKUP(B177,'estrazione originale X 22'!$C:$AU,44,FALSE)</f>
        <v>1</v>
      </c>
      <c r="BI177" s="20">
        <f>+VLOOKUP(B177,'estrazione originale X 22'!$C:$AU,45,FALSE)</f>
        <v>-1</v>
      </c>
    </row>
    <row r="178" spans="1:61" customFormat="1" x14ac:dyDescent="0.25">
      <c r="A178" s="179">
        <v>169</v>
      </c>
      <c r="B178" s="11" t="s">
        <v>620</v>
      </c>
      <c r="C178" s="194" t="s">
        <v>383</v>
      </c>
      <c r="D178" s="194" t="s">
        <v>232</v>
      </c>
      <c r="E178" s="194" t="s">
        <v>384</v>
      </c>
      <c r="F178" s="195" t="s">
        <v>71</v>
      </c>
      <c r="G178" s="196">
        <v>0.99</v>
      </c>
      <c r="H178" s="196">
        <v>0.56999999999999995</v>
      </c>
      <c r="I178" s="200">
        <v>1.74</v>
      </c>
      <c r="J178" s="200">
        <v>1.3</v>
      </c>
      <c r="K178" s="196">
        <v>1</v>
      </c>
      <c r="L178" s="196">
        <v>0.93</v>
      </c>
      <c r="M178" s="196">
        <v>1.08</v>
      </c>
      <c r="N178" s="197">
        <v>1.01</v>
      </c>
      <c r="O178" s="196">
        <v>0.93</v>
      </c>
      <c r="P178" s="196">
        <v>0.43</v>
      </c>
      <c r="Q178" s="200">
        <v>2.16</v>
      </c>
      <c r="R178" s="200">
        <v>1.34</v>
      </c>
      <c r="S178" s="198" t="s">
        <v>449</v>
      </c>
      <c r="T178" s="198" t="s">
        <v>449</v>
      </c>
      <c r="U178" s="198" t="s">
        <v>424</v>
      </c>
      <c r="V178" s="197" t="s">
        <v>424</v>
      </c>
      <c r="W178" s="196">
        <v>0.73</v>
      </c>
      <c r="X178" s="196">
        <v>0.43</v>
      </c>
      <c r="Y178" s="200">
        <v>1.7</v>
      </c>
      <c r="Z178" s="200">
        <v>1.42</v>
      </c>
      <c r="AA178" s="196">
        <v>0.92</v>
      </c>
      <c r="AB178" s="196">
        <v>0.66</v>
      </c>
      <c r="AC178" s="200">
        <v>1.39</v>
      </c>
      <c r="AD178" s="197">
        <v>1.1100000000000001</v>
      </c>
      <c r="AE178" s="196">
        <v>0.97</v>
      </c>
      <c r="AF178" s="196">
        <v>0.8</v>
      </c>
      <c r="AG178" s="200">
        <v>1.21</v>
      </c>
      <c r="AH178" s="197">
        <v>1.1499999999999999</v>
      </c>
      <c r="AI178" s="196">
        <v>0.83</v>
      </c>
      <c r="AJ178" s="196">
        <v>0.9</v>
      </c>
      <c r="AK178" s="196">
        <v>0.92</v>
      </c>
      <c r="AL178" s="197">
        <v>1.0900000000000001</v>
      </c>
      <c r="AM178" s="198">
        <v>21.96</v>
      </c>
      <c r="AN178" s="198">
        <v>20.68</v>
      </c>
      <c r="AO178" s="196">
        <v>1.06</v>
      </c>
      <c r="AP178" s="197">
        <v>0.96</v>
      </c>
      <c r="AQ178" s="198">
        <v>26.83</v>
      </c>
      <c r="AR178" s="198">
        <v>26.83</v>
      </c>
      <c r="AS178" s="196">
        <v>1</v>
      </c>
      <c r="AT178" s="197">
        <v>1.18</v>
      </c>
      <c r="AU178" s="196">
        <v>0.61</v>
      </c>
      <c r="AV178" s="196">
        <v>0.42</v>
      </c>
      <c r="AW178" s="200">
        <v>1.45</v>
      </c>
      <c r="AX178" s="200">
        <v>1.33</v>
      </c>
      <c r="AY178" s="192" t="s">
        <v>424</v>
      </c>
      <c r="AZ178" s="1">
        <f>+VLOOKUP(B178,'estrazione originale X 22'!$C:$AU,36,FALSE)</f>
        <v>1</v>
      </c>
      <c r="BA178" s="1">
        <f>+VLOOKUP(B178,'estrazione originale X 22'!$C:$AU,37,FALSE)</f>
        <v>0</v>
      </c>
      <c r="BB178" s="1">
        <f>+VLOOKUP(B178,'estrazione originale X 22'!$C:$AU,38,FALSE)</f>
        <v>1</v>
      </c>
      <c r="BC178" s="1">
        <f>+VLOOKUP(B178,'estrazione originale X 22'!$C:$AU,39,FALSE)</f>
        <v>1</v>
      </c>
      <c r="BD178" s="1">
        <f>+VLOOKUP(B178,'estrazione originale X 22'!$C:$AU,40,FALSE)</f>
        <v>1</v>
      </c>
      <c r="BE178" s="1">
        <f>+VLOOKUP(B178,'estrazione originale X 22'!$C:$AU,41,FALSE)</f>
        <v>1</v>
      </c>
      <c r="BF178" s="1">
        <f>+VLOOKUP(B178,'estrazione originale X 22'!$C:$AU,42,FALSE)</f>
        <v>1</v>
      </c>
      <c r="BG178" s="1">
        <f>+VLOOKUP(B178,'estrazione originale X 22'!$C:$AU,43,FALSE)</f>
        <v>0</v>
      </c>
      <c r="BH178" s="1">
        <f>+VLOOKUP(B178,'estrazione originale X 22'!$C:$AU,44,FALSE)</f>
        <v>0</v>
      </c>
      <c r="BI178" s="20">
        <f>+VLOOKUP(B178,'estrazione originale X 22'!$C:$AU,45,FALSE)</f>
        <v>0</v>
      </c>
    </row>
    <row r="179" spans="1:61" customFormat="1" ht="15.75" thickBot="1" x14ac:dyDescent="0.3">
      <c r="A179" s="179">
        <v>170</v>
      </c>
      <c r="B179" s="11" t="s">
        <v>621</v>
      </c>
      <c r="C179" s="194" t="s">
        <v>385</v>
      </c>
      <c r="D179" s="194" t="s">
        <v>232</v>
      </c>
      <c r="E179" s="194" t="s">
        <v>386</v>
      </c>
      <c r="F179" s="195" t="s">
        <v>71</v>
      </c>
      <c r="G179" s="196">
        <v>0.38</v>
      </c>
      <c r="H179" s="196">
        <v>0.49</v>
      </c>
      <c r="I179" s="199">
        <v>0.78</v>
      </c>
      <c r="J179" s="197">
        <v>0.91</v>
      </c>
      <c r="K179" s="196">
        <v>0.96</v>
      </c>
      <c r="L179" s="196">
        <v>0.96</v>
      </c>
      <c r="M179" s="196">
        <v>1</v>
      </c>
      <c r="N179" s="197">
        <v>0.97</v>
      </c>
      <c r="O179" s="196">
        <v>0</v>
      </c>
      <c r="P179" s="196">
        <v>0.28000000000000003</v>
      </c>
      <c r="Q179" s="199">
        <v>0</v>
      </c>
      <c r="R179" s="199">
        <v>0.39</v>
      </c>
      <c r="S179" s="198" t="s">
        <v>449</v>
      </c>
      <c r="T179" s="198" t="s">
        <v>449</v>
      </c>
      <c r="U179" s="198" t="s">
        <v>424</v>
      </c>
      <c r="V179" s="197" t="s">
        <v>424</v>
      </c>
      <c r="W179" s="196">
        <v>0.72</v>
      </c>
      <c r="X179" s="196">
        <v>0.64</v>
      </c>
      <c r="Y179" s="196">
        <v>1.1200000000000001</v>
      </c>
      <c r="Z179" s="197">
        <v>1</v>
      </c>
      <c r="AA179" s="196">
        <v>0.88</v>
      </c>
      <c r="AB179" s="196">
        <v>0.81</v>
      </c>
      <c r="AC179" s="196">
        <v>1.0900000000000001</v>
      </c>
      <c r="AD179" s="197">
        <v>0.81</v>
      </c>
      <c r="AE179" s="196">
        <v>0.87</v>
      </c>
      <c r="AF179" s="196">
        <v>0.86</v>
      </c>
      <c r="AG179" s="196">
        <v>1.01</v>
      </c>
      <c r="AH179" s="197">
        <v>1</v>
      </c>
      <c r="AI179" s="196">
        <v>0.67</v>
      </c>
      <c r="AJ179" s="196">
        <v>0.81</v>
      </c>
      <c r="AK179" s="196">
        <v>0.83</v>
      </c>
      <c r="AL179" s="197">
        <v>1.06</v>
      </c>
      <c r="AM179" s="198">
        <v>27</v>
      </c>
      <c r="AN179" s="198">
        <v>23.88</v>
      </c>
      <c r="AO179" s="196">
        <v>1.1299999999999999</v>
      </c>
      <c r="AP179" s="200">
        <v>0.67</v>
      </c>
      <c r="AQ179" s="198">
        <v>24.78</v>
      </c>
      <c r="AR179" s="198">
        <v>22.98</v>
      </c>
      <c r="AS179" s="196">
        <v>1.08</v>
      </c>
      <c r="AT179" s="200">
        <v>0.64</v>
      </c>
      <c r="AU179" s="196">
        <v>0.49</v>
      </c>
      <c r="AV179" s="196">
        <v>0.49</v>
      </c>
      <c r="AW179" s="196">
        <v>1</v>
      </c>
      <c r="AX179" s="197">
        <v>0.81</v>
      </c>
      <c r="AY179" s="22" t="s">
        <v>424</v>
      </c>
      <c r="AZ179" s="22">
        <f>+VLOOKUP(B179,'estrazione originale X 22'!$C:$AU,36,FALSE)</f>
        <v>-1</v>
      </c>
      <c r="BA179" s="22">
        <f>+VLOOKUP(B179,'estrazione originale X 22'!$C:$AU,37,FALSE)</f>
        <v>0</v>
      </c>
      <c r="BB179" s="22">
        <f>+VLOOKUP(B179,'estrazione originale X 22'!$C:$AU,38,FALSE)</f>
        <v>-1</v>
      </c>
      <c r="BC179" s="22">
        <f>+VLOOKUP(B179,'estrazione originale X 22'!$C:$AU,39,FALSE)</f>
        <v>0</v>
      </c>
      <c r="BD179" s="22">
        <f>+VLOOKUP(B179,'estrazione originale X 22'!$C:$AU,40,FALSE)</f>
        <v>0</v>
      </c>
      <c r="BE179" s="22">
        <f>+VLOOKUP(B179,'estrazione originale X 22'!$C:$AU,41,FALSE)</f>
        <v>0</v>
      </c>
      <c r="BF179" s="22">
        <f>+VLOOKUP(B179,'estrazione originale X 22'!$C:$AU,42,FALSE)</f>
        <v>0</v>
      </c>
      <c r="BG179" s="22">
        <f>+VLOOKUP(B179,'estrazione originale X 22'!$C:$AU,43,FALSE)</f>
        <v>0</v>
      </c>
      <c r="BH179" s="22">
        <f>+VLOOKUP(B179,'estrazione originale X 22'!$C:$AU,44,FALSE)</f>
        <v>0</v>
      </c>
      <c r="BI179" s="24">
        <f>+VLOOKUP(B179,'estrazione originale X 22'!$C:$AU,45,FALSE)</f>
        <v>0</v>
      </c>
    </row>
    <row r="180" spans="1:61" customFormat="1" x14ac:dyDescent="0.25">
      <c r="A180" s="17"/>
      <c r="B180" s="1"/>
      <c r="C180" s="68"/>
      <c r="D180" s="68"/>
      <c r="E180" s="68"/>
      <c r="F180" s="169"/>
      <c r="G180" s="83"/>
      <c r="H180" s="83"/>
      <c r="I180" s="83"/>
      <c r="J180" s="193"/>
      <c r="K180" s="83"/>
      <c r="L180" s="83"/>
      <c r="M180" s="83"/>
      <c r="N180" s="83"/>
      <c r="O180" s="83"/>
      <c r="P180" s="83"/>
      <c r="Q180" s="83"/>
      <c r="R180" s="193"/>
      <c r="S180" s="115"/>
      <c r="T180" s="115"/>
      <c r="U180" s="83"/>
      <c r="V180" s="193"/>
      <c r="W180" s="83"/>
      <c r="X180" s="83"/>
      <c r="Y180" s="83"/>
      <c r="Z180" s="83"/>
      <c r="AA180" s="83"/>
      <c r="AB180" s="83"/>
      <c r="AC180" s="83"/>
      <c r="AD180" s="193"/>
      <c r="AE180" s="83"/>
      <c r="AF180" s="83"/>
      <c r="AG180" s="83"/>
      <c r="AH180" s="83"/>
      <c r="AI180" s="83"/>
      <c r="AJ180" s="83"/>
      <c r="AK180" s="83"/>
      <c r="AL180" s="83"/>
      <c r="AM180" s="115"/>
      <c r="AN180" s="115"/>
      <c r="AO180" s="83"/>
      <c r="AP180" s="83"/>
      <c r="AQ180" s="104"/>
      <c r="AR180" s="104"/>
      <c r="AS180" s="83"/>
      <c r="AT180" s="83"/>
      <c r="AU180" s="83"/>
      <c r="AV180" s="83"/>
      <c r="AW180" s="83"/>
      <c r="AX180" s="83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customFormat="1" x14ac:dyDescent="0.25">
      <c r="A181" s="17"/>
      <c r="B181" s="1"/>
      <c r="C181" s="68"/>
      <c r="D181" s="68"/>
      <c r="E181" s="68"/>
      <c r="F181" s="169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115"/>
      <c r="T181" s="115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115"/>
      <c r="AN181" s="115"/>
      <c r="AO181" s="83"/>
      <c r="AP181" s="83"/>
      <c r="AQ181" s="104"/>
      <c r="AR181" s="104"/>
      <c r="AS181" s="83"/>
      <c r="AT181" s="83"/>
      <c r="AU181" s="83"/>
      <c r="AV181" s="83"/>
      <c r="AW181" s="83"/>
      <c r="AX181" s="83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customFormat="1" x14ac:dyDescent="0.25">
      <c r="A182" s="1"/>
      <c r="B182" s="1"/>
      <c r="C182" s="68"/>
      <c r="D182" s="68"/>
      <c r="E182" s="68"/>
      <c r="F182" s="169"/>
      <c r="G182" s="159" t="s">
        <v>404</v>
      </c>
      <c r="H182" s="159"/>
      <c r="I182" s="84" t="s">
        <v>402</v>
      </c>
      <c r="J182" s="60"/>
      <c r="K182" s="158" t="s">
        <v>404</v>
      </c>
      <c r="L182" s="158"/>
      <c r="M182" s="84" t="s">
        <v>402</v>
      </c>
      <c r="N182" s="116"/>
      <c r="O182" s="158" t="s">
        <v>404</v>
      </c>
      <c r="P182" s="158"/>
      <c r="Q182" s="84" t="s">
        <v>402</v>
      </c>
      <c r="S182" s="160" t="s">
        <v>404</v>
      </c>
      <c r="T182" s="160"/>
      <c r="U182" s="84" t="s">
        <v>402</v>
      </c>
      <c r="V182" s="83"/>
      <c r="W182" s="160" t="s">
        <v>404</v>
      </c>
      <c r="X182" s="160"/>
      <c r="Y182" s="84" t="s">
        <v>402</v>
      </c>
      <c r="Z182" s="116"/>
      <c r="AA182" s="160" t="s">
        <v>404</v>
      </c>
      <c r="AB182" s="160"/>
      <c r="AC182" s="84" t="s">
        <v>402</v>
      </c>
      <c r="AE182" s="158" t="s">
        <v>404</v>
      </c>
      <c r="AF182" s="158"/>
      <c r="AG182" s="85" t="s">
        <v>402</v>
      </c>
      <c r="AH182" s="104"/>
      <c r="AI182" s="156" t="s">
        <v>404</v>
      </c>
      <c r="AJ182" s="156"/>
      <c r="AK182" s="85" t="s">
        <v>402</v>
      </c>
      <c r="AL182" s="116"/>
      <c r="AM182" s="157" t="s">
        <v>404</v>
      </c>
      <c r="AN182" s="157"/>
      <c r="AO182" s="84" t="s">
        <v>402</v>
      </c>
      <c r="AP182" s="83"/>
      <c r="AQ182" s="156" t="s">
        <v>404</v>
      </c>
      <c r="AR182" s="156"/>
      <c r="AS182" s="85" t="s">
        <v>402</v>
      </c>
      <c r="AT182" s="83"/>
      <c r="AU182" s="155" t="s">
        <v>404</v>
      </c>
      <c r="AV182" s="155"/>
      <c r="AW182" s="85" t="s">
        <v>402</v>
      </c>
      <c r="AX182" s="83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customFormat="1" x14ac:dyDescent="0.25">
      <c r="A183" s="1"/>
      <c r="B183" s="1"/>
      <c r="C183" s="68"/>
      <c r="D183" s="68"/>
      <c r="E183" s="68"/>
      <c r="F183" s="169"/>
      <c r="G183" s="60"/>
      <c r="H183" s="60"/>
      <c r="I183" s="85" t="s">
        <v>403</v>
      </c>
      <c r="J183" s="60"/>
      <c r="K183" s="83"/>
      <c r="L183" s="95"/>
      <c r="M183" s="85" t="s">
        <v>403</v>
      </c>
      <c r="N183" s="83"/>
      <c r="O183" s="83"/>
      <c r="P183" s="95"/>
      <c r="Q183" s="85" t="s">
        <v>403</v>
      </c>
      <c r="S183" s="60"/>
      <c r="T183" s="60"/>
      <c r="U183" s="85" t="s">
        <v>403</v>
      </c>
      <c r="V183" s="83"/>
      <c r="X183" s="60"/>
      <c r="Y183" s="85" t="s">
        <v>403</v>
      </c>
      <c r="Z183" s="83"/>
      <c r="AA183" s="83"/>
      <c r="AB183" s="60"/>
      <c r="AC183" s="85" t="s">
        <v>403</v>
      </c>
      <c r="AE183" s="95"/>
      <c r="AF183" s="95"/>
      <c r="AG183" s="84" t="s">
        <v>403</v>
      </c>
      <c r="AH183" s="104"/>
      <c r="AI183" s="104"/>
      <c r="AK183" s="84" t="s">
        <v>403</v>
      </c>
      <c r="AL183" s="83"/>
      <c r="AM183" s="83"/>
      <c r="AN183" s="115"/>
      <c r="AO183" s="85" t="s">
        <v>403</v>
      </c>
      <c r="AP183" s="83"/>
      <c r="AQ183" s="104"/>
      <c r="AR183" s="104"/>
      <c r="AS183" s="84" t="s">
        <v>403</v>
      </c>
      <c r="AT183" s="83"/>
      <c r="AU183" s="83"/>
      <c r="AV183" s="83"/>
      <c r="AW183" s="84" t="s">
        <v>403</v>
      </c>
      <c r="AX183" s="83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customFormat="1" x14ac:dyDescent="0.25">
      <c r="A184" s="1"/>
      <c r="B184" s="1"/>
      <c r="C184" s="68"/>
      <c r="D184" s="68"/>
      <c r="E184" s="68"/>
      <c r="F184" s="169"/>
      <c r="G184" s="60"/>
      <c r="H184" s="60"/>
      <c r="I184" s="60"/>
      <c r="J184" s="60"/>
      <c r="K184" s="83"/>
      <c r="L184" s="83"/>
      <c r="M184" s="60"/>
      <c r="N184" s="60"/>
      <c r="O184" s="60"/>
      <c r="P184" s="95"/>
      <c r="Q184" s="95"/>
      <c r="R184" s="60"/>
      <c r="S184" s="60"/>
      <c r="T184" s="60"/>
      <c r="U184" s="60"/>
      <c r="V184" s="83"/>
      <c r="W184" s="83"/>
      <c r="X184" s="83"/>
      <c r="Y184" s="60"/>
      <c r="Z184" s="60"/>
      <c r="AA184" s="60"/>
      <c r="AB184" s="60"/>
      <c r="AC184" s="60"/>
      <c r="AD184" s="60"/>
      <c r="AE184" s="95"/>
      <c r="AF184" s="95"/>
      <c r="AG184" s="60"/>
      <c r="AH184" s="104"/>
      <c r="AI184" s="104"/>
      <c r="AJ184" s="60"/>
      <c r="AK184" s="60"/>
      <c r="AL184" s="60"/>
      <c r="AM184" s="60"/>
      <c r="AN184" s="115"/>
      <c r="AO184" s="83"/>
      <c r="AP184" s="83"/>
      <c r="AQ184" s="104"/>
      <c r="AR184" s="104"/>
      <c r="AS184" s="83"/>
      <c r="AT184" s="83"/>
      <c r="AU184" s="83"/>
      <c r="AV184" s="83"/>
      <c r="AW184" s="83"/>
      <c r="AX184" s="83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</sheetData>
  <mergeCells count="35">
    <mergeCell ref="G182:H182"/>
    <mergeCell ref="AA182:AB182"/>
    <mergeCell ref="W182:X182"/>
    <mergeCell ref="S182:T182"/>
    <mergeCell ref="O182:P182"/>
    <mergeCell ref="K182:L182"/>
    <mergeCell ref="AU182:AV182"/>
    <mergeCell ref="AQ182:AR182"/>
    <mergeCell ref="AM182:AN182"/>
    <mergeCell ref="AI182:AJ182"/>
    <mergeCell ref="AE182:AF182"/>
    <mergeCell ref="A1:C2"/>
    <mergeCell ref="K7:N7"/>
    <mergeCell ref="G7:J7"/>
    <mergeCell ref="A8:F8"/>
    <mergeCell ref="AQ8:AT8"/>
    <mergeCell ref="AI8:AL8"/>
    <mergeCell ref="W8:Z8"/>
    <mergeCell ref="K8:N8"/>
    <mergeCell ref="G8:J8"/>
    <mergeCell ref="AQ7:AT7"/>
    <mergeCell ref="AU8:AX8"/>
    <mergeCell ref="AU7:AX7"/>
    <mergeCell ref="AM8:AP8"/>
    <mergeCell ref="AM7:AP7"/>
    <mergeCell ref="AI7:AL7"/>
    <mergeCell ref="AE8:AH8"/>
    <mergeCell ref="AE7:AH7"/>
    <mergeCell ref="O8:R8"/>
    <mergeCell ref="O7:R7"/>
    <mergeCell ref="AA8:AD8"/>
    <mergeCell ref="AA7:AD7"/>
    <mergeCell ref="W7:Z7"/>
    <mergeCell ref="S8:V8"/>
    <mergeCell ref="S7:V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4F15-033B-4ED9-A9A4-E968E4F3A9EF}">
  <dimension ref="A1:BE169"/>
  <sheetViews>
    <sheetView zoomScale="110" zoomScaleNormal="110" workbookViewId="0">
      <pane xSplit="8" ySplit="10" topLeftCell="O11" activePane="bottomRight" state="frozen"/>
      <selection pane="topRight" activeCell="H1" sqref="H1"/>
      <selection pane="bottomLeft" activeCell="A11" sqref="A11"/>
      <selection pane="bottomRight" activeCell="U38" sqref="U38"/>
    </sheetView>
  </sheetViews>
  <sheetFormatPr defaultColWidth="9.140625" defaultRowHeight="15" x14ac:dyDescent="0.25"/>
  <cols>
    <col min="1" max="1" width="4" style="49" bestFit="1" customWidth="1"/>
    <col min="2" max="2" width="4" style="49" customWidth="1"/>
    <col min="3" max="3" width="43.140625" style="86" customWidth="1"/>
    <col min="4" max="4" width="6.140625" style="86" customWidth="1"/>
    <col min="5" max="5" width="9.42578125" style="86" customWidth="1"/>
    <col min="6" max="6" width="73.28515625" style="86" customWidth="1"/>
    <col min="7" max="7" width="8" style="86" customWidth="1"/>
    <col min="8" max="8" width="9.42578125" style="86" customWidth="1"/>
    <col min="9" max="9" width="9.42578125" style="62" customWidth="1"/>
    <col min="10" max="10" width="9.7109375" style="62" bestFit="1" customWidth="1"/>
    <col min="11" max="11" width="13.7109375" style="62" bestFit="1" customWidth="1"/>
    <col min="12" max="12" width="10" style="62" bestFit="1" customWidth="1"/>
    <col min="13" max="13" width="9.7109375" style="62" bestFit="1" customWidth="1"/>
    <col min="14" max="14" width="13.7109375" style="62" bestFit="1" customWidth="1"/>
    <col min="15" max="15" width="10" style="62" bestFit="1" customWidth="1"/>
    <col min="16" max="16" width="9.7109375" style="62" bestFit="1" customWidth="1"/>
    <col min="17" max="17" width="13.7109375" style="62" bestFit="1" customWidth="1"/>
    <col min="18" max="18" width="10" style="97" bestFit="1" customWidth="1"/>
    <col min="19" max="19" width="9.7109375" style="97" bestFit="1" customWidth="1"/>
    <col min="20" max="20" width="13.7109375" style="62" bestFit="1" customWidth="1"/>
    <col min="21" max="21" width="10" style="62" bestFit="1" customWidth="1"/>
    <col min="22" max="22" width="9.7109375" style="62" bestFit="1" customWidth="1"/>
    <col min="23" max="23" width="13.7109375" style="62" bestFit="1" customWidth="1"/>
    <col min="24" max="24" width="10" style="62" bestFit="1" customWidth="1"/>
    <col min="25" max="25" width="9.7109375" style="62" bestFit="1" customWidth="1"/>
    <col min="26" max="26" width="13.7109375" style="62" bestFit="1" customWidth="1"/>
    <col min="27" max="27" width="10" style="62" bestFit="1" customWidth="1"/>
    <col min="28" max="28" width="9.7109375" style="62" bestFit="1" customWidth="1"/>
    <col min="29" max="29" width="13.7109375" style="62" bestFit="1" customWidth="1"/>
    <col min="30" max="30" width="10" style="62" bestFit="1" customWidth="1"/>
    <col min="31" max="31" width="9.7109375" style="62" bestFit="1" customWidth="1"/>
    <col min="32" max="32" width="13.7109375" style="62" bestFit="1" customWidth="1"/>
    <col min="33" max="33" width="10" style="97" bestFit="1" customWidth="1"/>
    <col min="34" max="34" width="9.85546875" style="97" bestFit="1" customWidth="1"/>
    <col min="35" max="35" width="13.7109375" style="62" bestFit="1" customWidth="1"/>
    <col min="36" max="36" width="10" style="106" bestFit="1" customWidth="1"/>
    <col min="37" max="37" width="9.7109375" style="106" bestFit="1" customWidth="1"/>
    <col min="38" max="38" width="11.140625" style="62" bestFit="1" customWidth="1"/>
    <col min="39" max="39" width="10" style="62" bestFit="1" customWidth="1"/>
    <col min="40" max="40" width="9.7109375" style="62" bestFit="1" customWidth="1"/>
    <col min="41" max="41" width="16.140625" style="62" customWidth="1"/>
    <col min="42" max="44" width="13.140625" style="49" customWidth="1"/>
    <col min="45" max="45" width="15.85546875" style="49" customWidth="1"/>
    <col min="46" max="49" width="13.140625" style="49" customWidth="1"/>
    <col min="50" max="50" width="16.140625" style="49" customWidth="1"/>
    <col min="51" max="52" width="13.140625" style="49" customWidth="1"/>
    <col min="53" max="53" width="21.5703125" style="49" customWidth="1"/>
    <col min="54" max="54" width="24.42578125" style="49" bestFit="1" customWidth="1"/>
    <col min="55" max="55" width="23.5703125" style="49" bestFit="1" customWidth="1"/>
    <col min="56" max="56" width="19.28515625" style="49" customWidth="1"/>
    <col min="57" max="57" width="40.140625" style="49" bestFit="1" customWidth="1"/>
    <col min="58" max="16384" width="9.140625" style="50"/>
  </cols>
  <sheetData>
    <row r="1" spans="1:57" x14ac:dyDescent="0.25">
      <c r="A1" s="133" t="s">
        <v>432</v>
      </c>
      <c r="B1" s="133"/>
      <c r="C1" s="133"/>
      <c r="D1" s="63"/>
      <c r="E1" s="63"/>
      <c r="F1" s="63"/>
      <c r="G1" s="63"/>
      <c r="H1" s="63"/>
      <c r="I1" s="53"/>
      <c r="J1" s="53"/>
      <c r="K1" s="53"/>
      <c r="L1" s="53"/>
      <c r="M1" s="53"/>
      <c r="N1" s="53"/>
      <c r="O1" s="53"/>
      <c r="P1" s="53"/>
      <c r="Q1" s="53"/>
      <c r="R1" s="88"/>
      <c r="S1" s="88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88"/>
      <c r="AH1" s="88"/>
      <c r="AI1" s="53"/>
      <c r="AJ1" s="98"/>
      <c r="AK1" s="98"/>
      <c r="AL1" s="53"/>
      <c r="AM1" s="53"/>
      <c r="AN1" s="53"/>
      <c r="AO1" s="53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</row>
    <row r="2" spans="1:57" x14ac:dyDescent="0.25">
      <c r="A2" s="133"/>
      <c r="B2" s="133"/>
      <c r="C2" s="133"/>
      <c r="D2" s="63"/>
      <c r="E2" s="63"/>
      <c r="F2" s="63"/>
      <c r="G2" s="63"/>
      <c r="H2" s="63"/>
      <c r="I2" s="53"/>
      <c r="J2" s="53"/>
      <c r="K2" s="53"/>
      <c r="L2" s="53"/>
      <c r="M2" s="53"/>
      <c r="N2" s="53"/>
      <c r="O2" s="53"/>
      <c r="P2" s="53"/>
      <c r="Q2" s="53"/>
      <c r="R2" s="88"/>
      <c r="S2" s="88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88"/>
      <c r="AH2" s="88"/>
      <c r="AI2" s="53"/>
      <c r="AJ2" s="98"/>
      <c r="AK2" s="98"/>
      <c r="AL2" s="53"/>
      <c r="AM2" s="53"/>
      <c r="AN2" s="53"/>
      <c r="AO2" s="53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</row>
    <row r="3" spans="1:57" x14ac:dyDescent="0.25">
      <c r="A3" s="41" t="s">
        <v>429</v>
      </c>
      <c r="B3" s="41"/>
      <c r="C3" s="63"/>
      <c r="D3" s="64"/>
      <c r="E3" s="63"/>
      <c r="F3" s="63"/>
      <c r="G3" s="63"/>
      <c r="H3" s="63"/>
      <c r="I3" s="53"/>
      <c r="J3" s="53"/>
      <c r="K3" s="53"/>
      <c r="L3" s="53"/>
      <c r="M3" s="53"/>
      <c r="N3" s="53"/>
      <c r="O3" s="53"/>
      <c r="P3" s="53"/>
      <c r="Q3" s="53"/>
      <c r="R3" s="88"/>
      <c r="S3" s="88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88"/>
      <c r="AH3" s="88"/>
      <c r="AI3" s="53"/>
      <c r="AJ3" s="98"/>
      <c r="AK3" s="98"/>
      <c r="AL3" s="53"/>
      <c r="AM3" s="53"/>
      <c r="AN3" s="53"/>
      <c r="AO3" s="53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</row>
    <row r="4" spans="1:57" x14ac:dyDescent="0.25">
      <c r="A4" s="41" t="s">
        <v>448</v>
      </c>
      <c r="B4" s="41"/>
      <c r="C4" s="63"/>
      <c r="D4" s="64"/>
      <c r="E4" s="63"/>
      <c r="F4" s="63"/>
      <c r="G4" s="63"/>
      <c r="H4" s="63"/>
      <c r="I4" s="53"/>
      <c r="J4" s="53"/>
      <c r="K4" s="53"/>
      <c r="L4" s="53"/>
      <c r="M4" s="53"/>
      <c r="N4" s="53"/>
      <c r="O4" s="53"/>
      <c r="P4" s="53"/>
      <c r="Q4" s="53"/>
      <c r="R4" s="88"/>
      <c r="S4" s="88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88"/>
      <c r="AH4" s="88"/>
      <c r="AI4" s="53"/>
      <c r="AJ4" s="98"/>
      <c r="AK4" s="98"/>
      <c r="AL4" s="53"/>
      <c r="AM4" s="53"/>
      <c r="AN4" s="53"/>
      <c r="AO4" s="53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</row>
    <row r="5" spans="1:57" x14ac:dyDescent="0.25">
      <c r="A5" s="41" t="s">
        <v>466</v>
      </c>
      <c r="B5" s="41"/>
      <c r="C5" s="108"/>
      <c r="D5" s="41"/>
      <c r="E5" s="108"/>
      <c r="F5" s="108"/>
      <c r="G5" s="108"/>
      <c r="H5" s="108"/>
      <c r="I5" s="53"/>
      <c r="J5" s="53"/>
      <c r="K5" s="53"/>
      <c r="L5" s="53"/>
      <c r="M5" s="53"/>
      <c r="N5" s="53"/>
      <c r="O5" s="53"/>
      <c r="P5" s="53"/>
      <c r="Q5" s="53"/>
      <c r="R5" s="88"/>
      <c r="S5" s="88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88"/>
      <c r="AH5" s="88"/>
      <c r="AI5" s="53"/>
      <c r="AJ5" s="98"/>
      <c r="AK5" s="98"/>
      <c r="AL5" s="53"/>
      <c r="AM5" s="53"/>
      <c r="AN5" s="53"/>
      <c r="AO5" s="53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</row>
    <row r="6" spans="1:57" ht="15" customHeight="1" x14ac:dyDescent="0.25">
      <c r="A6" s="41" t="s">
        <v>462</v>
      </c>
      <c r="B6" s="41"/>
      <c r="C6" s="63"/>
      <c r="D6" s="64"/>
      <c r="E6" s="63"/>
      <c r="F6" s="63"/>
      <c r="G6" s="63"/>
      <c r="H6" s="63"/>
      <c r="I6" s="53"/>
      <c r="J6" s="53"/>
      <c r="K6" s="53"/>
      <c r="L6" s="53"/>
      <c r="M6" s="53"/>
      <c r="N6" s="53"/>
      <c r="O6" s="53"/>
      <c r="P6" s="53"/>
      <c r="Q6" s="53"/>
      <c r="R6" s="88"/>
      <c r="S6" s="88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88"/>
      <c r="AH6" s="88"/>
      <c r="AI6" s="53"/>
      <c r="AJ6" s="98"/>
      <c r="AK6" s="98"/>
      <c r="AL6" s="53"/>
      <c r="AM6" s="53"/>
      <c r="AN6" s="53"/>
      <c r="AO6" s="53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</row>
    <row r="7" spans="1:57" ht="15.75" thickBot="1" x14ac:dyDescent="0.3">
      <c r="A7" s="50"/>
      <c r="B7" s="50"/>
      <c r="C7" s="50"/>
      <c r="D7" s="50"/>
      <c r="E7" s="50"/>
      <c r="F7" s="50"/>
      <c r="G7" s="50"/>
      <c r="H7" s="50"/>
      <c r="I7" s="109" t="s">
        <v>464</v>
      </c>
      <c r="J7" s="109"/>
      <c r="K7" s="109"/>
      <c r="L7" s="109">
        <v>2019</v>
      </c>
      <c r="M7" s="109"/>
      <c r="N7" s="109"/>
      <c r="O7" s="109">
        <v>2019</v>
      </c>
      <c r="P7" s="109"/>
      <c r="Q7" s="109"/>
      <c r="R7" s="109">
        <v>2019</v>
      </c>
      <c r="S7" s="109"/>
      <c r="T7" s="109"/>
      <c r="U7" s="109">
        <v>2019</v>
      </c>
      <c r="V7" s="109"/>
      <c r="W7" s="109"/>
      <c r="X7" s="109">
        <v>2019</v>
      </c>
      <c r="Y7" s="109"/>
      <c r="Z7" s="109"/>
      <c r="AA7" s="109">
        <v>2020</v>
      </c>
      <c r="AB7" s="109"/>
      <c r="AC7" s="109"/>
      <c r="AD7" s="109">
        <v>2020</v>
      </c>
      <c r="AE7" s="109"/>
      <c r="AF7" s="109"/>
      <c r="AG7" s="109">
        <v>2020</v>
      </c>
      <c r="AH7" s="109"/>
      <c r="AI7" s="109"/>
      <c r="AJ7" s="109">
        <v>2020</v>
      </c>
      <c r="AK7" s="109"/>
      <c r="AL7" s="109"/>
      <c r="AM7" s="109">
        <v>2019</v>
      </c>
      <c r="AN7" s="110"/>
      <c r="AO7" s="110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</row>
    <row r="8" spans="1:57" s="51" customFormat="1" x14ac:dyDescent="0.25">
      <c r="A8" s="41"/>
      <c r="B8" s="41"/>
      <c r="C8" s="65"/>
      <c r="D8" s="66"/>
      <c r="E8" s="65"/>
      <c r="F8" s="65"/>
      <c r="G8" s="65"/>
      <c r="H8" s="65"/>
      <c r="I8" s="143" t="s">
        <v>15</v>
      </c>
      <c r="J8" s="144"/>
      <c r="K8" s="151"/>
      <c r="L8" s="166" t="s">
        <v>16</v>
      </c>
      <c r="M8" s="150"/>
      <c r="N8" s="151"/>
      <c r="O8" s="143" t="s">
        <v>17</v>
      </c>
      <c r="P8" s="144"/>
      <c r="Q8" s="151"/>
      <c r="R8" s="148" t="s">
        <v>14</v>
      </c>
      <c r="S8" s="149"/>
      <c r="T8" s="151"/>
      <c r="U8" s="143" t="s">
        <v>20</v>
      </c>
      <c r="V8" s="144"/>
      <c r="W8" s="151"/>
      <c r="X8" s="143" t="s">
        <v>18</v>
      </c>
      <c r="Y8" s="144"/>
      <c r="Z8" s="151"/>
      <c r="AA8" s="143" t="s">
        <v>21</v>
      </c>
      <c r="AB8" s="144"/>
      <c r="AC8" s="151"/>
      <c r="AD8" s="143" t="s">
        <v>405</v>
      </c>
      <c r="AE8" s="144"/>
      <c r="AF8" s="151"/>
      <c r="AG8" s="148" t="s">
        <v>24</v>
      </c>
      <c r="AH8" s="149"/>
      <c r="AI8" s="151"/>
      <c r="AJ8" s="145" t="s">
        <v>23</v>
      </c>
      <c r="AK8" s="146"/>
      <c r="AL8" s="151"/>
      <c r="AM8" s="145" t="s">
        <v>19</v>
      </c>
      <c r="AN8" s="146"/>
      <c r="AO8" s="15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39" t="s">
        <v>411</v>
      </c>
      <c r="BB8" s="127" t="s">
        <v>409</v>
      </c>
      <c r="BC8" s="127" t="s">
        <v>410</v>
      </c>
      <c r="BD8" s="123" t="s">
        <v>412</v>
      </c>
      <c r="BE8" s="125" t="s">
        <v>427</v>
      </c>
    </row>
    <row r="9" spans="1:57" s="51" customFormat="1" ht="80.25" customHeight="1" thickBot="1" x14ac:dyDescent="0.3">
      <c r="A9" s="136"/>
      <c r="B9" s="136"/>
      <c r="C9" s="137"/>
      <c r="D9" s="137"/>
      <c r="E9" s="137"/>
      <c r="F9" s="137"/>
      <c r="G9" s="137"/>
      <c r="H9" s="138"/>
      <c r="I9" s="141" t="s">
        <v>434</v>
      </c>
      <c r="J9" s="142"/>
      <c r="K9" s="154"/>
      <c r="L9" s="165" t="s">
        <v>435</v>
      </c>
      <c r="M9" s="153"/>
      <c r="N9" s="154"/>
      <c r="O9" s="141" t="s">
        <v>465</v>
      </c>
      <c r="P9" s="142"/>
      <c r="Q9" s="154"/>
      <c r="R9" s="147" t="s">
        <v>447</v>
      </c>
      <c r="S9" s="164"/>
      <c r="T9" s="162"/>
      <c r="U9" s="141" t="s">
        <v>439</v>
      </c>
      <c r="V9" s="163"/>
      <c r="W9" s="162"/>
      <c r="X9" s="141" t="s">
        <v>437</v>
      </c>
      <c r="Y9" s="163"/>
      <c r="Z9" s="162"/>
      <c r="AA9" s="141" t="s">
        <v>440</v>
      </c>
      <c r="AB9" s="142"/>
      <c r="AC9" s="154"/>
      <c r="AD9" s="141" t="s">
        <v>441</v>
      </c>
      <c r="AE9" s="142"/>
      <c r="AF9" s="154"/>
      <c r="AG9" s="147" t="s">
        <v>445</v>
      </c>
      <c r="AH9" s="164"/>
      <c r="AI9" s="162"/>
      <c r="AJ9" s="152" t="s">
        <v>446</v>
      </c>
      <c r="AK9" s="161"/>
      <c r="AL9" s="162"/>
      <c r="AM9" s="152" t="s">
        <v>438</v>
      </c>
      <c r="AN9" s="161"/>
      <c r="AO9" s="162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40"/>
      <c r="BB9" s="128"/>
      <c r="BC9" s="128"/>
      <c r="BD9" s="124"/>
      <c r="BE9" s="126"/>
    </row>
    <row r="10" spans="1:57" x14ac:dyDescent="0.25">
      <c r="A10" s="35"/>
      <c r="B10" s="36"/>
      <c r="C10" s="112" t="s">
        <v>463</v>
      </c>
      <c r="D10" s="112" t="s">
        <v>12</v>
      </c>
      <c r="E10" s="112" t="s">
        <v>4</v>
      </c>
      <c r="F10" s="112" t="s">
        <v>5</v>
      </c>
      <c r="G10" s="112" t="s">
        <v>11</v>
      </c>
      <c r="H10" s="111" t="s">
        <v>13</v>
      </c>
      <c r="I10" s="54" t="s">
        <v>406</v>
      </c>
      <c r="J10" s="55" t="s">
        <v>407</v>
      </c>
      <c r="K10" s="67" t="s">
        <v>444</v>
      </c>
      <c r="L10" s="54" t="s">
        <v>406</v>
      </c>
      <c r="M10" s="55" t="s">
        <v>407</v>
      </c>
      <c r="N10" s="67" t="s">
        <v>444</v>
      </c>
      <c r="O10" s="54" t="s">
        <v>406</v>
      </c>
      <c r="P10" s="55" t="s">
        <v>407</v>
      </c>
      <c r="Q10" s="67" t="s">
        <v>444</v>
      </c>
      <c r="R10" s="90" t="s">
        <v>406</v>
      </c>
      <c r="S10" s="90" t="s">
        <v>407</v>
      </c>
      <c r="T10" s="67" t="s">
        <v>444</v>
      </c>
      <c r="U10" s="54" t="s">
        <v>406</v>
      </c>
      <c r="V10" s="55" t="s">
        <v>407</v>
      </c>
      <c r="W10" s="67" t="s">
        <v>444</v>
      </c>
      <c r="X10" s="54" t="s">
        <v>406</v>
      </c>
      <c r="Y10" s="55" t="s">
        <v>407</v>
      </c>
      <c r="Z10" s="67" t="s">
        <v>444</v>
      </c>
      <c r="AA10" s="54" t="s">
        <v>406</v>
      </c>
      <c r="AB10" s="55" t="s">
        <v>407</v>
      </c>
      <c r="AC10" s="67" t="s">
        <v>444</v>
      </c>
      <c r="AD10" s="54" t="s">
        <v>406</v>
      </c>
      <c r="AE10" s="55" t="s">
        <v>407</v>
      </c>
      <c r="AF10" s="67" t="s">
        <v>444</v>
      </c>
      <c r="AG10" s="89" t="s">
        <v>406</v>
      </c>
      <c r="AH10" s="90" t="s">
        <v>407</v>
      </c>
      <c r="AI10" s="67" t="s">
        <v>444</v>
      </c>
      <c r="AJ10" s="99" t="s">
        <v>406</v>
      </c>
      <c r="AK10" s="100" t="s">
        <v>407</v>
      </c>
      <c r="AL10" s="67" t="s">
        <v>444</v>
      </c>
      <c r="AM10" s="54" t="s">
        <v>406</v>
      </c>
      <c r="AN10" s="55" t="s">
        <v>407</v>
      </c>
      <c r="AO10" s="67" t="s">
        <v>444</v>
      </c>
      <c r="AP10" s="2" t="s">
        <v>47</v>
      </c>
      <c r="AQ10" s="2" t="s">
        <v>48</v>
      </c>
      <c r="AR10" s="2" t="s">
        <v>49</v>
      </c>
      <c r="AS10" s="2" t="s">
        <v>50</v>
      </c>
      <c r="AT10" s="2" t="s">
        <v>51</v>
      </c>
      <c r="AU10" s="2" t="s">
        <v>52</v>
      </c>
      <c r="AV10" s="2" t="s">
        <v>53</v>
      </c>
      <c r="AW10" s="2" t="s">
        <v>54</v>
      </c>
      <c r="AX10" s="2" t="s">
        <v>55</v>
      </c>
      <c r="AY10" s="2" t="s">
        <v>56</v>
      </c>
      <c r="AZ10" s="2" t="s">
        <v>57</v>
      </c>
      <c r="BA10" s="140"/>
      <c r="BB10" s="128"/>
      <c r="BC10" s="128"/>
      <c r="BD10" s="124"/>
      <c r="BE10" s="126"/>
    </row>
    <row r="11" spans="1:57" x14ac:dyDescent="0.25">
      <c r="A11" s="17">
        <v>1</v>
      </c>
      <c r="B11" s="1" t="str">
        <f>+C11&amp;D11&amp;E11&amp;H11</f>
        <v>Beni Culturali: Conoscenza, Gestione, ValorizzazioneLTL-1AG</v>
      </c>
      <c r="C11" s="68" t="s">
        <v>62</v>
      </c>
      <c r="D11" s="68" t="s">
        <v>67</v>
      </c>
      <c r="E11" s="68" t="s">
        <v>63</v>
      </c>
      <c r="F11" s="68" t="s">
        <v>64</v>
      </c>
      <c r="G11" s="68">
        <v>3</v>
      </c>
      <c r="H11" s="69" t="s">
        <v>68</v>
      </c>
      <c r="I11" s="70" t="s">
        <v>424</v>
      </c>
      <c r="J11" s="70" t="s">
        <v>424</v>
      </c>
      <c r="K11" s="70" t="s">
        <v>424</v>
      </c>
      <c r="L11" s="56" t="s">
        <v>424</v>
      </c>
      <c r="M11" s="57" t="s">
        <v>424</v>
      </c>
      <c r="N11" s="71" t="s">
        <v>424</v>
      </c>
      <c r="O11" s="56" t="s">
        <v>424</v>
      </c>
      <c r="P11" s="57" t="s">
        <v>424</v>
      </c>
      <c r="Q11" s="71" t="s">
        <v>424</v>
      </c>
      <c r="R11" s="92" t="s">
        <v>424</v>
      </c>
      <c r="S11" s="92" t="s">
        <v>424</v>
      </c>
      <c r="T11" s="71" t="s">
        <v>424</v>
      </c>
      <c r="U11" s="56" t="s">
        <v>424</v>
      </c>
      <c r="V11" s="57" t="s">
        <v>424</v>
      </c>
      <c r="W11" s="71" t="s">
        <v>424</v>
      </c>
      <c r="X11" s="56" t="s">
        <v>424</v>
      </c>
      <c r="Y11" s="57" t="s">
        <v>424</v>
      </c>
      <c r="Z11" s="71" t="s">
        <v>424</v>
      </c>
      <c r="AA11" s="56">
        <v>0</v>
      </c>
      <c r="AB11" s="57">
        <v>0.39</v>
      </c>
      <c r="AC11" s="72">
        <v>0</v>
      </c>
      <c r="AD11" s="56">
        <v>0</v>
      </c>
      <c r="AE11" s="57">
        <v>0.17</v>
      </c>
      <c r="AF11" s="72">
        <v>0</v>
      </c>
      <c r="AG11" s="91">
        <v>0</v>
      </c>
      <c r="AH11" s="92">
        <v>20.61</v>
      </c>
      <c r="AI11" s="71" t="s">
        <v>424</v>
      </c>
      <c r="AJ11" s="101">
        <v>1.76</v>
      </c>
      <c r="AK11" s="104">
        <v>27.32</v>
      </c>
      <c r="AL11" s="73">
        <v>0.06</v>
      </c>
      <c r="AM11" s="56">
        <v>0.79</v>
      </c>
      <c r="AN11" s="57">
        <v>0.75</v>
      </c>
      <c r="AO11" s="71">
        <v>1.05</v>
      </c>
      <c r="AP11" s="1" t="s">
        <v>424</v>
      </c>
      <c r="AQ11" s="1" t="s">
        <v>424</v>
      </c>
      <c r="AR11" s="1" t="s">
        <v>424</v>
      </c>
      <c r="AS11" s="1" t="s">
        <v>424</v>
      </c>
      <c r="AT11" s="1" t="s">
        <v>424</v>
      </c>
      <c r="AU11" s="1">
        <v>0</v>
      </c>
      <c r="AV11" s="1" t="s">
        <v>424</v>
      </c>
      <c r="AW11" s="1">
        <v>-1</v>
      </c>
      <c r="AX11" s="1">
        <v>-1</v>
      </c>
      <c r="AY11" s="1">
        <v>1</v>
      </c>
      <c r="AZ11" s="1">
        <v>1</v>
      </c>
      <c r="BA11" s="17">
        <v>2</v>
      </c>
      <c r="BB11" s="1">
        <v>2</v>
      </c>
      <c r="BC11" s="1">
        <v>1</v>
      </c>
      <c r="BD11" s="46">
        <v>5</v>
      </c>
      <c r="BE11" s="43" t="s">
        <v>426</v>
      </c>
    </row>
    <row r="12" spans="1:57" x14ac:dyDescent="0.25">
      <c r="A12" s="17">
        <v>2</v>
      </c>
      <c r="B12" s="1" t="str">
        <f t="shared" ref="B12:B75" si="0">+C12&amp;D12&amp;E12&amp;H12</f>
        <v>Beni Culturali: Conoscenza, Gestione, ValorizzazioneLTL-1PA</v>
      </c>
      <c r="C12" s="68" t="s">
        <v>62</v>
      </c>
      <c r="D12" s="68" t="s">
        <v>67</v>
      </c>
      <c r="E12" s="68" t="s">
        <v>63</v>
      </c>
      <c r="F12" s="68" t="s">
        <v>64</v>
      </c>
      <c r="G12" s="68">
        <v>3</v>
      </c>
      <c r="H12" s="69" t="s">
        <v>71</v>
      </c>
      <c r="I12" s="70">
        <v>0.55000000000000004</v>
      </c>
      <c r="J12" s="70">
        <v>0.47</v>
      </c>
      <c r="K12" s="70">
        <v>1.17</v>
      </c>
      <c r="L12" s="56">
        <v>0.82</v>
      </c>
      <c r="M12" s="57">
        <v>0.74</v>
      </c>
      <c r="N12" s="71">
        <v>1.1100000000000001</v>
      </c>
      <c r="O12" s="56">
        <v>0.46</v>
      </c>
      <c r="P12" s="57">
        <v>0.33</v>
      </c>
      <c r="Q12" s="73">
        <v>1.39</v>
      </c>
      <c r="R12" s="92" t="s">
        <v>449</v>
      </c>
      <c r="S12" s="92" t="s">
        <v>450</v>
      </c>
      <c r="T12" s="72">
        <v>0</v>
      </c>
      <c r="U12" s="56">
        <v>0.23</v>
      </c>
      <c r="V12" s="57">
        <v>0.2</v>
      </c>
      <c r="W12" s="71">
        <v>1.1499999999999999</v>
      </c>
      <c r="X12" s="56">
        <v>0.38</v>
      </c>
      <c r="Y12" s="57">
        <v>0.39</v>
      </c>
      <c r="Z12" s="71">
        <v>0.97</v>
      </c>
      <c r="AA12" s="56">
        <v>0.68</v>
      </c>
      <c r="AB12" s="57">
        <v>0.39</v>
      </c>
      <c r="AC12" s="73">
        <v>1.74</v>
      </c>
      <c r="AD12" s="56">
        <v>0</v>
      </c>
      <c r="AE12" s="57">
        <v>0.17</v>
      </c>
      <c r="AF12" s="72">
        <v>0</v>
      </c>
      <c r="AG12" s="91">
        <v>45.6</v>
      </c>
      <c r="AH12" s="92">
        <v>20.61</v>
      </c>
      <c r="AI12" s="72">
        <v>2.21</v>
      </c>
      <c r="AJ12" s="101">
        <v>52.88</v>
      </c>
      <c r="AK12" s="104">
        <v>27.32</v>
      </c>
      <c r="AL12" s="72">
        <v>1.94</v>
      </c>
      <c r="AM12" s="56">
        <v>0.79</v>
      </c>
      <c r="AN12" s="57">
        <v>0.75</v>
      </c>
      <c r="AO12" s="71">
        <v>1.05</v>
      </c>
      <c r="AP12" s="1">
        <v>-1</v>
      </c>
      <c r="AQ12" s="1">
        <v>0</v>
      </c>
      <c r="AR12" s="1">
        <v>0</v>
      </c>
      <c r="AS12" s="1">
        <v>1</v>
      </c>
      <c r="AT12" s="1">
        <v>0</v>
      </c>
      <c r="AU12" s="1">
        <v>0</v>
      </c>
      <c r="AV12" s="1">
        <v>0</v>
      </c>
      <c r="AW12" s="1">
        <v>1</v>
      </c>
      <c r="AX12" s="1">
        <v>-1</v>
      </c>
      <c r="AY12" s="1">
        <v>-1</v>
      </c>
      <c r="AZ12" s="1">
        <v>-1</v>
      </c>
      <c r="BA12" s="17">
        <v>2</v>
      </c>
      <c r="BB12" s="1">
        <v>4</v>
      </c>
      <c r="BC12" s="1">
        <v>5</v>
      </c>
      <c r="BD12" s="46">
        <v>11</v>
      </c>
      <c r="BE12" s="44"/>
    </row>
    <row r="13" spans="1:57" x14ac:dyDescent="0.25">
      <c r="A13" s="17">
        <v>3</v>
      </c>
      <c r="B13" s="1" t="str">
        <f t="shared" si="0"/>
        <v>LettereLTL-10PA</v>
      </c>
      <c r="C13" s="68" t="s">
        <v>72</v>
      </c>
      <c r="D13" s="68" t="s">
        <v>67</v>
      </c>
      <c r="E13" s="68" t="s">
        <v>73</v>
      </c>
      <c r="F13" s="68" t="s">
        <v>72</v>
      </c>
      <c r="G13" s="68">
        <v>3</v>
      </c>
      <c r="H13" s="69" t="s">
        <v>71</v>
      </c>
      <c r="I13" s="70">
        <v>0.39</v>
      </c>
      <c r="J13" s="70">
        <v>0.52</v>
      </c>
      <c r="K13" s="74">
        <v>0.75</v>
      </c>
      <c r="L13" s="56">
        <v>0.64</v>
      </c>
      <c r="M13" s="57">
        <v>0.76</v>
      </c>
      <c r="N13" s="71">
        <v>0.84</v>
      </c>
      <c r="O13" s="56">
        <v>0.27</v>
      </c>
      <c r="P13" s="57">
        <v>0.4</v>
      </c>
      <c r="Q13" s="72">
        <v>0.68</v>
      </c>
      <c r="R13" s="92" t="s">
        <v>451</v>
      </c>
      <c r="S13" s="92" t="s">
        <v>449</v>
      </c>
      <c r="T13" s="75" t="s">
        <v>425</v>
      </c>
      <c r="U13" s="56">
        <v>0.22</v>
      </c>
      <c r="V13" s="57">
        <v>0.26</v>
      </c>
      <c r="W13" s="71">
        <v>0.85</v>
      </c>
      <c r="X13" s="56">
        <v>0.36</v>
      </c>
      <c r="Y13" s="57">
        <v>0.45</v>
      </c>
      <c r="Z13" s="71">
        <v>0.8</v>
      </c>
      <c r="AA13" s="56">
        <v>0.4</v>
      </c>
      <c r="AB13" s="57">
        <v>0.39</v>
      </c>
      <c r="AC13" s="71">
        <v>1.03</v>
      </c>
      <c r="AD13" s="56">
        <v>0.14000000000000001</v>
      </c>
      <c r="AE13" s="57">
        <v>0.14000000000000001</v>
      </c>
      <c r="AF13" s="71">
        <v>1</v>
      </c>
      <c r="AG13" s="91">
        <v>63.17</v>
      </c>
      <c r="AH13" s="92">
        <v>36.380000000000003</v>
      </c>
      <c r="AI13" s="72">
        <v>1.74</v>
      </c>
      <c r="AJ13" s="101">
        <v>78.05</v>
      </c>
      <c r="AK13" s="104">
        <v>46.64</v>
      </c>
      <c r="AL13" s="72">
        <v>1.67</v>
      </c>
      <c r="AM13" s="56">
        <v>0.85</v>
      </c>
      <c r="AN13" s="57">
        <v>0.76</v>
      </c>
      <c r="AO13" s="71">
        <v>1.1200000000000001</v>
      </c>
      <c r="AP13" s="7">
        <v>0</v>
      </c>
      <c r="AQ13" s="1">
        <v>-1</v>
      </c>
      <c r="AR13" s="1">
        <v>0</v>
      </c>
      <c r="AS13" s="1">
        <v>-1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-1</v>
      </c>
      <c r="AZ13" s="1">
        <v>-1</v>
      </c>
      <c r="BA13" s="42">
        <v>0</v>
      </c>
      <c r="BB13" s="1">
        <v>4</v>
      </c>
      <c r="BC13" s="1">
        <v>7</v>
      </c>
      <c r="BD13" s="46">
        <v>11</v>
      </c>
      <c r="BE13" s="44"/>
    </row>
    <row r="14" spans="1:57" x14ac:dyDescent="0.25">
      <c r="A14" s="17">
        <v>4</v>
      </c>
      <c r="B14" s="1" t="str">
        <f t="shared" si="0"/>
        <v>Lingue e Letterature - Studi InterculturaliLTL-11AG</v>
      </c>
      <c r="C14" s="68" t="s">
        <v>74</v>
      </c>
      <c r="D14" s="68" t="s">
        <v>67</v>
      </c>
      <c r="E14" s="68" t="s">
        <v>75</v>
      </c>
      <c r="F14" s="68" t="s">
        <v>76</v>
      </c>
      <c r="G14" s="68">
        <v>3</v>
      </c>
      <c r="H14" s="69" t="s">
        <v>68</v>
      </c>
      <c r="I14" s="70" t="s">
        <v>424</v>
      </c>
      <c r="J14" s="70" t="s">
        <v>424</v>
      </c>
      <c r="K14" s="70" t="s">
        <v>424</v>
      </c>
      <c r="L14" s="56" t="s">
        <v>424</v>
      </c>
      <c r="M14" s="57" t="s">
        <v>424</v>
      </c>
      <c r="N14" s="71" t="s">
        <v>424</v>
      </c>
      <c r="O14" s="56" t="s">
        <v>424</v>
      </c>
      <c r="P14" s="57" t="s">
        <v>424</v>
      </c>
      <c r="Q14" s="71" t="s">
        <v>424</v>
      </c>
      <c r="R14" s="92" t="s">
        <v>424</v>
      </c>
      <c r="S14" s="92" t="s">
        <v>424</v>
      </c>
      <c r="T14" s="71" t="s">
        <v>424</v>
      </c>
      <c r="U14" s="56" t="s">
        <v>424</v>
      </c>
      <c r="V14" s="57" t="s">
        <v>424</v>
      </c>
      <c r="W14" s="71" t="s">
        <v>424</v>
      </c>
      <c r="X14" s="56" t="s">
        <v>424</v>
      </c>
      <c r="Y14" s="57" t="s">
        <v>424</v>
      </c>
      <c r="Z14" s="71" t="s">
        <v>424</v>
      </c>
      <c r="AA14" s="56" t="s">
        <v>424</v>
      </c>
      <c r="AB14" s="57" t="s">
        <v>424</v>
      </c>
      <c r="AC14" s="71" t="s">
        <v>424</v>
      </c>
      <c r="AD14" s="56" t="s">
        <v>424</v>
      </c>
      <c r="AE14" s="57" t="s">
        <v>424</v>
      </c>
      <c r="AF14" s="71" t="s">
        <v>424</v>
      </c>
      <c r="AG14" s="91">
        <v>9.58</v>
      </c>
      <c r="AH14" s="92">
        <v>36.07</v>
      </c>
      <c r="AI14" s="73">
        <v>0.27</v>
      </c>
      <c r="AJ14" s="101">
        <v>3.31</v>
      </c>
      <c r="AK14" s="104">
        <v>44.5</v>
      </c>
      <c r="AL14" s="73">
        <v>7.0000000000000007E-2</v>
      </c>
      <c r="AM14" s="56">
        <v>0.71</v>
      </c>
      <c r="AN14" s="57">
        <v>0.59</v>
      </c>
      <c r="AO14" s="71">
        <v>1.2</v>
      </c>
      <c r="AP14" s="1" t="s">
        <v>424</v>
      </c>
      <c r="AQ14" s="1" t="s">
        <v>424</v>
      </c>
      <c r="AR14" s="1" t="s">
        <v>424</v>
      </c>
      <c r="AS14" s="1" t="s">
        <v>424</v>
      </c>
      <c r="AT14" s="1" t="s">
        <v>424</v>
      </c>
      <c r="AU14" s="1">
        <v>0</v>
      </c>
      <c r="AV14" s="1" t="s">
        <v>424</v>
      </c>
      <c r="AW14" s="1" t="s">
        <v>424</v>
      </c>
      <c r="AX14" s="1" t="s">
        <v>424</v>
      </c>
      <c r="AY14" s="1">
        <v>1</v>
      </c>
      <c r="AZ14" s="1">
        <v>1</v>
      </c>
      <c r="BA14" s="17">
        <v>2</v>
      </c>
      <c r="BB14" s="1">
        <v>0</v>
      </c>
      <c r="BC14" s="1">
        <v>1</v>
      </c>
      <c r="BD14" s="46">
        <v>3</v>
      </c>
      <c r="BE14" s="43" t="s">
        <v>423</v>
      </c>
    </row>
    <row r="15" spans="1:57" x14ac:dyDescent="0.25">
      <c r="A15" s="17">
        <v>5</v>
      </c>
      <c r="B15" s="1" t="str">
        <f t="shared" si="0"/>
        <v>Lingue e Letterature - Studi InterculturaliLTL-11PA</v>
      </c>
      <c r="C15" s="68" t="s">
        <v>74</v>
      </c>
      <c r="D15" s="68" t="s">
        <v>67</v>
      </c>
      <c r="E15" s="68" t="s">
        <v>75</v>
      </c>
      <c r="F15" s="68" t="s">
        <v>76</v>
      </c>
      <c r="G15" s="68">
        <v>3</v>
      </c>
      <c r="H15" s="69" t="s">
        <v>71</v>
      </c>
      <c r="I15" s="70">
        <v>0.52</v>
      </c>
      <c r="J15" s="70">
        <v>0.54</v>
      </c>
      <c r="K15" s="70">
        <v>0.96</v>
      </c>
      <c r="L15" s="56">
        <v>0.84</v>
      </c>
      <c r="M15" s="57">
        <v>0.78</v>
      </c>
      <c r="N15" s="71">
        <v>1.08</v>
      </c>
      <c r="O15" s="56">
        <v>0.4</v>
      </c>
      <c r="P15" s="57">
        <v>0.45</v>
      </c>
      <c r="Q15" s="71">
        <v>0.89</v>
      </c>
      <c r="R15" s="92" t="s">
        <v>452</v>
      </c>
      <c r="S15" s="92" t="s">
        <v>452</v>
      </c>
      <c r="T15" s="71">
        <v>1</v>
      </c>
      <c r="U15" s="56">
        <v>0.6</v>
      </c>
      <c r="V15" s="57">
        <v>0.26</v>
      </c>
      <c r="W15" s="73">
        <v>2.31</v>
      </c>
      <c r="X15" s="56">
        <v>0.61</v>
      </c>
      <c r="Y15" s="57">
        <v>0.38</v>
      </c>
      <c r="Z15" s="73">
        <v>1.61</v>
      </c>
      <c r="AA15" s="56">
        <v>0.69</v>
      </c>
      <c r="AB15" s="57">
        <v>0.38</v>
      </c>
      <c r="AC15" s="73">
        <v>1.82</v>
      </c>
      <c r="AD15" s="56">
        <v>0.14000000000000001</v>
      </c>
      <c r="AE15" s="57">
        <v>0.17</v>
      </c>
      <c r="AF15" s="71">
        <v>0.82</v>
      </c>
      <c r="AG15" s="91">
        <v>46.67</v>
      </c>
      <c r="AH15" s="92">
        <v>36.07</v>
      </c>
      <c r="AI15" s="72">
        <v>1.29</v>
      </c>
      <c r="AJ15" s="101">
        <v>49.68</v>
      </c>
      <c r="AK15" s="104">
        <v>44.5</v>
      </c>
      <c r="AL15" s="71">
        <v>1.1200000000000001</v>
      </c>
      <c r="AM15" s="56">
        <v>0.71</v>
      </c>
      <c r="AN15" s="57">
        <v>0.59</v>
      </c>
      <c r="AO15" s="71">
        <v>1.2</v>
      </c>
      <c r="AP15" s="1">
        <v>0</v>
      </c>
      <c r="AQ15" s="1">
        <v>0</v>
      </c>
      <c r="AR15" s="1">
        <v>0</v>
      </c>
      <c r="AS15" s="1">
        <v>0</v>
      </c>
      <c r="AT15" s="1">
        <v>1</v>
      </c>
      <c r="AU15" s="1">
        <v>0</v>
      </c>
      <c r="AV15" s="1">
        <v>1</v>
      </c>
      <c r="AW15" s="1">
        <v>1</v>
      </c>
      <c r="AX15" s="1">
        <v>0</v>
      </c>
      <c r="AY15" s="1">
        <v>0</v>
      </c>
      <c r="AZ15" s="1">
        <v>-1</v>
      </c>
      <c r="BA15" s="17">
        <v>3</v>
      </c>
      <c r="BB15" s="1">
        <v>1</v>
      </c>
      <c r="BC15" s="1">
        <v>7</v>
      </c>
      <c r="BD15" s="46">
        <v>11</v>
      </c>
      <c r="BE15" s="44"/>
    </row>
    <row r="16" spans="1:57" x14ac:dyDescent="0.25">
      <c r="A16" s="17">
        <v>6</v>
      </c>
      <c r="B16" s="1" t="str">
        <f t="shared" si="0"/>
        <v>Lingue e Letterature - Studi InterculturaliLTL-12AG</v>
      </c>
      <c r="C16" s="113" t="s">
        <v>74</v>
      </c>
      <c r="D16" s="68" t="s">
        <v>67</v>
      </c>
      <c r="E16" s="68" t="s">
        <v>77</v>
      </c>
      <c r="F16" s="68" t="s">
        <v>78</v>
      </c>
      <c r="G16" s="68">
        <v>3</v>
      </c>
      <c r="H16" s="69" t="s">
        <v>68</v>
      </c>
      <c r="I16" s="70" t="s">
        <v>424</v>
      </c>
      <c r="J16" s="70" t="s">
        <v>424</v>
      </c>
      <c r="K16" s="70" t="s">
        <v>424</v>
      </c>
      <c r="L16" s="56" t="s">
        <v>424</v>
      </c>
      <c r="M16" s="57" t="s">
        <v>424</v>
      </c>
      <c r="N16" s="71" t="s">
        <v>424</v>
      </c>
      <c r="O16" s="56" t="s">
        <v>424</v>
      </c>
      <c r="P16" s="57" t="s">
        <v>424</v>
      </c>
      <c r="Q16" s="71" t="s">
        <v>424</v>
      </c>
      <c r="R16" s="92" t="s">
        <v>424</v>
      </c>
      <c r="S16" s="92" t="s">
        <v>424</v>
      </c>
      <c r="T16" s="71" t="s">
        <v>424</v>
      </c>
      <c r="U16" s="56" t="s">
        <v>424</v>
      </c>
      <c r="V16" s="57" t="s">
        <v>424</v>
      </c>
      <c r="W16" s="71" t="s">
        <v>424</v>
      </c>
      <c r="X16" s="56" t="s">
        <v>424</v>
      </c>
      <c r="Y16" s="57" t="s">
        <v>424</v>
      </c>
      <c r="Z16" s="71" t="s">
        <v>424</v>
      </c>
      <c r="AA16" s="56" t="s">
        <v>424</v>
      </c>
      <c r="AB16" s="57" t="s">
        <v>424</v>
      </c>
      <c r="AC16" s="71" t="s">
        <v>424</v>
      </c>
      <c r="AD16" s="56" t="s">
        <v>424</v>
      </c>
      <c r="AE16" s="57" t="s">
        <v>424</v>
      </c>
      <c r="AF16" s="71" t="s">
        <v>424</v>
      </c>
      <c r="AG16" s="91">
        <v>0</v>
      </c>
      <c r="AH16" s="92">
        <v>0</v>
      </c>
      <c r="AI16" s="71" t="s">
        <v>424</v>
      </c>
      <c r="AJ16" s="101">
        <v>0</v>
      </c>
      <c r="AK16" s="104">
        <v>0</v>
      </c>
      <c r="AL16" s="71" t="s">
        <v>424</v>
      </c>
      <c r="AM16" s="56">
        <v>0</v>
      </c>
      <c r="AN16" s="57">
        <v>0</v>
      </c>
      <c r="AO16" s="71" t="s">
        <v>424</v>
      </c>
      <c r="AP16" s="1" t="s">
        <v>424</v>
      </c>
      <c r="AQ16" s="1" t="s">
        <v>424</v>
      </c>
      <c r="AR16" s="1" t="s">
        <v>424</v>
      </c>
      <c r="AS16" s="1" t="s">
        <v>424</v>
      </c>
      <c r="AT16" s="1" t="s">
        <v>424</v>
      </c>
      <c r="AU16" s="1" t="s">
        <v>424</v>
      </c>
      <c r="AV16" s="1" t="s">
        <v>424</v>
      </c>
      <c r="AW16" s="1" t="s">
        <v>424</v>
      </c>
      <c r="AX16" s="1" t="s">
        <v>424</v>
      </c>
      <c r="AY16" s="1" t="s">
        <v>424</v>
      </c>
      <c r="AZ16" s="1" t="s">
        <v>424</v>
      </c>
      <c r="BA16" s="17" t="s">
        <v>424</v>
      </c>
      <c r="BB16" s="1" t="s">
        <v>424</v>
      </c>
      <c r="BC16" s="1" t="s">
        <v>424</v>
      </c>
      <c r="BD16" s="46" t="s">
        <v>424</v>
      </c>
      <c r="BE16" s="43" t="s">
        <v>423</v>
      </c>
    </row>
    <row r="17" spans="1:57" x14ac:dyDescent="0.25">
      <c r="A17" s="17">
        <v>7</v>
      </c>
      <c r="B17" s="1" t="str">
        <f t="shared" si="0"/>
        <v>Lingue e Letterature - Studi InterculturaliLTL-12PA</v>
      </c>
      <c r="C17" s="113" t="s">
        <v>74</v>
      </c>
      <c r="D17" s="68" t="s">
        <v>67</v>
      </c>
      <c r="E17" s="68" t="s">
        <v>77</v>
      </c>
      <c r="F17" s="68" t="s">
        <v>78</v>
      </c>
      <c r="G17" s="68">
        <v>3</v>
      </c>
      <c r="H17" s="69" t="s">
        <v>71</v>
      </c>
      <c r="I17" s="70">
        <v>0.56000000000000005</v>
      </c>
      <c r="J17" s="70">
        <v>0.52</v>
      </c>
      <c r="K17" s="70">
        <v>1.08</v>
      </c>
      <c r="L17" s="56">
        <v>0.88</v>
      </c>
      <c r="M17" s="57">
        <v>0.79</v>
      </c>
      <c r="N17" s="71">
        <v>1.1100000000000001</v>
      </c>
      <c r="O17" s="56">
        <v>0.46</v>
      </c>
      <c r="P17" s="57">
        <v>0.42</v>
      </c>
      <c r="Q17" s="71">
        <v>1.1000000000000001</v>
      </c>
      <c r="R17" s="92" t="s">
        <v>453</v>
      </c>
      <c r="S17" s="92" t="s">
        <v>454</v>
      </c>
      <c r="T17" s="73">
        <v>1.5</v>
      </c>
      <c r="U17" s="56">
        <v>0.53</v>
      </c>
      <c r="V17" s="57">
        <v>0.27</v>
      </c>
      <c r="W17" s="73">
        <v>1.96</v>
      </c>
      <c r="X17" s="56">
        <v>0.74</v>
      </c>
      <c r="Y17" s="57">
        <v>0.44</v>
      </c>
      <c r="Z17" s="73">
        <v>1.68</v>
      </c>
      <c r="AA17" s="56">
        <v>0.61</v>
      </c>
      <c r="AB17" s="57">
        <v>0.43</v>
      </c>
      <c r="AC17" s="73">
        <v>1.42</v>
      </c>
      <c r="AD17" s="56">
        <v>0.19</v>
      </c>
      <c r="AE17" s="57">
        <v>0.2</v>
      </c>
      <c r="AF17" s="71">
        <v>0.95</v>
      </c>
      <c r="AG17" s="91">
        <v>0</v>
      </c>
      <c r="AH17" s="92">
        <v>0</v>
      </c>
      <c r="AI17" s="71" t="s">
        <v>424</v>
      </c>
      <c r="AJ17" s="101">
        <v>0</v>
      </c>
      <c r="AK17" s="104">
        <v>0</v>
      </c>
      <c r="AL17" s="71" t="s">
        <v>424</v>
      </c>
      <c r="AM17" s="56">
        <v>0</v>
      </c>
      <c r="AN17" s="57">
        <v>0</v>
      </c>
      <c r="AO17" s="71" t="s">
        <v>424</v>
      </c>
      <c r="AP17" s="1">
        <v>1</v>
      </c>
      <c r="AQ17" s="1">
        <v>0</v>
      </c>
      <c r="AR17" s="1">
        <v>0</v>
      </c>
      <c r="AS17" s="1">
        <v>0</v>
      </c>
      <c r="AT17" s="1">
        <v>1</v>
      </c>
      <c r="AU17" s="1" t="s">
        <v>424</v>
      </c>
      <c r="AV17" s="1">
        <v>1</v>
      </c>
      <c r="AW17" s="1">
        <v>1</v>
      </c>
      <c r="AX17" s="1">
        <v>0</v>
      </c>
      <c r="AY17" s="1" t="s">
        <v>424</v>
      </c>
      <c r="AZ17" s="1" t="s">
        <v>424</v>
      </c>
      <c r="BA17" s="17">
        <v>4</v>
      </c>
      <c r="BB17" s="1">
        <v>0</v>
      </c>
      <c r="BC17" s="1">
        <v>4</v>
      </c>
      <c r="BD17" s="46">
        <v>8</v>
      </c>
      <c r="BE17" s="44"/>
    </row>
    <row r="18" spans="1:57" x14ac:dyDescent="0.25">
      <c r="A18" s="17">
        <v>8</v>
      </c>
      <c r="B18" s="1" t="str">
        <f t="shared" si="0"/>
        <v>Scienze BiologicheLTL-13PA</v>
      </c>
      <c r="C18" s="68" t="s">
        <v>79</v>
      </c>
      <c r="D18" s="68" t="s">
        <v>67</v>
      </c>
      <c r="E18" s="68" t="s">
        <v>80</v>
      </c>
      <c r="F18" s="68" t="s">
        <v>81</v>
      </c>
      <c r="G18" s="68">
        <v>3</v>
      </c>
      <c r="H18" s="69" t="s">
        <v>71</v>
      </c>
      <c r="I18" s="70">
        <v>0.42</v>
      </c>
      <c r="J18" s="70">
        <v>0.39</v>
      </c>
      <c r="K18" s="70">
        <v>1.08</v>
      </c>
      <c r="L18" s="56">
        <v>0.47</v>
      </c>
      <c r="M18" s="57">
        <v>0.55000000000000004</v>
      </c>
      <c r="N18" s="71">
        <v>0.85</v>
      </c>
      <c r="O18" s="56">
        <v>0.13</v>
      </c>
      <c r="P18" s="57">
        <v>0.21</v>
      </c>
      <c r="Q18" s="72">
        <v>0.62</v>
      </c>
      <c r="R18" s="92" t="s">
        <v>449</v>
      </c>
      <c r="S18" s="92" t="s">
        <v>449</v>
      </c>
      <c r="T18" s="71" t="s">
        <v>424</v>
      </c>
      <c r="U18" s="56">
        <v>0.11</v>
      </c>
      <c r="V18" s="57">
        <v>0.14000000000000001</v>
      </c>
      <c r="W18" s="72">
        <v>0.79</v>
      </c>
      <c r="X18" s="56">
        <v>0.22</v>
      </c>
      <c r="Y18" s="57">
        <v>0.28000000000000003</v>
      </c>
      <c r="Z18" s="72">
        <v>0.79</v>
      </c>
      <c r="AA18" s="56">
        <v>0.5</v>
      </c>
      <c r="AB18" s="57">
        <v>0.35</v>
      </c>
      <c r="AC18" s="73">
        <v>1.43</v>
      </c>
      <c r="AD18" s="56">
        <v>0.11</v>
      </c>
      <c r="AE18" s="57">
        <v>0.1</v>
      </c>
      <c r="AF18" s="71">
        <v>1.1000000000000001</v>
      </c>
      <c r="AG18" s="91">
        <v>34.229999999999997</v>
      </c>
      <c r="AH18" s="92">
        <v>34.79</v>
      </c>
      <c r="AI18" s="71">
        <v>0.98</v>
      </c>
      <c r="AJ18" s="101">
        <v>30.04</v>
      </c>
      <c r="AK18" s="104">
        <v>37.58</v>
      </c>
      <c r="AL18" s="71">
        <v>0.8</v>
      </c>
      <c r="AM18" s="56">
        <v>0.88</v>
      </c>
      <c r="AN18" s="57">
        <v>0.83</v>
      </c>
      <c r="AO18" s="71">
        <v>1.06</v>
      </c>
      <c r="AP18" s="1" t="s">
        <v>424</v>
      </c>
      <c r="AQ18" s="1">
        <v>0</v>
      </c>
      <c r="AR18" s="1">
        <v>0</v>
      </c>
      <c r="AS18" s="1">
        <v>-1</v>
      </c>
      <c r="AT18" s="1">
        <v>-1</v>
      </c>
      <c r="AU18" s="1">
        <v>0</v>
      </c>
      <c r="AV18" s="1">
        <v>-1</v>
      </c>
      <c r="AW18" s="1">
        <v>1</v>
      </c>
      <c r="AX18" s="1">
        <v>0</v>
      </c>
      <c r="AY18" s="1">
        <v>0</v>
      </c>
      <c r="AZ18" s="1">
        <v>0</v>
      </c>
      <c r="BA18" s="17">
        <v>1</v>
      </c>
      <c r="BB18" s="1">
        <v>3</v>
      </c>
      <c r="BC18" s="1">
        <v>6</v>
      </c>
      <c r="BD18" s="46">
        <v>10</v>
      </c>
      <c r="BE18" s="44"/>
    </row>
    <row r="19" spans="1:57" x14ac:dyDescent="0.25">
      <c r="A19" s="17">
        <v>9</v>
      </c>
      <c r="B19" s="1" t="str">
        <f t="shared" si="0"/>
        <v>Scienze BiologicheLTL-13TP</v>
      </c>
      <c r="C19" s="68" t="s">
        <v>79</v>
      </c>
      <c r="D19" s="68" t="s">
        <v>67</v>
      </c>
      <c r="E19" s="68" t="s">
        <v>80</v>
      </c>
      <c r="F19" s="68" t="s">
        <v>81</v>
      </c>
      <c r="G19" s="68">
        <v>3</v>
      </c>
      <c r="H19" s="69" t="s">
        <v>83</v>
      </c>
      <c r="I19" s="70" t="s">
        <v>424</v>
      </c>
      <c r="J19" s="70" t="s">
        <v>424</v>
      </c>
      <c r="K19" s="70" t="s">
        <v>424</v>
      </c>
      <c r="L19" s="56" t="s">
        <v>424</v>
      </c>
      <c r="M19" s="57" t="s">
        <v>424</v>
      </c>
      <c r="N19" s="71" t="s">
        <v>424</v>
      </c>
      <c r="O19" s="56" t="s">
        <v>424</v>
      </c>
      <c r="P19" s="57" t="s">
        <v>424</v>
      </c>
      <c r="Q19" s="71" t="s">
        <v>424</v>
      </c>
      <c r="R19" s="92" t="s">
        <v>424</v>
      </c>
      <c r="S19" s="92" t="s">
        <v>424</v>
      </c>
      <c r="T19" s="71" t="s">
        <v>424</v>
      </c>
      <c r="U19" s="56" t="s">
        <v>424</v>
      </c>
      <c r="V19" s="57" t="s">
        <v>424</v>
      </c>
      <c r="W19" s="71" t="s">
        <v>424</v>
      </c>
      <c r="X19" s="56" t="s">
        <v>424</v>
      </c>
      <c r="Y19" s="57" t="s">
        <v>424</v>
      </c>
      <c r="Z19" s="71" t="s">
        <v>424</v>
      </c>
      <c r="AA19" s="56">
        <v>0</v>
      </c>
      <c r="AB19" s="57">
        <v>0.35</v>
      </c>
      <c r="AC19" s="72">
        <v>0</v>
      </c>
      <c r="AD19" s="56">
        <v>0.25</v>
      </c>
      <c r="AE19" s="57">
        <v>0.1</v>
      </c>
      <c r="AF19" s="73">
        <v>2.5</v>
      </c>
      <c r="AG19" s="91" t="s">
        <v>424</v>
      </c>
      <c r="AH19" s="92">
        <v>34.79</v>
      </c>
      <c r="AI19" s="71" t="s">
        <v>424</v>
      </c>
      <c r="AJ19" s="101">
        <v>0.22</v>
      </c>
      <c r="AK19" s="104">
        <v>37.58</v>
      </c>
      <c r="AL19" s="73">
        <v>0.01</v>
      </c>
      <c r="AM19" s="56">
        <v>0.88</v>
      </c>
      <c r="AN19" s="57">
        <v>0.83</v>
      </c>
      <c r="AO19" s="71">
        <v>1.06</v>
      </c>
      <c r="AP19" s="1" t="s">
        <v>424</v>
      </c>
      <c r="AQ19" s="1" t="s">
        <v>424</v>
      </c>
      <c r="AR19" s="1" t="s">
        <v>424</v>
      </c>
      <c r="AS19" s="1" t="s">
        <v>424</v>
      </c>
      <c r="AT19" s="1" t="s">
        <v>424</v>
      </c>
      <c r="AU19" s="1">
        <v>0</v>
      </c>
      <c r="AV19" s="1" t="s">
        <v>424</v>
      </c>
      <c r="AW19" s="1">
        <v>-1</v>
      </c>
      <c r="AX19" s="1">
        <v>1</v>
      </c>
      <c r="AY19" s="1">
        <v>1</v>
      </c>
      <c r="AZ19" s="1">
        <v>1</v>
      </c>
      <c r="BA19" s="17">
        <v>2</v>
      </c>
      <c r="BB19" s="1">
        <v>1</v>
      </c>
      <c r="BC19" s="1">
        <v>1</v>
      </c>
      <c r="BD19" s="46">
        <v>4</v>
      </c>
      <c r="BE19" s="43" t="s">
        <v>426</v>
      </c>
    </row>
    <row r="20" spans="1:57" x14ac:dyDescent="0.25">
      <c r="A20" s="17">
        <v>10</v>
      </c>
      <c r="B20" s="1" t="str">
        <f t="shared" si="0"/>
        <v>Consulente Giuridico d’ImpresaLTL-14TP</v>
      </c>
      <c r="C20" s="68" t="s">
        <v>84</v>
      </c>
      <c r="D20" s="68" t="s">
        <v>67</v>
      </c>
      <c r="E20" s="68" t="s">
        <v>85</v>
      </c>
      <c r="F20" s="68" t="s">
        <v>86</v>
      </c>
      <c r="G20" s="68">
        <v>3</v>
      </c>
      <c r="H20" s="69" t="s">
        <v>83</v>
      </c>
      <c r="I20" s="70">
        <v>0.42</v>
      </c>
      <c r="J20" s="70">
        <v>0.37</v>
      </c>
      <c r="K20" s="70">
        <v>1.1399999999999999</v>
      </c>
      <c r="L20" s="56">
        <v>0.64</v>
      </c>
      <c r="M20" s="57">
        <v>0.65</v>
      </c>
      <c r="N20" s="71">
        <v>0.98</v>
      </c>
      <c r="O20" s="56">
        <v>0.36</v>
      </c>
      <c r="P20" s="57">
        <v>0.21</v>
      </c>
      <c r="Q20" s="73">
        <v>1.71</v>
      </c>
      <c r="R20" s="92" t="s">
        <v>452</v>
      </c>
      <c r="S20" s="92" t="s">
        <v>449</v>
      </c>
      <c r="T20" s="76" t="s">
        <v>425</v>
      </c>
      <c r="U20" s="56">
        <v>0.39</v>
      </c>
      <c r="V20" s="57">
        <v>0.28000000000000003</v>
      </c>
      <c r="W20" s="73">
        <v>1.39</v>
      </c>
      <c r="X20" s="56">
        <v>0.23</v>
      </c>
      <c r="Y20" s="57">
        <v>0.33</v>
      </c>
      <c r="Z20" s="72">
        <v>0.7</v>
      </c>
      <c r="AA20" s="56">
        <v>0.69</v>
      </c>
      <c r="AB20" s="57">
        <v>0.69</v>
      </c>
      <c r="AC20" s="71">
        <v>1</v>
      </c>
      <c r="AD20" s="56">
        <v>0.33</v>
      </c>
      <c r="AE20" s="57">
        <v>0.31</v>
      </c>
      <c r="AF20" s="71">
        <v>1.06</v>
      </c>
      <c r="AG20" s="91">
        <v>7.09</v>
      </c>
      <c r="AH20" s="92">
        <v>30.07</v>
      </c>
      <c r="AI20" s="73">
        <v>0.24</v>
      </c>
      <c r="AJ20" s="101">
        <v>11</v>
      </c>
      <c r="AK20" s="104">
        <v>28.26</v>
      </c>
      <c r="AL20" s="73">
        <v>0.39</v>
      </c>
      <c r="AM20" s="56">
        <v>0.67</v>
      </c>
      <c r="AN20" s="57">
        <v>0.73</v>
      </c>
      <c r="AO20" s="71">
        <v>0.92</v>
      </c>
      <c r="AP20" s="7">
        <v>1</v>
      </c>
      <c r="AQ20" s="1">
        <v>0</v>
      </c>
      <c r="AR20" s="1">
        <v>0</v>
      </c>
      <c r="AS20" s="1">
        <v>1</v>
      </c>
      <c r="AT20" s="1">
        <v>-1</v>
      </c>
      <c r="AU20" s="1">
        <v>0</v>
      </c>
      <c r="AV20" s="1">
        <v>1</v>
      </c>
      <c r="AW20" s="1">
        <v>0</v>
      </c>
      <c r="AX20" s="1">
        <v>0</v>
      </c>
      <c r="AY20" s="1">
        <v>1</v>
      </c>
      <c r="AZ20" s="1">
        <v>1</v>
      </c>
      <c r="BA20" s="42">
        <v>5</v>
      </c>
      <c r="BB20" s="1">
        <v>1</v>
      </c>
      <c r="BC20" s="1">
        <v>5</v>
      </c>
      <c r="BD20" s="46">
        <v>11</v>
      </c>
      <c r="BE20" s="43"/>
    </row>
    <row r="21" spans="1:57" x14ac:dyDescent="0.25">
      <c r="A21" s="17">
        <v>11</v>
      </c>
      <c r="B21" s="1" t="str">
        <f t="shared" si="0"/>
        <v>Scienze del turismoLTL-15PA</v>
      </c>
      <c r="C21" s="68" t="s">
        <v>87</v>
      </c>
      <c r="D21" s="68" t="s">
        <v>67</v>
      </c>
      <c r="E21" s="68" t="s">
        <v>88</v>
      </c>
      <c r="F21" s="68" t="s">
        <v>87</v>
      </c>
      <c r="G21" s="68">
        <v>3</v>
      </c>
      <c r="H21" s="69" t="s">
        <v>71</v>
      </c>
      <c r="I21" s="70">
        <v>0.3</v>
      </c>
      <c r="J21" s="70">
        <v>0.47</v>
      </c>
      <c r="K21" s="74">
        <v>0.64</v>
      </c>
      <c r="L21" s="56">
        <v>0.65</v>
      </c>
      <c r="M21" s="57">
        <v>0.69</v>
      </c>
      <c r="N21" s="71">
        <v>0.94</v>
      </c>
      <c r="O21" s="56">
        <v>0.06</v>
      </c>
      <c r="P21" s="57">
        <v>0.33</v>
      </c>
      <c r="Q21" s="72">
        <v>0.18</v>
      </c>
      <c r="R21" s="92" t="s">
        <v>451</v>
      </c>
      <c r="S21" s="92" t="s">
        <v>452</v>
      </c>
      <c r="T21" s="72">
        <v>0.67</v>
      </c>
      <c r="U21" s="56">
        <v>0.12</v>
      </c>
      <c r="V21" s="57">
        <v>0.25</v>
      </c>
      <c r="W21" s="72">
        <v>0.48</v>
      </c>
      <c r="X21" s="56">
        <v>0.3</v>
      </c>
      <c r="Y21" s="57">
        <v>0.42</v>
      </c>
      <c r="Z21" s="72">
        <v>0.71</v>
      </c>
      <c r="AA21" s="56">
        <v>0.25</v>
      </c>
      <c r="AB21" s="57">
        <v>0.5</v>
      </c>
      <c r="AC21" s="72">
        <v>0.5</v>
      </c>
      <c r="AD21" s="56">
        <v>0.12</v>
      </c>
      <c r="AE21" s="57">
        <v>0.27</v>
      </c>
      <c r="AF21" s="72">
        <v>0.44</v>
      </c>
      <c r="AG21" s="91">
        <v>14.75</v>
      </c>
      <c r="AH21" s="92">
        <v>16.61</v>
      </c>
      <c r="AI21" s="71">
        <v>0.89</v>
      </c>
      <c r="AJ21" s="101">
        <v>18.82</v>
      </c>
      <c r="AK21" s="104">
        <v>19.25</v>
      </c>
      <c r="AL21" s="71">
        <v>0.98</v>
      </c>
      <c r="AM21" s="56">
        <v>0.64</v>
      </c>
      <c r="AN21" s="57">
        <v>0.66</v>
      </c>
      <c r="AO21" s="71">
        <v>0.97</v>
      </c>
      <c r="AP21" s="1">
        <v>-1</v>
      </c>
      <c r="AQ21" s="1">
        <v>-1</v>
      </c>
      <c r="AR21" s="1">
        <v>0</v>
      </c>
      <c r="AS21" s="1">
        <v>-1</v>
      </c>
      <c r="AT21" s="1">
        <v>-1</v>
      </c>
      <c r="AU21" s="1">
        <v>0</v>
      </c>
      <c r="AV21" s="1">
        <v>-1</v>
      </c>
      <c r="AW21" s="1">
        <v>-1</v>
      </c>
      <c r="AX21" s="1">
        <v>-1</v>
      </c>
      <c r="AY21" s="1">
        <v>0</v>
      </c>
      <c r="AZ21" s="1">
        <v>0</v>
      </c>
      <c r="BA21" s="17">
        <v>0</v>
      </c>
      <c r="BB21" s="1">
        <v>7</v>
      </c>
      <c r="BC21" s="1">
        <v>4</v>
      </c>
      <c r="BD21" s="46">
        <v>11</v>
      </c>
      <c r="BE21" s="44"/>
    </row>
    <row r="22" spans="1:57" x14ac:dyDescent="0.25">
      <c r="A22" s="17">
        <v>12</v>
      </c>
      <c r="B22" s="1" t="str">
        <f t="shared" si="0"/>
        <v>Scienze del turismoLTL-15TP</v>
      </c>
      <c r="C22" s="68" t="s">
        <v>87</v>
      </c>
      <c r="D22" s="68" t="s">
        <v>67</v>
      </c>
      <c r="E22" s="68" t="s">
        <v>88</v>
      </c>
      <c r="F22" s="68" t="s">
        <v>87</v>
      </c>
      <c r="G22" s="68">
        <v>3</v>
      </c>
      <c r="H22" s="69" t="s">
        <v>83</v>
      </c>
      <c r="I22" s="70">
        <v>0.64</v>
      </c>
      <c r="J22" s="70">
        <v>0.47</v>
      </c>
      <c r="K22" s="77">
        <v>1.36</v>
      </c>
      <c r="L22" s="56">
        <v>0.94</v>
      </c>
      <c r="M22" s="57">
        <v>0.69</v>
      </c>
      <c r="N22" s="73">
        <v>1.36</v>
      </c>
      <c r="O22" s="56">
        <v>0.5</v>
      </c>
      <c r="P22" s="57">
        <v>0.33</v>
      </c>
      <c r="Q22" s="73">
        <v>1.52</v>
      </c>
      <c r="R22" s="92" t="s">
        <v>449</v>
      </c>
      <c r="S22" s="92" t="s">
        <v>452</v>
      </c>
      <c r="T22" s="72">
        <v>0</v>
      </c>
      <c r="U22" s="56">
        <v>0.38</v>
      </c>
      <c r="V22" s="57">
        <v>0.25</v>
      </c>
      <c r="W22" s="73">
        <v>1.52</v>
      </c>
      <c r="X22" s="56" t="s">
        <v>424</v>
      </c>
      <c r="Y22" s="57" t="s">
        <v>424</v>
      </c>
      <c r="Z22" s="71" t="s">
        <v>424</v>
      </c>
      <c r="AA22" s="56">
        <v>0.83</v>
      </c>
      <c r="AB22" s="57">
        <v>0.5</v>
      </c>
      <c r="AC22" s="73">
        <v>1.66</v>
      </c>
      <c r="AD22" s="56" t="s">
        <v>424</v>
      </c>
      <c r="AE22" s="57" t="s">
        <v>424</v>
      </c>
      <c r="AF22" s="71" t="s">
        <v>424</v>
      </c>
      <c r="AG22" s="91">
        <v>3</v>
      </c>
      <c r="AH22" s="92">
        <v>16.61</v>
      </c>
      <c r="AI22" s="73">
        <v>0.18</v>
      </c>
      <c r="AJ22" s="101">
        <v>2.54</v>
      </c>
      <c r="AK22" s="104">
        <v>19.25</v>
      </c>
      <c r="AL22" s="73">
        <v>0.13</v>
      </c>
      <c r="AM22" s="56">
        <v>0.64</v>
      </c>
      <c r="AN22" s="57">
        <v>0.66</v>
      </c>
      <c r="AO22" s="71">
        <v>0.97</v>
      </c>
      <c r="AP22" s="1">
        <v>-1</v>
      </c>
      <c r="AQ22" s="1">
        <v>1</v>
      </c>
      <c r="AR22" s="1">
        <v>1</v>
      </c>
      <c r="AS22" s="1">
        <v>1</v>
      </c>
      <c r="AT22" s="1" t="s">
        <v>424</v>
      </c>
      <c r="AU22" s="1">
        <v>0</v>
      </c>
      <c r="AV22" s="1">
        <v>1</v>
      </c>
      <c r="AW22" s="1">
        <v>1</v>
      </c>
      <c r="AX22" s="1" t="s">
        <v>424</v>
      </c>
      <c r="AY22" s="1">
        <v>1</v>
      </c>
      <c r="AZ22" s="1">
        <v>1</v>
      </c>
      <c r="BA22" s="17">
        <v>7</v>
      </c>
      <c r="BB22" s="1">
        <v>1</v>
      </c>
      <c r="BC22" s="1">
        <v>1</v>
      </c>
      <c r="BD22" s="46">
        <v>9</v>
      </c>
      <c r="BE22" s="44"/>
    </row>
    <row r="23" spans="1:57" x14ac:dyDescent="0.25">
      <c r="A23" s="17">
        <v>13</v>
      </c>
      <c r="B23" s="1" t="str">
        <f t="shared" si="0"/>
        <v>Scienze dell'amministrazione, dell'organizzazione e consulenza del lavoroLTL-16PA</v>
      </c>
      <c r="C23" s="68" t="s">
        <v>89</v>
      </c>
      <c r="D23" s="68" t="s">
        <v>67</v>
      </c>
      <c r="E23" s="68" t="s">
        <v>90</v>
      </c>
      <c r="F23" s="68" t="s">
        <v>91</v>
      </c>
      <c r="G23" s="68">
        <v>3</v>
      </c>
      <c r="H23" s="69" t="s">
        <v>71</v>
      </c>
      <c r="I23" s="56">
        <v>0.51</v>
      </c>
      <c r="J23" s="57">
        <v>0.45</v>
      </c>
      <c r="K23" s="71">
        <v>1.1299999999999999</v>
      </c>
      <c r="L23" s="56">
        <v>0.75</v>
      </c>
      <c r="M23" s="57">
        <v>0.69</v>
      </c>
      <c r="N23" s="71">
        <v>1.0900000000000001</v>
      </c>
      <c r="O23" s="56">
        <v>0.4</v>
      </c>
      <c r="P23" s="57">
        <v>0.32</v>
      </c>
      <c r="Q23" s="73">
        <v>1.25</v>
      </c>
      <c r="R23" s="92" t="s">
        <v>450</v>
      </c>
      <c r="S23" s="92" t="s">
        <v>450</v>
      </c>
      <c r="T23" s="71">
        <v>1</v>
      </c>
      <c r="U23" s="56">
        <v>0.22</v>
      </c>
      <c r="V23" s="57">
        <v>0.18</v>
      </c>
      <c r="W23" s="73">
        <v>1.22</v>
      </c>
      <c r="X23" s="56">
        <v>0.27</v>
      </c>
      <c r="Y23" s="57">
        <v>0.33</v>
      </c>
      <c r="Z23" s="71">
        <v>0.82</v>
      </c>
      <c r="AA23" s="56">
        <v>0.42</v>
      </c>
      <c r="AB23" s="57">
        <v>0.31</v>
      </c>
      <c r="AC23" s="73">
        <v>1.35</v>
      </c>
      <c r="AD23" s="56">
        <v>0.19</v>
      </c>
      <c r="AE23" s="57">
        <v>0.28000000000000003</v>
      </c>
      <c r="AF23" s="72">
        <v>0.68</v>
      </c>
      <c r="AG23" s="91">
        <v>27.43</v>
      </c>
      <c r="AH23" s="92">
        <v>21.21</v>
      </c>
      <c r="AI23" s="72">
        <v>1.29</v>
      </c>
      <c r="AJ23" s="101">
        <v>35.31</v>
      </c>
      <c r="AK23" s="104">
        <v>28.72</v>
      </c>
      <c r="AL23" s="72">
        <v>1.23</v>
      </c>
      <c r="AM23" s="56">
        <v>0.97</v>
      </c>
      <c r="AN23" s="57">
        <v>0.79</v>
      </c>
      <c r="AO23" s="73">
        <v>1.23</v>
      </c>
      <c r="AP23" s="1">
        <v>0</v>
      </c>
      <c r="AQ23" s="1">
        <v>0</v>
      </c>
      <c r="AR23" s="1">
        <v>0</v>
      </c>
      <c r="AS23" s="1">
        <v>1</v>
      </c>
      <c r="AT23" s="1">
        <v>0</v>
      </c>
      <c r="AU23" s="1">
        <v>1</v>
      </c>
      <c r="AV23" s="1">
        <v>1</v>
      </c>
      <c r="AW23" s="1">
        <v>1</v>
      </c>
      <c r="AX23" s="1">
        <v>-1</v>
      </c>
      <c r="AY23" s="1">
        <v>-1</v>
      </c>
      <c r="AZ23" s="1">
        <v>-1</v>
      </c>
      <c r="BA23" s="17">
        <v>4</v>
      </c>
      <c r="BB23" s="1">
        <v>3</v>
      </c>
      <c r="BC23" s="1">
        <v>4</v>
      </c>
      <c r="BD23" s="46">
        <v>11</v>
      </c>
      <c r="BE23" s="44"/>
    </row>
    <row r="24" spans="1:57" x14ac:dyDescent="0.25">
      <c r="A24" s="17">
        <v>14</v>
      </c>
      <c r="B24" s="1" t="str">
        <f t="shared" si="0"/>
        <v>Economia e amministrazione aziendaleLTL-18AG</v>
      </c>
      <c r="C24" s="68" t="s">
        <v>92</v>
      </c>
      <c r="D24" s="68" t="s">
        <v>67</v>
      </c>
      <c r="E24" s="68" t="s">
        <v>93</v>
      </c>
      <c r="F24" s="68" t="s">
        <v>94</v>
      </c>
      <c r="G24" s="68">
        <v>3</v>
      </c>
      <c r="H24" s="69" t="s">
        <v>68</v>
      </c>
      <c r="I24" s="56">
        <v>0.52</v>
      </c>
      <c r="J24" s="57">
        <v>0.5</v>
      </c>
      <c r="K24" s="71">
        <v>1.04</v>
      </c>
      <c r="L24" s="56">
        <v>0.95</v>
      </c>
      <c r="M24" s="57">
        <v>0.74</v>
      </c>
      <c r="N24" s="73">
        <v>1.28</v>
      </c>
      <c r="O24" s="56">
        <v>0.15</v>
      </c>
      <c r="P24" s="57">
        <v>0.4</v>
      </c>
      <c r="Q24" s="72">
        <v>0.37</v>
      </c>
      <c r="R24" s="92" t="s">
        <v>449</v>
      </c>
      <c r="S24" s="92" t="s">
        <v>451</v>
      </c>
      <c r="T24" s="72">
        <v>0</v>
      </c>
      <c r="U24" s="56" t="s">
        <v>424</v>
      </c>
      <c r="V24" s="57" t="s">
        <v>424</v>
      </c>
      <c r="W24" s="71" t="s">
        <v>424</v>
      </c>
      <c r="X24" s="56" t="s">
        <v>424</v>
      </c>
      <c r="Y24" s="57" t="s">
        <v>424</v>
      </c>
      <c r="Z24" s="71" t="s">
        <v>424</v>
      </c>
      <c r="AA24" s="56" t="s">
        <v>424</v>
      </c>
      <c r="AB24" s="57" t="s">
        <v>424</v>
      </c>
      <c r="AC24" s="71" t="s">
        <v>424</v>
      </c>
      <c r="AD24" s="56" t="s">
        <v>424</v>
      </c>
      <c r="AE24" s="57" t="s">
        <v>424</v>
      </c>
      <c r="AF24" s="71" t="s">
        <v>424</v>
      </c>
      <c r="AG24" s="91">
        <v>5.41</v>
      </c>
      <c r="AH24" s="92">
        <v>50.27</v>
      </c>
      <c r="AI24" s="73">
        <v>0.11</v>
      </c>
      <c r="AJ24" s="101">
        <v>4.82</v>
      </c>
      <c r="AK24" s="104">
        <v>54.36</v>
      </c>
      <c r="AL24" s="73">
        <v>0.09</v>
      </c>
      <c r="AM24" s="56">
        <v>0.94</v>
      </c>
      <c r="AN24" s="57">
        <v>0.76</v>
      </c>
      <c r="AO24" s="73">
        <v>1.24</v>
      </c>
      <c r="AP24" s="1">
        <v>-1</v>
      </c>
      <c r="AQ24" s="1">
        <v>0</v>
      </c>
      <c r="AR24" s="1">
        <v>1</v>
      </c>
      <c r="AS24" s="1">
        <v>-1</v>
      </c>
      <c r="AT24" s="1" t="s">
        <v>424</v>
      </c>
      <c r="AU24" s="1">
        <v>1</v>
      </c>
      <c r="AV24" s="1" t="s">
        <v>424</v>
      </c>
      <c r="AW24" s="1" t="s">
        <v>424</v>
      </c>
      <c r="AX24" s="1" t="s">
        <v>424</v>
      </c>
      <c r="AY24" s="1">
        <v>1</v>
      </c>
      <c r="AZ24" s="1">
        <v>1</v>
      </c>
      <c r="BA24" s="17">
        <v>4</v>
      </c>
      <c r="BB24" s="1">
        <v>2</v>
      </c>
      <c r="BC24" s="1">
        <v>1</v>
      </c>
      <c r="BD24" s="46">
        <v>7</v>
      </c>
      <c r="BE24" s="44"/>
    </row>
    <row r="25" spans="1:57" x14ac:dyDescent="0.25">
      <c r="A25" s="17">
        <v>15</v>
      </c>
      <c r="B25" s="1" t="str">
        <f t="shared" si="0"/>
        <v>Economia e amministrazione aziendaleLTL-18PA</v>
      </c>
      <c r="C25" s="68" t="s">
        <v>92</v>
      </c>
      <c r="D25" s="68" t="s">
        <v>67</v>
      </c>
      <c r="E25" s="68" t="s">
        <v>93</v>
      </c>
      <c r="F25" s="68" t="s">
        <v>94</v>
      </c>
      <c r="G25" s="68">
        <v>3</v>
      </c>
      <c r="H25" s="69" t="s">
        <v>71</v>
      </c>
      <c r="I25" s="56">
        <v>0.53</v>
      </c>
      <c r="J25" s="57">
        <v>0.5</v>
      </c>
      <c r="K25" s="71">
        <v>1.06</v>
      </c>
      <c r="L25" s="56">
        <v>0.82</v>
      </c>
      <c r="M25" s="57">
        <v>0.74</v>
      </c>
      <c r="N25" s="71">
        <v>1.1100000000000001</v>
      </c>
      <c r="O25" s="56">
        <v>0.35</v>
      </c>
      <c r="P25" s="57">
        <v>0.4</v>
      </c>
      <c r="Q25" s="71">
        <v>0.87</v>
      </c>
      <c r="R25" s="92" t="s">
        <v>454</v>
      </c>
      <c r="S25" s="92" t="s">
        <v>451</v>
      </c>
      <c r="T25" s="73">
        <v>2</v>
      </c>
      <c r="U25" s="56">
        <v>0.24</v>
      </c>
      <c r="V25" s="57">
        <v>0.28000000000000003</v>
      </c>
      <c r="W25" s="71">
        <v>0.86</v>
      </c>
      <c r="X25" s="56">
        <v>0.33</v>
      </c>
      <c r="Y25" s="57">
        <v>0.42</v>
      </c>
      <c r="Z25" s="72">
        <v>0.79</v>
      </c>
      <c r="AA25" s="56">
        <v>0.44</v>
      </c>
      <c r="AB25" s="57">
        <v>0.47</v>
      </c>
      <c r="AC25" s="71">
        <v>0.94</v>
      </c>
      <c r="AD25" s="56">
        <v>0.13</v>
      </c>
      <c r="AE25" s="57">
        <v>0.2</v>
      </c>
      <c r="AF25" s="72">
        <v>0.65</v>
      </c>
      <c r="AG25" s="91">
        <v>61.8</v>
      </c>
      <c r="AH25" s="92">
        <v>50.27</v>
      </c>
      <c r="AI25" s="72">
        <v>1.23</v>
      </c>
      <c r="AJ25" s="101">
        <v>74.849999999999994</v>
      </c>
      <c r="AK25" s="104">
        <v>54.36</v>
      </c>
      <c r="AL25" s="72">
        <v>1.38</v>
      </c>
      <c r="AM25" s="56">
        <v>0.94</v>
      </c>
      <c r="AN25" s="57">
        <v>0.76</v>
      </c>
      <c r="AO25" s="73">
        <v>1.24</v>
      </c>
      <c r="AP25" s="1">
        <v>1</v>
      </c>
      <c r="AQ25" s="1">
        <v>0</v>
      </c>
      <c r="AR25" s="1">
        <v>0</v>
      </c>
      <c r="AS25" s="1">
        <v>0</v>
      </c>
      <c r="AT25" s="1">
        <v>-1</v>
      </c>
      <c r="AU25" s="1">
        <v>1</v>
      </c>
      <c r="AV25" s="1">
        <v>0</v>
      </c>
      <c r="AW25" s="1">
        <v>0</v>
      </c>
      <c r="AX25" s="1">
        <v>-1</v>
      </c>
      <c r="AY25" s="1">
        <v>-1</v>
      </c>
      <c r="AZ25" s="1">
        <v>-1</v>
      </c>
      <c r="BA25" s="17">
        <v>2</v>
      </c>
      <c r="BB25" s="1">
        <v>4</v>
      </c>
      <c r="BC25" s="1">
        <v>5</v>
      </c>
      <c r="BD25" s="46">
        <v>11</v>
      </c>
      <c r="BE25" s="44"/>
    </row>
    <row r="26" spans="1:57" x14ac:dyDescent="0.25">
      <c r="A26" s="17">
        <v>16</v>
      </c>
      <c r="B26" s="1" t="str">
        <f t="shared" si="0"/>
        <v>Scienze dell'educazioneLTL-19AG</v>
      </c>
      <c r="C26" s="68" t="s">
        <v>95</v>
      </c>
      <c r="D26" s="68" t="s">
        <v>67</v>
      </c>
      <c r="E26" s="68" t="s">
        <v>96</v>
      </c>
      <c r="F26" s="68" t="s">
        <v>97</v>
      </c>
      <c r="G26" s="68">
        <v>3</v>
      </c>
      <c r="H26" s="69" t="s">
        <v>68</v>
      </c>
      <c r="I26" s="56">
        <v>0.6</v>
      </c>
      <c r="J26" s="57">
        <v>0.6</v>
      </c>
      <c r="K26" s="71">
        <v>1</v>
      </c>
      <c r="L26" s="56">
        <v>0.76</v>
      </c>
      <c r="M26" s="57">
        <v>0.76</v>
      </c>
      <c r="N26" s="71">
        <v>1</v>
      </c>
      <c r="O26" s="56">
        <v>0.52</v>
      </c>
      <c r="P26" s="57">
        <v>0.52</v>
      </c>
      <c r="Q26" s="71">
        <v>1</v>
      </c>
      <c r="R26" s="92" t="s">
        <v>449</v>
      </c>
      <c r="S26" s="92" t="s">
        <v>449</v>
      </c>
      <c r="T26" s="71" t="s">
        <v>424</v>
      </c>
      <c r="U26" s="56" t="s">
        <v>424</v>
      </c>
      <c r="V26" s="57" t="s">
        <v>424</v>
      </c>
      <c r="W26" s="71" t="s">
        <v>424</v>
      </c>
      <c r="X26" s="56" t="s">
        <v>424</v>
      </c>
      <c r="Y26" s="57" t="s">
        <v>424</v>
      </c>
      <c r="Z26" s="71" t="s">
        <v>424</v>
      </c>
      <c r="AA26" s="56">
        <v>0</v>
      </c>
      <c r="AB26" s="57">
        <v>0.53</v>
      </c>
      <c r="AC26" s="72">
        <v>0</v>
      </c>
      <c r="AD26" s="56" t="s">
        <v>424</v>
      </c>
      <c r="AE26" s="57" t="s">
        <v>424</v>
      </c>
      <c r="AF26" s="71" t="s">
        <v>424</v>
      </c>
      <c r="AG26" s="91">
        <v>10.43</v>
      </c>
      <c r="AH26" s="92">
        <v>59.14</v>
      </c>
      <c r="AI26" s="73">
        <v>0.18</v>
      </c>
      <c r="AJ26" s="101">
        <v>6.91</v>
      </c>
      <c r="AK26" s="104">
        <v>58.68</v>
      </c>
      <c r="AL26" s="73">
        <v>0.12</v>
      </c>
      <c r="AM26" s="56">
        <v>0.68</v>
      </c>
      <c r="AN26" s="57">
        <v>0.74</v>
      </c>
      <c r="AO26" s="71">
        <v>0.92</v>
      </c>
      <c r="AP26" s="1" t="s">
        <v>424</v>
      </c>
      <c r="AQ26" s="1">
        <v>0</v>
      </c>
      <c r="AR26" s="1">
        <v>0</v>
      </c>
      <c r="AS26" s="1">
        <v>0</v>
      </c>
      <c r="AT26" s="1" t="s">
        <v>424</v>
      </c>
      <c r="AU26" s="1">
        <v>0</v>
      </c>
      <c r="AV26" s="1" t="s">
        <v>424</v>
      </c>
      <c r="AW26" s="1">
        <v>-1</v>
      </c>
      <c r="AX26" s="1" t="s">
        <v>424</v>
      </c>
      <c r="AY26" s="1">
        <v>1</v>
      </c>
      <c r="AZ26" s="1">
        <v>1</v>
      </c>
      <c r="BA26" s="17">
        <v>2</v>
      </c>
      <c r="BB26" s="1">
        <v>1</v>
      </c>
      <c r="BC26" s="1">
        <v>4</v>
      </c>
      <c r="BD26" s="46">
        <v>7</v>
      </c>
      <c r="BE26" s="44"/>
    </row>
    <row r="27" spans="1:57" x14ac:dyDescent="0.25">
      <c r="A27" s="17">
        <v>17</v>
      </c>
      <c r="B27" s="1" t="str">
        <f t="shared" si="0"/>
        <v>Scienze dell'educazioneLTL-19PA</v>
      </c>
      <c r="C27" s="68" t="s">
        <v>95</v>
      </c>
      <c r="D27" s="68" t="s">
        <v>67</v>
      </c>
      <c r="E27" s="68" t="s">
        <v>96</v>
      </c>
      <c r="F27" s="68" t="s">
        <v>97</v>
      </c>
      <c r="G27" s="68">
        <v>3</v>
      </c>
      <c r="H27" s="69" t="s">
        <v>71</v>
      </c>
      <c r="I27" s="56">
        <v>0.53</v>
      </c>
      <c r="J27" s="57">
        <v>0.6</v>
      </c>
      <c r="K27" s="71">
        <v>0.88</v>
      </c>
      <c r="L27" s="56">
        <v>0.71</v>
      </c>
      <c r="M27" s="57">
        <v>0.76</v>
      </c>
      <c r="N27" s="71">
        <v>0.93</v>
      </c>
      <c r="O27" s="56">
        <v>0.4</v>
      </c>
      <c r="P27" s="57">
        <v>0.52</v>
      </c>
      <c r="Q27" s="72">
        <v>0.77</v>
      </c>
      <c r="R27" s="92" t="s">
        <v>449</v>
      </c>
      <c r="S27" s="92" t="s">
        <v>449</v>
      </c>
      <c r="T27" s="71" t="s">
        <v>424</v>
      </c>
      <c r="U27" s="56">
        <v>0.44</v>
      </c>
      <c r="V27" s="57">
        <v>0.35</v>
      </c>
      <c r="W27" s="73">
        <v>1.26</v>
      </c>
      <c r="X27" s="56">
        <v>0.56999999999999995</v>
      </c>
      <c r="Y27" s="57">
        <v>0.53</v>
      </c>
      <c r="Z27" s="71">
        <v>1.08</v>
      </c>
      <c r="AA27" s="56">
        <v>0.71</v>
      </c>
      <c r="AB27" s="57">
        <v>0.53</v>
      </c>
      <c r="AC27" s="73">
        <v>1.34</v>
      </c>
      <c r="AD27" s="56">
        <v>0.31</v>
      </c>
      <c r="AE27" s="57">
        <v>0.35</v>
      </c>
      <c r="AF27" s="71">
        <v>0.89</v>
      </c>
      <c r="AG27" s="91">
        <v>123.86</v>
      </c>
      <c r="AH27" s="92">
        <v>59.14</v>
      </c>
      <c r="AI27" s="72">
        <v>2.09</v>
      </c>
      <c r="AJ27" s="101">
        <v>78.31</v>
      </c>
      <c r="AK27" s="104">
        <v>58.68</v>
      </c>
      <c r="AL27" s="72">
        <v>1.33</v>
      </c>
      <c r="AM27" s="56">
        <v>0.68</v>
      </c>
      <c r="AN27" s="57">
        <v>0.74</v>
      </c>
      <c r="AO27" s="71">
        <v>0.92</v>
      </c>
      <c r="AP27" s="1" t="s">
        <v>424</v>
      </c>
      <c r="AQ27" s="1">
        <v>0</v>
      </c>
      <c r="AR27" s="1">
        <v>0</v>
      </c>
      <c r="AS27" s="1">
        <v>-1</v>
      </c>
      <c r="AT27" s="1">
        <v>0</v>
      </c>
      <c r="AU27" s="1">
        <v>0</v>
      </c>
      <c r="AV27" s="1">
        <v>1</v>
      </c>
      <c r="AW27" s="1">
        <v>1</v>
      </c>
      <c r="AX27" s="1">
        <v>0</v>
      </c>
      <c r="AY27" s="1">
        <v>-1</v>
      </c>
      <c r="AZ27" s="1">
        <v>-1</v>
      </c>
      <c r="BA27" s="17">
        <v>2</v>
      </c>
      <c r="BB27" s="1">
        <v>3</v>
      </c>
      <c r="BC27" s="1">
        <v>5</v>
      </c>
      <c r="BD27" s="46">
        <v>10</v>
      </c>
      <c r="BE27" s="44"/>
    </row>
    <row r="28" spans="1:57" x14ac:dyDescent="0.25">
      <c r="A28" s="17">
        <v>18</v>
      </c>
      <c r="B28" s="1" t="str">
        <f t="shared" si="0"/>
        <v>BiotecnologieLTL-2PA</v>
      </c>
      <c r="C28" s="68" t="s">
        <v>98</v>
      </c>
      <c r="D28" s="68" t="s">
        <v>67</v>
      </c>
      <c r="E28" s="68" t="s">
        <v>99</v>
      </c>
      <c r="F28" s="68" t="s">
        <v>98</v>
      </c>
      <c r="G28" s="68">
        <v>3</v>
      </c>
      <c r="H28" s="69" t="s">
        <v>71</v>
      </c>
      <c r="I28" s="56">
        <v>0.62</v>
      </c>
      <c r="J28" s="57">
        <v>0.47</v>
      </c>
      <c r="K28" s="73">
        <v>1.32</v>
      </c>
      <c r="L28" s="56">
        <v>0.67</v>
      </c>
      <c r="M28" s="57">
        <v>0.53</v>
      </c>
      <c r="N28" s="73">
        <v>1.26</v>
      </c>
      <c r="O28" s="56">
        <v>0.38</v>
      </c>
      <c r="P28" s="57">
        <v>0.25</v>
      </c>
      <c r="Q28" s="73">
        <v>1.52</v>
      </c>
      <c r="R28" s="92" t="s">
        <v>451</v>
      </c>
      <c r="S28" s="92" t="s">
        <v>450</v>
      </c>
      <c r="T28" s="73">
        <v>2</v>
      </c>
      <c r="U28" s="56">
        <v>0.23</v>
      </c>
      <c r="V28" s="57">
        <v>0.19</v>
      </c>
      <c r="W28" s="73">
        <v>1.21</v>
      </c>
      <c r="X28" s="56">
        <v>0.47</v>
      </c>
      <c r="Y28" s="57">
        <v>0.3</v>
      </c>
      <c r="Z28" s="73">
        <v>1.57</v>
      </c>
      <c r="AA28" s="56">
        <v>0.43</v>
      </c>
      <c r="AB28" s="57">
        <v>0.47</v>
      </c>
      <c r="AC28" s="71">
        <v>0.91</v>
      </c>
      <c r="AD28" s="56">
        <v>0.14000000000000001</v>
      </c>
      <c r="AE28" s="57">
        <v>0.1</v>
      </c>
      <c r="AF28" s="73">
        <v>1.4</v>
      </c>
      <c r="AG28" s="91">
        <v>22.88</v>
      </c>
      <c r="AH28" s="92">
        <v>27.87</v>
      </c>
      <c r="AI28" s="71">
        <v>0.82</v>
      </c>
      <c r="AJ28" s="101">
        <v>22.24</v>
      </c>
      <c r="AK28" s="104">
        <v>20.98</v>
      </c>
      <c r="AL28" s="71">
        <v>1.06</v>
      </c>
      <c r="AM28" s="56">
        <v>0.75</v>
      </c>
      <c r="AN28" s="57">
        <v>0.82</v>
      </c>
      <c r="AO28" s="71">
        <v>0.91</v>
      </c>
      <c r="AP28" s="1">
        <v>1</v>
      </c>
      <c r="AQ28" s="1">
        <v>1</v>
      </c>
      <c r="AR28" s="1">
        <v>1</v>
      </c>
      <c r="AS28" s="1">
        <v>1</v>
      </c>
      <c r="AT28" s="1">
        <v>1</v>
      </c>
      <c r="AU28" s="1">
        <v>0</v>
      </c>
      <c r="AV28" s="1">
        <v>1</v>
      </c>
      <c r="AW28" s="1">
        <v>0</v>
      </c>
      <c r="AX28" s="1">
        <v>1</v>
      </c>
      <c r="AY28" s="1">
        <v>0</v>
      </c>
      <c r="AZ28" s="1">
        <v>0</v>
      </c>
      <c r="BA28" s="17">
        <v>7</v>
      </c>
      <c r="BB28" s="1">
        <v>0</v>
      </c>
      <c r="BC28" s="1">
        <v>4</v>
      </c>
      <c r="BD28" s="46">
        <v>11</v>
      </c>
      <c r="BE28" s="44"/>
    </row>
    <row r="29" spans="1:57" x14ac:dyDescent="0.25">
      <c r="A29" s="17">
        <v>19</v>
      </c>
      <c r="B29" s="1" t="str">
        <f t="shared" si="0"/>
        <v>Scienze della comunicazione per i Media e le IstituzioniLTL-20PA</v>
      </c>
      <c r="C29" s="68" t="s">
        <v>100</v>
      </c>
      <c r="D29" s="68" t="s">
        <v>67</v>
      </c>
      <c r="E29" s="68" t="s">
        <v>101</v>
      </c>
      <c r="F29" s="68" t="s">
        <v>102</v>
      </c>
      <c r="G29" s="68">
        <v>3</v>
      </c>
      <c r="H29" s="69" t="s">
        <v>71</v>
      </c>
      <c r="I29" s="56">
        <v>0.49</v>
      </c>
      <c r="J29" s="57">
        <v>0.53</v>
      </c>
      <c r="K29" s="71">
        <v>0.92</v>
      </c>
      <c r="L29" s="56">
        <v>0.7</v>
      </c>
      <c r="M29" s="57">
        <v>0.72</v>
      </c>
      <c r="N29" s="71">
        <v>0.97</v>
      </c>
      <c r="O29" s="56">
        <v>0.38</v>
      </c>
      <c r="P29" s="57">
        <v>0.43</v>
      </c>
      <c r="Q29" s="71">
        <v>0.88</v>
      </c>
      <c r="R29" s="92" t="s">
        <v>450</v>
      </c>
      <c r="S29" s="92" t="s">
        <v>450</v>
      </c>
      <c r="T29" s="71">
        <v>1</v>
      </c>
      <c r="U29" s="56">
        <v>0.32</v>
      </c>
      <c r="V29" s="57">
        <v>0.34</v>
      </c>
      <c r="W29" s="71">
        <v>0.94</v>
      </c>
      <c r="X29" s="56">
        <v>0.5</v>
      </c>
      <c r="Y29" s="57">
        <v>0.49</v>
      </c>
      <c r="Z29" s="71">
        <v>1.02</v>
      </c>
      <c r="AA29" s="56">
        <v>0.54</v>
      </c>
      <c r="AB29" s="57">
        <v>0.5</v>
      </c>
      <c r="AC29" s="71">
        <v>1.08</v>
      </c>
      <c r="AD29" s="56">
        <v>0.16</v>
      </c>
      <c r="AE29" s="57">
        <v>0.28999999999999998</v>
      </c>
      <c r="AF29" s="72">
        <v>0.55000000000000004</v>
      </c>
      <c r="AG29" s="91">
        <v>126.55</v>
      </c>
      <c r="AH29" s="92">
        <v>54.6</v>
      </c>
      <c r="AI29" s="72">
        <v>2.3199999999999998</v>
      </c>
      <c r="AJ29" s="101">
        <v>83.47</v>
      </c>
      <c r="AK29" s="104">
        <v>50.75</v>
      </c>
      <c r="AL29" s="72">
        <v>1.64</v>
      </c>
      <c r="AM29" s="56">
        <v>0.8</v>
      </c>
      <c r="AN29" s="57">
        <v>0.68</v>
      </c>
      <c r="AO29" s="71">
        <v>1.18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-1</v>
      </c>
      <c r="AY29" s="1">
        <v>-1</v>
      </c>
      <c r="AZ29" s="1">
        <v>-1</v>
      </c>
      <c r="BA29" s="17">
        <v>0</v>
      </c>
      <c r="BB29" s="1">
        <v>3</v>
      </c>
      <c r="BC29" s="1">
        <v>8</v>
      </c>
      <c r="BD29" s="46">
        <v>11</v>
      </c>
      <c r="BE29" s="44"/>
    </row>
    <row r="30" spans="1:57" x14ac:dyDescent="0.25">
      <c r="A30" s="17">
        <v>20</v>
      </c>
      <c r="B30" s="1" t="str">
        <f t="shared" si="0"/>
        <v>Scienze della Comunicazione per le Culture e le ArtiLTL-20PA</v>
      </c>
      <c r="C30" s="68" t="s">
        <v>103</v>
      </c>
      <c r="D30" s="68" t="s">
        <v>67</v>
      </c>
      <c r="E30" s="68" t="s">
        <v>101</v>
      </c>
      <c r="F30" s="68" t="s">
        <v>102</v>
      </c>
      <c r="G30" s="68">
        <v>3</v>
      </c>
      <c r="H30" s="69" t="s">
        <v>71</v>
      </c>
      <c r="I30" s="56">
        <v>0.35</v>
      </c>
      <c r="J30" s="57">
        <v>0.53</v>
      </c>
      <c r="K30" s="72">
        <v>0.66</v>
      </c>
      <c r="L30" s="56">
        <v>0.49</v>
      </c>
      <c r="M30" s="57">
        <v>0.72</v>
      </c>
      <c r="N30" s="72">
        <v>0.68</v>
      </c>
      <c r="O30" s="56">
        <v>0.2</v>
      </c>
      <c r="P30" s="57">
        <v>0.43</v>
      </c>
      <c r="Q30" s="72">
        <v>0.47</v>
      </c>
      <c r="R30" s="92" t="s">
        <v>449</v>
      </c>
      <c r="S30" s="92" t="s">
        <v>450</v>
      </c>
      <c r="T30" s="72">
        <v>0</v>
      </c>
      <c r="U30" s="56">
        <v>0.33</v>
      </c>
      <c r="V30" s="57">
        <v>0.34</v>
      </c>
      <c r="W30" s="71">
        <v>0.97</v>
      </c>
      <c r="X30" s="56">
        <v>0.56000000000000005</v>
      </c>
      <c r="Y30" s="57">
        <v>0.49</v>
      </c>
      <c r="Z30" s="71">
        <v>1.1399999999999999</v>
      </c>
      <c r="AA30" s="56">
        <v>0.53</v>
      </c>
      <c r="AB30" s="57">
        <v>0.5</v>
      </c>
      <c r="AC30" s="71">
        <v>1.06</v>
      </c>
      <c r="AD30" s="56">
        <v>0.12</v>
      </c>
      <c r="AE30" s="57">
        <v>0.28999999999999998</v>
      </c>
      <c r="AF30" s="72">
        <v>0.41</v>
      </c>
      <c r="AG30" s="91">
        <v>15.75</v>
      </c>
      <c r="AH30" s="92">
        <v>54.6</v>
      </c>
      <c r="AI30" s="73">
        <v>0.28999999999999998</v>
      </c>
      <c r="AJ30" s="101">
        <v>19.260000000000002</v>
      </c>
      <c r="AK30" s="104">
        <v>50.75</v>
      </c>
      <c r="AL30" s="73">
        <v>0.38</v>
      </c>
      <c r="AM30" s="56">
        <v>0.86</v>
      </c>
      <c r="AN30" s="57">
        <v>0.68</v>
      </c>
      <c r="AO30" s="73">
        <v>1.26</v>
      </c>
      <c r="AP30" s="1">
        <v>-1</v>
      </c>
      <c r="AQ30" s="1">
        <v>-1</v>
      </c>
      <c r="AR30" s="1">
        <v>-1</v>
      </c>
      <c r="AS30" s="1">
        <v>-1</v>
      </c>
      <c r="AT30" s="1">
        <v>0</v>
      </c>
      <c r="AU30" s="1">
        <v>1</v>
      </c>
      <c r="AV30" s="1">
        <v>0</v>
      </c>
      <c r="AW30" s="1">
        <v>0</v>
      </c>
      <c r="AX30" s="1">
        <v>-1</v>
      </c>
      <c r="AY30" s="1">
        <v>1</v>
      </c>
      <c r="AZ30" s="1">
        <v>1</v>
      </c>
      <c r="BA30" s="17">
        <v>3</v>
      </c>
      <c r="BB30" s="1">
        <v>5</v>
      </c>
      <c r="BC30" s="1">
        <v>3</v>
      </c>
      <c r="BD30" s="46">
        <v>11</v>
      </c>
      <c r="BE30" s="44"/>
    </row>
    <row r="31" spans="1:57" x14ac:dyDescent="0.25">
      <c r="A31" s="17">
        <v>21</v>
      </c>
      <c r="B31" s="1" t="str">
        <f t="shared" si="0"/>
        <v>Urbanistica e Scienze della Citta'LTL-21PA</v>
      </c>
      <c r="C31" s="68" t="s">
        <v>104</v>
      </c>
      <c r="D31" s="68" t="s">
        <v>67</v>
      </c>
      <c r="E31" s="68" t="s">
        <v>105</v>
      </c>
      <c r="F31" s="68" t="s">
        <v>106</v>
      </c>
      <c r="G31" s="68">
        <v>3</v>
      </c>
      <c r="H31" s="69" t="s">
        <v>71</v>
      </c>
      <c r="I31" s="56">
        <v>0.49</v>
      </c>
      <c r="J31" s="57">
        <v>0.52</v>
      </c>
      <c r="K31" s="71">
        <v>0.94</v>
      </c>
      <c r="L31" s="56">
        <v>0.52</v>
      </c>
      <c r="M31" s="57">
        <v>0.57999999999999996</v>
      </c>
      <c r="N31" s="71">
        <v>0.9</v>
      </c>
      <c r="O31" s="56">
        <v>0.2</v>
      </c>
      <c r="P31" s="57">
        <v>0.31</v>
      </c>
      <c r="Q31" s="72">
        <v>0.65</v>
      </c>
      <c r="R31" s="92" t="s">
        <v>449</v>
      </c>
      <c r="S31" s="92" t="s">
        <v>450</v>
      </c>
      <c r="T31" s="72">
        <v>0</v>
      </c>
      <c r="U31" s="56">
        <v>0.09</v>
      </c>
      <c r="V31" s="57">
        <v>0.09</v>
      </c>
      <c r="W31" s="71">
        <v>1</v>
      </c>
      <c r="X31" s="56">
        <v>0.27</v>
      </c>
      <c r="Y31" s="57">
        <v>0.34</v>
      </c>
      <c r="Z31" s="72">
        <v>0.79</v>
      </c>
      <c r="AA31" s="56">
        <v>0.24</v>
      </c>
      <c r="AB31" s="57">
        <v>0.24</v>
      </c>
      <c r="AC31" s="71">
        <v>1</v>
      </c>
      <c r="AD31" s="56">
        <v>0.22</v>
      </c>
      <c r="AE31" s="57">
        <v>0.16</v>
      </c>
      <c r="AF31" s="73">
        <v>1.38</v>
      </c>
      <c r="AG31" s="91">
        <v>3.1</v>
      </c>
      <c r="AH31" s="92">
        <v>5.14</v>
      </c>
      <c r="AI31" s="73">
        <v>0.6</v>
      </c>
      <c r="AJ31" s="101">
        <v>6</v>
      </c>
      <c r="AK31" s="104">
        <v>6.42</v>
      </c>
      <c r="AL31" s="71">
        <v>0.93</v>
      </c>
      <c r="AM31" s="56">
        <v>0.9</v>
      </c>
      <c r="AN31" s="57">
        <v>0.73</v>
      </c>
      <c r="AO31" s="73">
        <v>1.23</v>
      </c>
      <c r="AP31" s="1">
        <v>-1</v>
      </c>
      <c r="AQ31" s="1">
        <v>0</v>
      </c>
      <c r="AR31" s="1">
        <v>0</v>
      </c>
      <c r="AS31" s="1">
        <v>-1</v>
      </c>
      <c r="AT31" s="1">
        <v>-1</v>
      </c>
      <c r="AU31" s="1">
        <v>1</v>
      </c>
      <c r="AV31" s="1">
        <v>0</v>
      </c>
      <c r="AW31" s="1">
        <v>0</v>
      </c>
      <c r="AX31" s="1">
        <v>1</v>
      </c>
      <c r="AY31" s="1">
        <v>0</v>
      </c>
      <c r="AZ31" s="1">
        <v>1</v>
      </c>
      <c r="BA31" s="17">
        <v>3</v>
      </c>
      <c r="BB31" s="1">
        <v>3</v>
      </c>
      <c r="BC31" s="1">
        <v>5</v>
      </c>
      <c r="BD31" s="46">
        <v>11</v>
      </c>
      <c r="BE31" s="44"/>
    </row>
    <row r="32" spans="1:57" x14ac:dyDescent="0.25">
      <c r="A32" s="17">
        <v>22</v>
      </c>
      <c r="B32" s="1" t="str">
        <f t="shared" si="0"/>
        <v>Scienze delle attività motorie e sportiveLTL-22PA</v>
      </c>
      <c r="C32" s="68" t="s">
        <v>107</v>
      </c>
      <c r="D32" s="68" t="s">
        <v>67</v>
      </c>
      <c r="E32" s="68" t="s">
        <v>108</v>
      </c>
      <c r="F32" s="68" t="s">
        <v>107</v>
      </c>
      <c r="G32" s="68">
        <v>3</v>
      </c>
      <c r="H32" s="69" t="s">
        <v>71</v>
      </c>
      <c r="I32" s="56">
        <v>0.49</v>
      </c>
      <c r="J32" s="57">
        <v>0.59</v>
      </c>
      <c r="K32" s="71">
        <v>0.83</v>
      </c>
      <c r="L32" s="56">
        <v>0.82</v>
      </c>
      <c r="M32" s="57">
        <v>0.76</v>
      </c>
      <c r="N32" s="71">
        <v>1.08</v>
      </c>
      <c r="O32" s="56">
        <v>0.28000000000000003</v>
      </c>
      <c r="P32" s="57">
        <v>0.49</v>
      </c>
      <c r="Q32" s="72">
        <v>0.56999999999999995</v>
      </c>
      <c r="R32" s="92" t="s">
        <v>449</v>
      </c>
      <c r="S32" s="92" t="s">
        <v>449</v>
      </c>
      <c r="T32" s="71" t="s">
        <v>424</v>
      </c>
      <c r="U32" s="56">
        <v>0.41</v>
      </c>
      <c r="V32" s="57">
        <v>0.36</v>
      </c>
      <c r="W32" s="71">
        <v>1.1399999999999999</v>
      </c>
      <c r="X32" s="56">
        <v>0.52</v>
      </c>
      <c r="Y32" s="57">
        <v>0.49</v>
      </c>
      <c r="Z32" s="71">
        <v>1.06</v>
      </c>
      <c r="AA32" s="56">
        <v>0.6</v>
      </c>
      <c r="AB32" s="57">
        <v>0.56000000000000005</v>
      </c>
      <c r="AC32" s="71">
        <v>1.07</v>
      </c>
      <c r="AD32" s="56">
        <v>0.34</v>
      </c>
      <c r="AE32" s="57">
        <v>0.32</v>
      </c>
      <c r="AF32" s="71">
        <v>1.06</v>
      </c>
      <c r="AG32" s="91">
        <v>92.6</v>
      </c>
      <c r="AH32" s="92">
        <v>65.19</v>
      </c>
      <c r="AI32" s="72">
        <v>1.42</v>
      </c>
      <c r="AJ32" s="101">
        <v>58.72</v>
      </c>
      <c r="AK32" s="104">
        <v>65.3</v>
      </c>
      <c r="AL32" s="71">
        <v>0.9</v>
      </c>
      <c r="AM32" s="56">
        <v>0.84</v>
      </c>
      <c r="AN32" s="57">
        <v>0.55000000000000004</v>
      </c>
      <c r="AO32" s="73">
        <v>1.53</v>
      </c>
      <c r="AP32" s="1" t="s">
        <v>424</v>
      </c>
      <c r="AQ32" s="1">
        <v>0</v>
      </c>
      <c r="AR32" s="1">
        <v>0</v>
      </c>
      <c r="AS32" s="1">
        <v>-1</v>
      </c>
      <c r="AT32" s="1">
        <v>0</v>
      </c>
      <c r="AU32" s="1">
        <v>1</v>
      </c>
      <c r="AV32" s="1">
        <v>0</v>
      </c>
      <c r="AW32" s="1">
        <v>0</v>
      </c>
      <c r="AX32" s="1">
        <v>0</v>
      </c>
      <c r="AY32" s="1">
        <v>0</v>
      </c>
      <c r="AZ32" s="1">
        <v>-1</v>
      </c>
      <c r="BA32" s="17">
        <v>1</v>
      </c>
      <c r="BB32" s="1">
        <v>2</v>
      </c>
      <c r="BC32" s="1">
        <v>7</v>
      </c>
      <c r="BD32" s="46">
        <v>10</v>
      </c>
      <c r="BE32" s="44"/>
    </row>
    <row r="33" spans="1:57" x14ac:dyDescent="0.25">
      <c r="A33" s="17">
        <v>23</v>
      </c>
      <c r="B33" s="1" t="str">
        <f t="shared" si="0"/>
        <v>Architettura e progetto nel costruitoLTL-23AG</v>
      </c>
      <c r="C33" s="68" t="s">
        <v>109</v>
      </c>
      <c r="D33" s="68" t="s">
        <v>67</v>
      </c>
      <c r="E33" s="68" t="s">
        <v>110</v>
      </c>
      <c r="F33" s="68" t="s">
        <v>111</v>
      </c>
      <c r="G33" s="68">
        <v>3</v>
      </c>
      <c r="H33" s="69" t="s">
        <v>68</v>
      </c>
      <c r="I33" s="56" t="s">
        <v>424</v>
      </c>
      <c r="J33" s="57" t="s">
        <v>424</v>
      </c>
      <c r="K33" s="71" t="s">
        <v>424</v>
      </c>
      <c r="L33" s="56" t="s">
        <v>424</v>
      </c>
      <c r="M33" s="57" t="s">
        <v>424</v>
      </c>
      <c r="N33" s="71" t="s">
        <v>424</v>
      </c>
      <c r="O33" s="56" t="s">
        <v>424</v>
      </c>
      <c r="P33" s="57" t="s">
        <v>424</v>
      </c>
      <c r="Q33" s="71" t="s">
        <v>424</v>
      </c>
      <c r="R33" s="92" t="s">
        <v>424</v>
      </c>
      <c r="S33" s="92" t="s">
        <v>424</v>
      </c>
      <c r="T33" s="71" t="s">
        <v>424</v>
      </c>
      <c r="U33" s="56" t="s">
        <v>424</v>
      </c>
      <c r="V33" s="57" t="s">
        <v>424</v>
      </c>
      <c r="W33" s="71" t="s">
        <v>424</v>
      </c>
      <c r="X33" s="56" t="s">
        <v>424</v>
      </c>
      <c r="Y33" s="57" t="s">
        <v>424</v>
      </c>
      <c r="Z33" s="71" t="s">
        <v>424</v>
      </c>
      <c r="AA33" s="56" t="s">
        <v>424</v>
      </c>
      <c r="AB33" s="57" t="s">
        <v>424</v>
      </c>
      <c r="AC33" s="71" t="s">
        <v>424</v>
      </c>
      <c r="AD33" s="56" t="s">
        <v>424</v>
      </c>
      <c r="AE33" s="57" t="s">
        <v>424</v>
      </c>
      <c r="AF33" s="71" t="s">
        <v>424</v>
      </c>
      <c r="AG33" s="91">
        <v>4.17</v>
      </c>
      <c r="AH33" s="92">
        <v>10.41</v>
      </c>
      <c r="AI33" s="73">
        <v>0.4</v>
      </c>
      <c r="AJ33" s="101">
        <v>4.17</v>
      </c>
      <c r="AK33" s="104">
        <v>15.43</v>
      </c>
      <c r="AL33" s="73">
        <v>0.27</v>
      </c>
      <c r="AM33" s="56">
        <v>0</v>
      </c>
      <c r="AN33" s="57">
        <v>0.77</v>
      </c>
      <c r="AO33" s="72">
        <v>0</v>
      </c>
      <c r="AP33" s="1" t="s">
        <v>424</v>
      </c>
      <c r="AQ33" s="1" t="s">
        <v>424</v>
      </c>
      <c r="AR33" s="1" t="s">
        <v>424</v>
      </c>
      <c r="AS33" s="1" t="s">
        <v>424</v>
      </c>
      <c r="AT33" s="1" t="s">
        <v>424</v>
      </c>
      <c r="AU33" s="1">
        <v>-1</v>
      </c>
      <c r="AV33" s="1" t="s">
        <v>424</v>
      </c>
      <c r="AW33" s="1" t="s">
        <v>424</v>
      </c>
      <c r="AX33" s="1" t="s">
        <v>424</v>
      </c>
      <c r="AY33" s="1">
        <v>1</v>
      </c>
      <c r="AZ33" s="1">
        <v>1</v>
      </c>
      <c r="BA33" s="17">
        <v>2</v>
      </c>
      <c r="BB33" s="1">
        <v>1</v>
      </c>
      <c r="BC33" s="1">
        <v>0</v>
      </c>
      <c r="BD33" s="46">
        <v>3</v>
      </c>
      <c r="BE33" s="43" t="s">
        <v>423</v>
      </c>
    </row>
    <row r="34" spans="1:57" x14ac:dyDescent="0.25">
      <c r="A34" s="17">
        <v>24</v>
      </c>
      <c r="B34" s="1" t="str">
        <f t="shared" si="0"/>
        <v>Ingegneria Edile, Innovazione e Recupero del CostruitoLTL-23PA</v>
      </c>
      <c r="C34" s="68" t="s">
        <v>112</v>
      </c>
      <c r="D34" s="68" t="s">
        <v>67</v>
      </c>
      <c r="E34" s="68" t="s">
        <v>110</v>
      </c>
      <c r="F34" s="68" t="s">
        <v>111</v>
      </c>
      <c r="G34" s="68">
        <v>3</v>
      </c>
      <c r="H34" s="69" t="s">
        <v>71</v>
      </c>
      <c r="I34" s="56">
        <v>0.32</v>
      </c>
      <c r="J34" s="57">
        <v>0.38</v>
      </c>
      <c r="K34" s="71">
        <v>0.84</v>
      </c>
      <c r="L34" s="56">
        <v>0.52</v>
      </c>
      <c r="M34" s="57">
        <v>0.6</v>
      </c>
      <c r="N34" s="71">
        <v>0.87</v>
      </c>
      <c r="O34" s="56">
        <v>0.17</v>
      </c>
      <c r="P34" s="57">
        <v>0.24</v>
      </c>
      <c r="Q34" s="72">
        <v>0.71</v>
      </c>
      <c r="R34" s="92" t="s">
        <v>449</v>
      </c>
      <c r="S34" s="92" t="s">
        <v>449</v>
      </c>
      <c r="T34" s="71" t="s">
        <v>424</v>
      </c>
      <c r="U34" s="56" t="s">
        <v>424</v>
      </c>
      <c r="V34" s="57" t="s">
        <v>424</v>
      </c>
      <c r="W34" s="71" t="s">
        <v>424</v>
      </c>
      <c r="X34" s="56" t="s">
        <v>424</v>
      </c>
      <c r="Y34" s="57" t="s">
        <v>424</v>
      </c>
      <c r="Z34" s="71" t="s">
        <v>424</v>
      </c>
      <c r="AA34" s="56" t="s">
        <v>424</v>
      </c>
      <c r="AB34" s="57" t="s">
        <v>424</v>
      </c>
      <c r="AC34" s="71" t="s">
        <v>424</v>
      </c>
      <c r="AD34" s="56" t="s">
        <v>424</v>
      </c>
      <c r="AE34" s="57">
        <v>0.22</v>
      </c>
      <c r="AF34" s="71" t="s">
        <v>424</v>
      </c>
      <c r="AG34" s="91">
        <v>13.82</v>
      </c>
      <c r="AH34" s="92">
        <v>10.41</v>
      </c>
      <c r="AI34" s="72">
        <v>1.33</v>
      </c>
      <c r="AJ34" s="101">
        <v>8.31</v>
      </c>
      <c r="AK34" s="104">
        <v>15.43</v>
      </c>
      <c r="AL34" s="73">
        <v>0.54</v>
      </c>
      <c r="AM34" s="56">
        <v>0.53</v>
      </c>
      <c r="AN34" s="57">
        <v>0.77</v>
      </c>
      <c r="AO34" s="72">
        <v>0.69</v>
      </c>
      <c r="AP34" s="1" t="s">
        <v>424</v>
      </c>
      <c r="AQ34" s="1">
        <v>0</v>
      </c>
      <c r="AR34" s="1">
        <v>0</v>
      </c>
      <c r="AS34" s="1">
        <v>-1</v>
      </c>
      <c r="AT34" s="1" t="s">
        <v>424</v>
      </c>
      <c r="AU34" s="1">
        <v>-1</v>
      </c>
      <c r="AV34" s="1" t="s">
        <v>424</v>
      </c>
      <c r="AW34" s="1" t="s">
        <v>424</v>
      </c>
      <c r="AX34" s="1" t="s">
        <v>424</v>
      </c>
      <c r="AY34" s="1">
        <v>1</v>
      </c>
      <c r="AZ34" s="1">
        <v>-1</v>
      </c>
      <c r="BA34" s="17">
        <v>1</v>
      </c>
      <c r="BB34" s="1">
        <v>3</v>
      </c>
      <c r="BC34" s="1">
        <v>2</v>
      </c>
      <c r="BD34" s="46">
        <v>6</v>
      </c>
      <c r="BE34" s="44" t="s">
        <v>423</v>
      </c>
    </row>
    <row r="35" spans="1:57" x14ac:dyDescent="0.25">
      <c r="A35" s="17">
        <v>25</v>
      </c>
      <c r="B35" s="1" t="str">
        <f t="shared" si="0"/>
        <v>Scienze e tecniche psicologicheLTL-24PA</v>
      </c>
      <c r="C35" s="68" t="s">
        <v>113</v>
      </c>
      <c r="D35" s="68" t="s">
        <v>67</v>
      </c>
      <c r="E35" s="68" t="s">
        <v>114</v>
      </c>
      <c r="F35" s="68" t="s">
        <v>113</v>
      </c>
      <c r="G35" s="68">
        <v>3</v>
      </c>
      <c r="H35" s="69" t="s">
        <v>71</v>
      </c>
      <c r="I35" s="56">
        <v>0.73</v>
      </c>
      <c r="J35" s="57">
        <v>0.65</v>
      </c>
      <c r="K35" s="71">
        <v>1.1200000000000001</v>
      </c>
      <c r="L35" s="56">
        <v>0.89</v>
      </c>
      <c r="M35" s="57">
        <v>0.85</v>
      </c>
      <c r="N35" s="71">
        <v>1.05</v>
      </c>
      <c r="O35" s="56">
        <v>0.66</v>
      </c>
      <c r="P35" s="57">
        <v>0.56999999999999995</v>
      </c>
      <c r="Q35" s="71">
        <v>1.1599999999999999</v>
      </c>
      <c r="R35" s="92" t="s">
        <v>449</v>
      </c>
      <c r="S35" s="92" t="s">
        <v>450</v>
      </c>
      <c r="T35" s="72">
        <v>0</v>
      </c>
      <c r="U35" s="56">
        <v>0.55000000000000004</v>
      </c>
      <c r="V35" s="57">
        <v>0.47</v>
      </c>
      <c r="W35" s="71">
        <v>1.17</v>
      </c>
      <c r="X35" s="56">
        <v>0.67</v>
      </c>
      <c r="Y35" s="57">
        <v>0.63</v>
      </c>
      <c r="Z35" s="71">
        <v>1.06</v>
      </c>
      <c r="AA35" s="56">
        <v>0.57999999999999996</v>
      </c>
      <c r="AB35" s="57">
        <v>0.61</v>
      </c>
      <c r="AC35" s="71">
        <v>0.95</v>
      </c>
      <c r="AD35" s="56">
        <v>0.13</v>
      </c>
      <c r="AE35" s="57">
        <v>0.16</v>
      </c>
      <c r="AF35" s="71">
        <v>0.81</v>
      </c>
      <c r="AG35" s="91">
        <v>87.38</v>
      </c>
      <c r="AH35" s="92">
        <v>51.77</v>
      </c>
      <c r="AI35" s="72">
        <v>1.69</v>
      </c>
      <c r="AJ35" s="101">
        <v>78.040000000000006</v>
      </c>
      <c r="AK35" s="104">
        <v>62.08</v>
      </c>
      <c r="AL35" s="72">
        <v>1.26</v>
      </c>
      <c r="AM35" s="56">
        <v>0.73</v>
      </c>
      <c r="AN35" s="57">
        <v>0.7</v>
      </c>
      <c r="AO35" s="71">
        <v>1.04</v>
      </c>
      <c r="AP35" s="1">
        <v>-1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-1</v>
      </c>
      <c r="AZ35" s="1">
        <v>-1</v>
      </c>
      <c r="BA35" s="17">
        <v>0</v>
      </c>
      <c r="BB35" s="1">
        <v>3</v>
      </c>
      <c r="BC35" s="1">
        <v>8</v>
      </c>
      <c r="BD35" s="46">
        <v>11</v>
      </c>
      <c r="BE35" s="44"/>
    </row>
    <row r="36" spans="1:57" x14ac:dyDescent="0.25">
      <c r="A36" s="17">
        <v>26</v>
      </c>
      <c r="B36" s="1" t="str">
        <f t="shared" si="0"/>
        <v>Scienze e Tecnologie AgrarieLTL-25CL</v>
      </c>
      <c r="C36" s="68" t="s">
        <v>115</v>
      </c>
      <c r="D36" s="68" t="s">
        <v>67</v>
      </c>
      <c r="E36" s="68" t="s">
        <v>116</v>
      </c>
      <c r="F36" s="68" t="s">
        <v>117</v>
      </c>
      <c r="G36" s="68">
        <v>3</v>
      </c>
      <c r="H36" s="69" t="s">
        <v>119</v>
      </c>
      <c r="I36" s="56">
        <v>0.25</v>
      </c>
      <c r="J36" s="57">
        <v>0.34</v>
      </c>
      <c r="K36" s="72">
        <v>0.74</v>
      </c>
      <c r="L36" s="56">
        <v>0.79</v>
      </c>
      <c r="M36" s="57">
        <v>0.64</v>
      </c>
      <c r="N36" s="73">
        <v>1.23</v>
      </c>
      <c r="O36" s="56">
        <v>0</v>
      </c>
      <c r="P36" s="57">
        <v>0.16</v>
      </c>
      <c r="Q36" s="72">
        <v>0</v>
      </c>
      <c r="R36" s="92" t="s">
        <v>449</v>
      </c>
      <c r="S36" s="92" t="s">
        <v>450</v>
      </c>
      <c r="T36" s="72">
        <v>0</v>
      </c>
      <c r="U36" s="56" t="s">
        <v>424</v>
      </c>
      <c r="V36" s="57" t="s">
        <v>424</v>
      </c>
      <c r="W36" s="71" t="s">
        <v>424</v>
      </c>
      <c r="X36" s="56" t="s">
        <v>424</v>
      </c>
      <c r="Y36" s="57" t="s">
        <v>424</v>
      </c>
      <c r="Z36" s="71" t="s">
        <v>424</v>
      </c>
      <c r="AA36" s="56" t="s">
        <v>424</v>
      </c>
      <c r="AB36" s="57" t="s">
        <v>424</v>
      </c>
      <c r="AC36" s="71" t="s">
        <v>424</v>
      </c>
      <c r="AD36" s="56" t="s">
        <v>424</v>
      </c>
      <c r="AE36" s="57" t="s">
        <v>424</v>
      </c>
      <c r="AF36" s="71" t="s">
        <v>424</v>
      </c>
      <c r="AG36" s="91">
        <v>2.2599999999999998</v>
      </c>
      <c r="AH36" s="92">
        <v>17.3</v>
      </c>
      <c r="AI36" s="73">
        <v>0.13</v>
      </c>
      <c r="AJ36" s="101">
        <v>1.28</v>
      </c>
      <c r="AK36" s="104">
        <v>17.38</v>
      </c>
      <c r="AL36" s="73">
        <v>7.0000000000000007E-2</v>
      </c>
      <c r="AM36" s="56">
        <v>0.85</v>
      </c>
      <c r="AN36" s="57">
        <v>0.82</v>
      </c>
      <c r="AO36" s="71">
        <v>1.04</v>
      </c>
      <c r="AP36" s="1">
        <v>-1</v>
      </c>
      <c r="AQ36" s="1">
        <v>-1</v>
      </c>
      <c r="AR36" s="1">
        <v>1</v>
      </c>
      <c r="AS36" s="1">
        <v>-1</v>
      </c>
      <c r="AT36" s="1" t="s">
        <v>424</v>
      </c>
      <c r="AU36" s="1">
        <v>0</v>
      </c>
      <c r="AV36" s="1" t="s">
        <v>424</v>
      </c>
      <c r="AW36" s="1" t="s">
        <v>424</v>
      </c>
      <c r="AX36" s="1" t="s">
        <v>424</v>
      </c>
      <c r="AY36" s="1">
        <v>1</v>
      </c>
      <c r="AZ36" s="1">
        <v>1</v>
      </c>
      <c r="BA36" s="17">
        <v>3</v>
      </c>
      <c r="BB36" s="1">
        <v>3</v>
      </c>
      <c r="BC36" s="1">
        <v>1</v>
      </c>
      <c r="BD36" s="46">
        <v>7</v>
      </c>
      <c r="BE36" s="44"/>
    </row>
    <row r="37" spans="1:57" x14ac:dyDescent="0.25">
      <c r="A37" s="17">
        <v>27</v>
      </c>
      <c r="B37" s="1" t="str">
        <f t="shared" si="0"/>
        <v>Scienze e Tecnologie AgrarieLTL-25PA</v>
      </c>
      <c r="C37" s="68" t="s">
        <v>115</v>
      </c>
      <c r="D37" s="68" t="s">
        <v>67</v>
      </c>
      <c r="E37" s="68" t="s">
        <v>116</v>
      </c>
      <c r="F37" s="68" t="s">
        <v>117</v>
      </c>
      <c r="G37" s="68">
        <v>3</v>
      </c>
      <c r="H37" s="69" t="s">
        <v>71</v>
      </c>
      <c r="I37" s="56">
        <v>0.32</v>
      </c>
      <c r="J37" s="57">
        <v>0.34</v>
      </c>
      <c r="K37" s="71">
        <v>0.94</v>
      </c>
      <c r="L37" s="56">
        <v>0.59</v>
      </c>
      <c r="M37" s="57">
        <v>0.64</v>
      </c>
      <c r="N37" s="71">
        <v>0.92</v>
      </c>
      <c r="O37" s="56">
        <v>0.17</v>
      </c>
      <c r="P37" s="57">
        <v>0.16</v>
      </c>
      <c r="Q37" s="71">
        <v>1.06</v>
      </c>
      <c r="R37" s="92" t="s">
        <v>450</v>
      </c>
      <c r="S37" s="92" t="s">
        <v>450</v>
      </c>
      <c r="T37" s="71">
        <v>1</v>
      </c>
      <c r="U37" s="56">
        <v>0.23</v>
      </c>
      <c r="V37" s="57">
        <v>0.19</v>
      </c>
      <c r="W37" s="73">
        <v>1.21</v>
      </c>
      <c r="X37" s="56">
        <v>0.28999999999999998</v>
      </c>
      <c r="Y37" s="57">
        <v>0.33</v>
      </c>
      <c r="Z37" s="71">
        <v>0.88</v>
      </c>
      <c r="AA37" s="56">
        <v>0.45</v>
      </c>
      <c r="AB37" s="57">
        <v>0.42</v>
      </c>
      <c r="AC37" s="71">
        <v>1.07</v>
      </c>
      <c r="AD37" s="56">
        <v>0.17</v>
      </c>
      <c r="AE37" s="57">
        <v>0.2</v>
      </c>
      <c r="AF37" s="71">
        <v>0.85</v>
      </c>
      <c r="AG37" s="91">
        <v>14.62</v>
      </c>
      <c r="AH37" s="92">
        <v>17.3</v>
      </c>
      <c r="AI37" s="71">
        <v>0.85</v>
      </c>
      <c r="AJ37" s="101">
        <v>14.96</v>
      </c>
      <c r="AK37" s="104">
        <v>17.38</v>
      </c>
      <c r="AL37" s="71">
        <v>0.86</v>
      </c>
      <c r="AM37" s="56">
        <v>0.85</v>
      </c>
      <c r="AN37" s="57">
        <v>0.82</v>
      </c>
      <c r="AO37" s="71">
        <v>1.04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1</v>
      </c>
      <c r="AW37" s="1">
        <v>0</v>
      </c>
      <c r="AX37" s="1">
        <v>0</v>
      </c>
      <c r="AY37" s="1">
        <v>0</v>
      </c>
      <c r="AZ37" s="1">
        <v>0</v>
      </c>
      <c r="BA37" s="17">
        <v>1</v>
      </c>
      <c r="BB37" s="1">
        <v>0</v>
      </c>
      <c r="BC37" s="1">
        <v>10</v>
      </c>
      <c r="BD37" s="46">
        <v>11</v>
      </c>
      <c r="BE37" s="44"/>
    </row>
    <row r="38" spans="1:57" x14ac:dyDescent="0.25">
      <c r="A38" s="17">
        <v>28</v>
      </c>
      <c r="B38" s="1" t="str">
        <f t="shared" si="0"/>
        <v>Scienze Forestali ed AmbientaliLTL-25PA</v>
      </c>
      <c r="C38" s="68" t="s">
        <v>120</v>
      </c>
      <c r="D38" s="68" t="s">
        <v>67</v>
      </c>
      <c r="E38" s="68" t="s">
        <v>116</v>
      </c>
      <c r="F38" s="68" t="s">
        <v>117</v>
      </c>
      <c r="G38" s="68">
        <v>3</v>
      </c>
      <c r="H38" s="69" t="s">
        <v>71</v>
      </c>
      <c r="I38" s="56">
        <v>0.38</v>
      </c>
      <c r="J38" s="57">
        <v>0.34</v>
      </c>
      <c r="K38" s="71">
        <v>1.1200000000000001</v>
      </c>
      <c r="L38" s="56">
        <v>0.6</v>
      </c>
      <c r="M38" s="57">
        <v>0.64</v>
      </c>
      <c r="N38" s="71">
        <v>0.94</v>
      </c>
      <c r="O38" s="56">
        <v>0.17</v>
      </c>
      <c r="P38" s="57">
        <v>0.16</v>
      </c>
      <c r="Q38" s="71">
        <v>1.06</v>
      </c>
      <c r="R38" s="92" t="s">
        <v>452</v>
      </c>
      <c r="S38" s="92" t="s">
        <v>450</v>
      </c>
      <c r="T38" s="73">
        <v>3</v>
      </c>
      <c r="U38" s="56">
        <v>0.02</v>
      </c>
      <c r="V38" s="57">
        <v>0.19</v>
      </c>
      <c r="W38" s="72">
        <v>0.11</v>
      </c>
      <c r="X38" s="56">
        <v>0.32</v>
      </c>
      <c r="Y38" s="57">
        <v>0.33</v>
      </c>
      <c r="Z38" s="71">
        <v>0.97</v>
      </c>
      <c r="AA38" s="56">
        <v>0</v>
      </c>
      <c r="AB38" s="57">
        <v>0.42</v>
      </c>
      <c r="AC38" s="72">
        <v>0</v>
      </c>
      <c r="AD38" s="56">
        <v>0.2</v>
      </c>
      <c r="AE38" s="57">
        <v>0.2</v>
      </c>
      <c r="AF38" s="71">
        <v>1</v>
      </c>
      <c r="AG38" s="91">
        <v>6</v>
      </c>
      <c r="AH38" s="92">
        <v>17.3</v>
      </c>
      <c r="AI38" s="73">
        <v>0.35</v>
      </c>
      <c r="AJ38" s="101">
        <v>11.09</v>
      </c>
      <c r="AK38" s="104">
        <v>17.38</v>
      </c>
      <c r="AL38" s="73">
        <v>0.64</v>
      </c>
      <c r="AM38" s="56">
        <v>0.84</v>
      </c>
      <c r="AN38" s="57">
        <v>0.82</v>
      </c>
      <c r="AO38" s="71">
        <v>1.02</v>
      </c>
      <c r="AP38" s="1">
        <v>1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-1</v>
      </c>
      <c r="AW38" s="1">
        <v>-1</v>
      </c>
      <c r="AX38" s="1">
        <v>0</v>
      </c>
      <c r="AY38" s="1">
        <v>1</v>
      </c>
      <c r="AZ38" s="1">
        <v>1</v>
      </c>
      <c r="BA38" s="17">
        <v>3</v>
      </c>
      <c r="BB38" s="1">
        <v>2</v>
      </c>
      <c r="BC38" s="1">
        <v>6</v>
      </c>
      <c r="BD38" s="46">
        <v>11</v>
      </c>
      <c r="BE38" s="44"/>
    </row>
    <row r="39" spans="1:57" x14ac:dyDescent="0.25">
      <c r="A39" s="17">
        <v>29</v>
      </c>
      <c r="B39" s="1" t="str">
        <f t="shared" si="0"/>
        <v>AgroingegneriaLTL-25PA</v>
      </c>
      <c r="C39" s="68" t="s">
        <v>121</v>
      </c>
      <c r="D39" s="68" t="s">
        <v>67</v>
      </c>
      <c r="E39" s="68" t="s">
        <v>116</v>
      </c>
      <c r="F39" s="68" t="s">
        <v>117</v>
      </c>
      <c r="G39" s="68">
        <v>3</v>
      </c>
      <c r="H39" s="69" t="s">
        <v>71</v>
      </c>
      <c r="I39" s="56">
        <v>0.28999999999999998</v>
      </c>
      <c r="J39" s="57">
        <v>0.34</v>
      </c>
      <c r="K39" s="71">
        <v>0.85</v>
      </c>
      <c r="L39" s="56">
        <v>0.44</v>
      </c>
      <c r="M39" s="57">
        <v>0.64</v>
      </c>
      <c r="N39" s="72">
        <v>0.69</v>
      </c>
      <c r="O39" s="56">
        <v>0.16</v>
      </c>
      <c r="P39" s="57">
        <v>0.16</v>
      </c>
      <c r="Q39" s="71">
        <v>1</v>
      </c>
      <c r="R39" s="92" t="s">
        <v>450</v>
      </c>
      <c r="S39" s="92" t="s">
        <v>450</v>
      </c>
      <c r="T39" s="71">
        <v>1</v>
      </c>
      <c r="U39" s="56">
        <v>0.22</v>
      </c>
      <c r="V39" s="57">
        <v>0.19</v>
      </c>
      <c r="W39" s="71">
        <v>1.1599999999999999</v>
      </c>
      <c r="X39" s="56">
        <v>0.38</v>
      </c>
      <c r="Y39" s="57">
        <v>0.33</v>
      </c>
      <c r="Z39" s="71">
        <v>1.1499999999999999</v>
      </c>
      <c r="AA39" s="56">
        <v>0.4</v>
      </c>
      <c r="AB39" s="57">
        <v>0.42</v>
      </c>
      <c r="AC39" s="71">
        <v>0.95</v>
      </c>
      <c r="AD39" s="56">
        <v>0.14000000000000001</v>
      </c>
      <c r="AE39" s="57">
        <v>0.2</v>
      </c>
      <c r="AF39" s="72">
        <v>0.7</v>
      </c>
      <c r="AG39" s="91">
        <v>18.71</v>
      </c>
      <c r="AH39" s="92">
        <v>17.3</v>
      </c>
      <c r="AI39" s="71">
        <v>1.08</v>
      </c>
      <c r="AJ39" s="101">
        <v>17.34</v>
      </c>
      <c r="AK39" s="104">
        <v>17.38</v>
      </c>
      <c r="AL39" s="71">
        <v>1</v>
      </c>
      <c r="AM39" s="56">
        <v>0.79</v>
      </c>
      <c r="AN39" s="57">
        <v>0.82</v>
      </c>
      <c r="AO39" s="71">
        <v>0.96</v>
      </c>
      <c r="AP39" s="1">
        <v>0</v>
      </c>
      <c r="AQ39" s="1">
        <v>0</v>
      </c>
      <c r="AR39" s="1">
        <v>-1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-1</v>
      </c>
      <c r="AY39" s="1">
        <v>0</v>
      </c>
      <c r="AZ39" s="1">
        <v>0</v>
      </c>
      <c r="BA39" s="17">
        <v>0</v>
      </c>
      <c r="BB39" s="1">
        <v>2</v>
      </c>
      <c r="BC39" s="1">
        <v>9</v>
      </c>
      <c r="BD39" s="46">
        <v>11</v>
      </c>
      <c r="BE39" s="44"/>
    </row>
    <row r="40" spans="1:57" x14ac:dyDescent="0.25">
      <c r="A40" s="17">
        <v>30</v>
      </c>
      <c r="B40" s="1" t="str">
        <f t="shared" si="0"/>
        <v>Viticoltura ed EnologiaLTL-25TP</v>
      </c>
      <c r="C40" s="68" t="s">
        <v>122</v>
      </c>
      <c r="D40" s="68" t="s">
        <v>67</v>
      </c>
      <c r="E40" s="68" t="s">
        <v>116</v>
      </c>
      <c r="F40" s="68" t="s">
        <v>117</v>
      </c>
      <c r="G40" s="68">
        <v>3</v>
      </c>
      <c r="H40" s="69" t="s">
        <v>83</v>
      </c>
      <c r="I40" s="56">
        <v>0.24</v>
      </c>
      <c r="J40" s="57">
        <v>0.34</v>
      </c>
      <c r="K40" s="72">
        <v>0.71</v>
      </c>
      <c r="L40" s="56">
        <v>0.5</v>
      </c>
      <c r="M40" s="57">
        <v>0.64</v>
      </c>
      <c r="N40" s="72">
        <v>0.78</v>
      </c>
      <c r="O40" s="56">
        <v>0.12</v>
      </c>
      <c r="P40" s="57">
        <v>0.16</v>
      </c>
      <c r="Q40" s="72">
        <v>0.75</v>
      </c>
      <c r="R40" s="92" t="s">
        <v>449</v>
      </c>
      <c r="S40" s="92" t="s">
        <v>450</v>
      </c>
      <c r="T40" s="72">
        <v>0</v>
      </c>
      <c r="U40" s="56">
        <v>0.26</v>
      </c>
      <c r="V40" s="57">
        <v>0.19</v>
      </c>
      <c r="W40" s="73">
        <v>1.37</v>
      </c>
      <c r="X40" s="56">
        <v>0.23</v>
      </c>
      <c r="Y40" s="57">
        <v>0.33</v>
      </c>
      <c r="Z40" s="72">
        <v>0.7</v>
      </c>
      <c r="AA40" s="56">
        <v>0.42</v>
      </c>
      <c r="AB40" s="57">
        <v>0.42</v>
      </c>
      <c r="AC40" s="71">
        <v>1</v>
      </c>
      <c r="AD40" s="56">
        <v>0.54</v>
      </c>
      <c r="AE40" s="57">
        <v>0.2</v>
      </c>
      <c r="AF40" s="73">
        <v>2.7</v>
      </c>
      <c r="AG40" s="91">
        <v>15</v>
      </c>
      <c r="AH40" s="92">
        <v>17.3</v>
      </c>
      <c r="AI40" s="71">
        <v>0.87</v>
      </c>
      <c r="AJ40" s="101">
        <v>9.36</v>
      </c>
      <c r="AK40" s="104">
        <v>17.38</v>
      </c>
      <c r="AL40" s="73">
        <v>0.54</v>
      </c>
      <c r="AM40" s="56">
        <v>0.75</v>
      </c>
      <c r="AN40" s="57">
        <v>0.82</v>
      </c>
      <c r="AO40" s="71">
        <v>0.91</v>
      </c>
      <c r="AP40" s="1">
        <v>-1</v>
      </c>
      <c r="AQ40" s="1">
        <v>-1</v>
      </c>
      <c r="AR40" s="1">
        <v>-1</v>
      </c>
      <c r="AS40" s="1">
        <v>-1</v>
      </c>
      <c r="AT40" s="1">
        <v>-1</v>
      </c>
      <c r="AU40" s="1">
        <v>0</v>
      </c>
      <c r="AV40" s="1">
        <v>1</v>
      </c>
      <c r="AW40" s="1">
        <v>0</v>
      </c>
      <c r="AX40" s="1">
        <v>1</v>
      </c>
      <c r="AY40" s="1">
        <v>1</v>
      </c>
      <c r="AZ40" s="1">
        <v>0</v>
      </c>
      <c r="BA40" s="17">
        <v>3</v>
      </c>
      <c r="BB40" s="1">
        <v>5</v>
      </c>
      <c r="BC40" s="1">
        <v>3</v>
      </c>
      <c r="BD40" s="46">
        <v>11</v>
      </c>
      <c r="BE40" s="44"/>
    </row>
    <row r="41" spans="1:57" x14ac:dyDescent="0.25">
      <c r="A41" s="17">
        <v>31</v>
      </c>
      <c r="B41" s="1" t="str">
        <f t="shared" si="0"/>
        <v>Scienze  e Tecnologie AgroalimentariLTL-26PA</v>
      </c>
      <c r="C41" s="68" t="s">
        <v>124</v>
      </c>
      <c r="D41" s="68" t="s">
        <v>67</v>
      </c>
      <c r="E41" s="68" t="s">
        <v>125</v>
      </c>
      <c r="F41" s="68" t="s">
        <v>126</v>
      </c>
      <c r="G41" s="68">
        <v>3</v>
      </c>
      <c r="H41" s="69" t="s">
        <v>71</v>
      </c>
      <c r="I41" s="56">
        <v>0.39</v>
      </c>
      <c r="J41" s="57">
        <v>0.38</v>
      </c>
      <c r="K41" s="71">
        <v>1.03</v>
      </c>
      <c r="L41" s="56">
        <v>0.69</v>
      </c>
      <c r="M41" s="57">
        <v>0.64</v>
      </c>
      <c r="N41" s="71">
        <v>1.08</v>
      </c>
      <c r="O41" s="56">
        <v>0.26</v>
      </c>
      <c r="P41" s="57">
        <v>0.25</v>
      </c>
      <c r="Q41" s="71">
        <v>1.04</v>
      </c>
      <c r="R41" s="92" t="s">
        <v>449</v>
      </c>
      <c r="S41" s="92" t="s">
        <v>450</v>
      </c>
      <c r="T41" s="72">
        <v>0</v>
      </c>
      <c r="U41" s="56">
        <v>0.34</v>
      </c>
      <c r="V41" s="57">
        <v>0.18</v>
      </c>
      <c r="W41" s="73">
        <v>1.89</v>
      </c>
      <c r="X41" s="56">
        <v>0.56999999999999995</v>
      </c>
      <c r="Y41" s="57">
        <v>0.32</v>
      </c>
      <c r="Z41" s="73">
        <v>1.78</v>
      </c>
      <c r="AA41" s="56">
        <v>0.73</v>
      </c>
      <c r="AB41" s="57">
        <v>0.38</v>
      </c>
      <c r="AC41" s="73">
        <v>1.92</v>
      </c>
      <c r="AD41" s="56">
        <v>0.11</v>
      </c>
      <c r="AE41" s="57">
        <v>0.23</v>
      </c>
      <c r="AF41" s="72">
        <v>0.48</v>
      </c>
      <c r="AG41" s="91">
        <v>34.47</v>
      </c>
      <c r="AH41" s="92">
        <v>16.670000000000002</v>
      </c>
      <c r="AI41" s="72">
        <v>2.0699999999999998</v>
      </c>
      <c r="AJ41" s="101">
        <v>29.29</v>
      </c>
      <c r="AK41" s="104">
        <v>20.57</v>
      </c>
      <c r="AL41" s="72">
        <v>1.42</v>
      </c>
      <c r="AM41" s="56">
        <v>0.74</v>
      </c>
      <c r="AN41" s="57">
        <v>0.76</v>
      </c>
      <c r="AO41" s="71">
        <v>0.97</v>
      </c>
      <c r="AP41" s="1">
        <v>-1</v>
      </c>
      <c r="AQ41" s="1">
        <v>0</v>
      </c>
      <c r="AR41" s="1">
        <v>0</v>
      </c>
      <c r="AS41" s="1">
        <v>0</v>
      </c>
      <c r="AT41" s="1">
        <v>1</v>
      </c>
      <c r="AU41" s="1">
        <v>0</v>
      </c>
      <c r="AV41" s="1">
        <v>1</v>
      </c>
      <c r="AW41" s="1">
        <v>1</v>
      </c>
      <c r="AX41" s="1">
        <v>-1</v>
      </c>
      <c r="AY41" s="1">
        <v>-1</v>
      </c>
      <c r="AZ41" s="1">
        <v>-1</v>
      </c>
      <c r="BA41" s="17">
        <v>3</v>
      </c>
      <c r="BB41" s="1">
        <v>4</v>
      </c>
      <c r="BC41" s="1">
        <v>4</v>
      </c>
      <c r="BD41" s="46">
        <v>11</v>
      </c>
      <c r="BE41" s="44"/>
    </row>
    <row r="42" spans="1:57" x14ac:dyDescent="0.25">
      <c r="A42" s="17">
        <v>32</v>
      </c>
      <c r="B42" s="1" t="str">
        <f t="shared" si="0"/>
        <v>ChimicaLTL-27PA</v>
      </c>
      <c r="C42" s="68" t="s">
        <v>127</v>
      </c>
      <c r="D42" s="68" t="s">
        <v>67</v>
      </c>
      <c r="E42" s="68" t="s">
        <v>128</v>
      </c>
      <c r="F42" s="68" t="s">
        <v>129</v>
      </c>
      <c r="G42" s="68">
        <v>3</v>
      </c>
      <c r="H42" s="69" t="s">
        <v>71</v>
      </c>
      <c r="I42" s="56">
        <v>0.59</v>
      </c>
      <c r="J42" s="57">
        <v>0.32</v>
      </c>
      <c r="K42" s="73">
        <v>1.84</v>
      </c>
      <c r="L42" s="56">
        <v>0.84</v>
      </c>
      <c r="M42" s="57">
        <v>0.55000000000000004</v>
      </c>
      <c r="N42" s="73">
        <v>1.53</v>
      </c>
      <c r="O42" s="56">
        <v>0.56000000000000005</v>
      </c>
      <c r="P42" s="57">
        <v>0.2</v>
      </c>
      <c r="Q42" s="73">
        <v>2.8</v>
      </c>
      <c r="R42" s="92" t="s">
        <v>449</v>
      </c>
      <c r="S42" s="92" t="s">
        <v>450</v>
      </c>
      <c r="T42" s="72">
        <v>0</v>
      </c>
      <c r="U42" s="56">
        <v>0.25</v>
      </c>
      <c r="V42" s="57">
        <v>0.17</v>
      </c>
      <c r="W42" s="73">
        <v>1.47</v>
      </c>
      <c r="X42" s="56">
        <v>0.32</v>
      </c>
      <c r="Y42" s="57">
        <v>0.23</v>
      </c>
      <c r="Z42" s="73">
        <v>1.39</v>
      </c>
      <c r="AA42" s="56">
        <v>0.48</v>
      </c>
      <c r="AB42" s="57">
        <v>0.33</v>
      </c>
      <c r="AC42" s="73">
        <v>1.45</v>
      </c>
      <c r="AD42" s="56">
        <v>0.09</v>
      </c>
      <c r="AE42" s="57">
        <v>0.16</v>
      </c>
      <c r="AF42" s="72">
        <v>0.56000000000000005</v>
      </c>
      <c r="AG42" s="91">
        <v>12.75</v>
      </c>
      <c r="AH42" s="92">
        <v>16.68</v>
      </c>
      <c r="AI42" s="73">
        <v>0.76</v>
      </c>
      <c r="AJ42" s="101">
        <v>15.34</v>
      </c>
      <c r="AK42" s="104">
        <v>18.03</v>
      </c>
      <c r="AL42" s="71">
        <v>0.85</v>
      </c>
      <c r="AM42" s="56">
        <v>0.83</v>
      </c>
      <c r="AN42" s="57">
        <v>0.84</v>
      </c>
      <c r="AO42" s="71">
        <v>0.99</v>
      </c>
      <c r="AP42" s="1">
        <v>-1</v>
      </c>
      <c r="AQ42" s="1">
        <v>1</v>
      </c>
      <c r="AR42" s="1">
        <v>1</v>
      </c>
      <c r="AS42" s="1">
        <v>1</v>
      </c>
      <c r="AT42" s="1">
        <v>1</v>
      </c>
      <c r="AU42" s="1">
        <v>0</v>
      </c>
      <c r="AV42" s="1">
        <v>1</v>
      </c>
      <c r="AW42" s="1">
        <v>1</v>
      </c>
      <c r="AX42" s="1">
        <v>-1</v>
      </c>
      <c r="AY42" s="1">
        <v>0</v>
      </c>
      <c r="AZ42" s="1">
        <v>1</v>
      </c>
      <c r="BA42" s="17">
        <v>7</v>
      </c>
      <c r="BB42" s="1">
        <v>2</v>
      </c>
      <c r="BC42" s="1">
        <v>2</v>
      </c>
      <c r="BD42" s="46">
        <v>11</v>
      </c>
      <c r="BE42" s="44"/>
    </row>
    <row r="43" spans="1:57" x14ac:dyDescent="0.25">
      <c r="A43" s="17">
        <v>33</v>
      </c>
      <c r="B43" s="1" t="str">
        <f t="shared" si="0"/>
        <v>Discipline delle arti, della musica e dello spettacoloLTL-3PA</v>
      </c>
      <c r="C43" s="68" t="s">
        <v>130</v>
      </c>
      <c r="D43" s="68" t="s">
        <v>67</v>
      </c>
      <c r="E43" s="68" t="s">
        <v>131</v>
      </c>
      <c r="F43" s="68" t="s">
        <v>132</v>
      </c>
      <c r="G43" s="68">
        <v>3</v>
      </c>
      <c r="H43" s="69" t="s">
        <v>71</v>
      </c>
      <c r="I43" s="56">
        <v>0.34</v>
      </c>
      <c r="J43" s="57">
        <v>0.42</v>
      </c>
      <c r="K43" s="71">
        <v>0.81</v>
      </c>
      <c r="L43" s="56">
        <v>0.59</v>
      </c>
      <c r="M43" s="57">
        <v>0.68</v>
      </c>
      <c r="N43" s="71">
        <v>0.87</v>
      </c>
      <c r="O43" s="56">
        <v>0.19</v>
      </c>
      <c r="P43" s="57">
        <v>0.28999999999999998</v>
      </c>
      <c r="Q43" s="72">
        <v>0.66</v>
      </c>
      <c r="R43" s="92" t="s">
        <v>450</v>
      </c>
      <c r="S43" s="92" t="s">
        <v>450</v>
      </c>
      <c r="T43" s="71">
        <v>1</v>
      </c>
      <c r="U43" s="56">
        <v>0.35</v>
      </c>
      <c r="V43" s="57">
        <v>0.26</v>
      </c>
      <c r="W43" s="73">
        <v>1.35</v>
      </c>
      <c r="X43" s="56">
        <v>0.44</v>
      </c>
      <c r="Y43" s="57">
        <v>0.37</v>
      </c>
      <c r="Z43" s="71">
        <v>1.19</v>
      </c>
      <c r="AA43" s="56">
        <v>0.56999999999999995</v>
      </c>
      <c r="AB43" s="57">
        <v>0.54</v>
      </c>
      <c r="AC43" s="71">
        <v>1.06</v>
      </c>
      <c r="AD43" s="56">
        <v>0.15</v>
      </c>
      <c r="AE43" s="57">
        <v>0.14000000000000001</v>
      </c>
      <c r="AF43" s="71">
        <v>1.07</v>
      </c>
      <c r="AG43" s="91">
        <v>40.200000000000003</v>
      </c>
      <c r="AH43" s="92">
        <v>31.99</v>
      </c>
      <c r="AI43" s="72">
        <v>1.26</v>
      </c>
      <c r="AJ43" s="101">
        <v>28.49</v>
      </c>
      <c r="AK43" s="104">
        <v>29.64</v>
      </c>
      <c r="AL43" s="71">
        <v>0.96</v>
      </c>
      <c r="AM43" s="56">
        <v>0.77</v>
      </c>
      <c r="AN43" s="57">
        <v>0.73</v>
      </c>
      <c r="AO43" s="71">
        <v>1.05</v>
      </c>
      <c r="AP43" s="1">
        <v>0</v>
      </c>
      <c r="AQ43" s="1">
        <v>0</v>
      </c>
      <c r="AR43" s="1">
        <v>0</v>
      </c>
      <c r="AS43" s="1">
        <v>-1</v>
      </c>
      <c r="AT43" s="1">
        <v>0</v>
      </c>
      <c r="AU43" s="1">
        <v>0</v>
      </c>
      <c r="AV43" s="1">
        <v>1</v>
      </c>
      <c r="AW43" s="1">
        <v>0</v>
      </c>
      <c r="AX43" s="1">
        <v>0</v>
      </c>
      <c r="AY43" s="1">
        <v>0</v>
      </c>
      <c r="AZ43" s="1">
        <v>-1</v>
      </c>
      <c r="BA43" s="17">
        <v>1</v>
      </c>
      <c r="BB43" s="1">
        <v>2</v>
      </c>
      <c r="BC43" s="1">
        <v>8</v>
      </c>
      <c r="BD43" s="46">
        <v>11</v>
      </c>
      <c r="BE43" s="44"/>
    </row>
    <row r="44" spans="1:57" x14ac:dyDescent="0.25">
      <c r="A44" s="17">
        <v>34</v>
      </c>
      <c r="B44" s="1" t="str">
        <f t="shared" si="0"/>
        <v>Scienze FisicheLTL-30PA</v>
      </c>
      <c r="C44" s="68" t="s">
        <v>133</v>
      </c>
      <c r="D44" s="68" t="s">
        <v>67</v>
      </c>
      <c r="E44" s="68" t="s">
        <v>134</v>
      </c>
      <c r="F44" s="68" t="s">
        <v>135</v>
      </c>
      <c r="G44" s="68">
        <v>3</v>
      </c>
      <c r="H44" s="69" t="s">
        <v>71</v>
      </c>
      <c r="I44" s="56">
        <v>0.4</v>
      </c>
      <c r="J44" s="57">
        <v>0.48</v>
      </c>
      <c r="K44" s="71">
        <v>0.83</v>
      </c>
      <c r="L44" s="56">
        <v>0.65</v>
      </c>
      <c r="M44" s="57">
        <v>0.71</v>
      </c>
      <c r="N44" s="71">
        <v>0.92</v>
      </c>
      <c r="O44" s="56">
        <v>0.31</v>
      </c>
      <c r="P44" s="57">
        <v>0.38</v>
      </c>
      <c r="Q44" s="71">
        <v>0.82</v>
      </c>
      <c r="R44" s="92" t="s">
        <v>449</v>
      </c>
      <c r="S44" s="92" t="s">
        <v>450</v>
      </c>
      <c r="T44" s="72">
        <v>0</v>
      </c>
      <c r="U44" s="56">
        <v>0.25</v>
      </c>
      <c r="V44" s="57">
        <v>0.26</v>
      </c>
      <c r="W44" s="71">
        <v>0.96</v>
      </c>
      <c r="X44" s="56">
        <v>0.25</v>
      </c>
      <c r="Y44" s="57">
        <v>0.31</v>
      </c>
      <c r="Z44" s="71">
        <v>0.81</v>
      </c>
      <c r="AA44" s="56">
        <v>0.57999999999999996</v>
      </c>
      <c r="AB44" s="57">
        <v>0.47</v>
      </c>
      <c r="AC44" s="73">
        <v>1.23</v>
      </c>
      <c r="AD44" s="56">
        <v>0.26</v>
      </c>
      <c r="AE44" s="57">
        <v>0.17</v>
      </c>
      <c r="AF44" s="73">
        <v>1.53</v>
      </c>
      <c r="AG44" s="91">
        <v>20.28</v>
      </c>
      <c r="AH44" s="92">
        <v>12.03</v>
      </c>
      <c r="AI44" s="72">
        <v>1.69</v>
      </c>
      <c r="AJ44" s="101">
        <v>16.22</v>
      </c>
      <c r="AK44" s="104">
        <v>12.54</v>
      </c>
      <c r="AL44" s="72">
        <v>1.29</v>
      </c>
      <c r="AM44" s="56">
        <v>0.96</v>
      </c>
      <c r="AN44" s="57">
        <v>0.85</v>
      </c>
      <c r="AO44" s="71">
        <v>1.1299999999999999</v>
      </c>
      <c r="AP44" s="1">
        <v>-1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1</v>
      </c>
      <c r="AX44" s="1">
        <v>1</v>
      </c>
      <c r="AY44" s="1">
        <v>-1</v>
      </c>
      <c r="AZ44" s="1">
        <v>-1</v>
      </c>
      <c r="BA44" s="17">
        <v>2</v>
      </c>
      <c r="BB44" s="1">
        <v>3</v>
      </c>
      <c r="BC44" s="1">
        <v>6</v>
      </c>
      <c r="BD44" s="46">
        <v>11</v>
      </c>
      <c r="BE44" s="44"/>
    </row>
    <row r="45" spans="1:57" x14ac:dyDescent="0.25">
      <c r="A45" s="17">
        <v>35</v>
      </c>
      <c r="B45" s="1" t="str">
        <f t="shared" si="0"/>
        <v>Ottica e optometriaLTL-30PA</v>
      </c>
      <c r="C45" s="68" t="s">
        <v>136</v>
      </c>
      <c r="D45" s="68" t="s">
        <v>67</v>
      </c>
      <c r="E45" s="68" t="s">
        <v>134</v>
      </c>
      <c r="F45" s="68" t="s">
        <v>135</v>
      </c>
      <c r="G45" s="68">
        <v>3</v>
      </c>
      <c r="H45" s="69" t="s">
        <v>71</v>
      </c>
      <c r="I45" s="56">
        <v>0.63</v>
      </c>
      <c r="J45" s="57">
        <v>0.48</v>
      </c>
      <c r="K45" s="73">
        <v>1.31</v>
      </c>
      <c r="L45" s="56">
        <v>1</v>
      </c>
      <c r="M45" s="57">
        <v>0.71</v>
      </c>
      <c r="N45" s="73">
        <v>1.41</v>
      </c>
      <c r="O45" s="56">
        <v>0.67</v>
      </c>
      <c r="P45" s="57">
        <v>0.38</v>
      </c>
      <c r="Q45" s="73">
        <v>1.76</v>
      </c>
      <c r="R45" s="92" t="s">
        <v>449</v>
      </c>
      <c r="S45" s="92" t="s">
        <v>450</v>
      </c>
      <c r="T45" s="72">
        <v>0</v>
      </c>
      <c r="U45" s="56" t="s">
        <v>424</v>
      </c>
      <c r="V45" s="57" t="s">
        <v>424</v>
      </c>
      <c r="W45" s="71" t="s">
        <v>424</v>
      </c>
      <c r="X45" s="56" t="s">
        <v>424</v>
      </c>
      <c r="Y45" s="57" t="s">
        <v>424</v>
      </c>
      <c r="Z45" s="71" t="s">
        <v>424</v>
      </c>
      <c r="AA45" s="56" t="s">
        <v>424</v>
      </c>
      <c r="AB45" s="57" t="s">
        <v>424</v>
      </c>
      <c r="AC45" s="71" t="s">
        <v>424</v>
      </c>
      <c r="AD45" s="56" t="s">
        <v>424</v>
      </c>
      <c r="AE45" s="57" t="s">
        <v>424</v>
      </c>
      <c r="AF45" s="71" t="s">
        <v>424</v>
      </c>
      <c r="AG45" s="91">
        <v>7.42</v>
      </c>
      <c r="AH45" s="92">
        <v>12.03</v>
      </c>
      <c r="AI45" s="73">
        <v>0.62</v>
      </c>
      <c r="AJ45" s="101">
        <v>4.24</v>
      </c>
      <c r="AK45" s="104">
        <v>12.54</v>
      </c>
      <c r="AL45" s="73">
        <v>0.34</v>
      </c>
      <c r="AM45" s="56">
        <v>0.81</v>
      </c>
      <c r="AN45" s="57">
        <v>0.85</v>
      </c>
      <c r="AO45" s="71">
        <v>0.95</v>
      </c>
      <c r="AP45" s="1">
        <v>-1</v>
      </c>
      <c r="AQ45" s="1">
        <v>1</v>
      </c>
      <c r="AR45" s="1">
        <v>1</v>
      </c>
      <c r="AS45" s="1">
        <v>1</v>
      </c>
      <c r="AT45" s="1" t="s">
        <v>424</v>
      </c>
      <c r="AU45" s="1">
        <v>0</v>
      </c>
      <c r="AV45" s="1" t="s">
        <v>424</v>
      </c>
      <c r="AW45" s="1" t="s">
        <v>424</v>
      </c>
      <c r="AX45" s="1" t="s">
        <v>424</v>
      </c>
      <c r="AY45" s="1">
        <v>1</v>
      </c>
      <c r="AZ45" s="1">
        <v>1</v>
      </c>
      <c r="BA45" s="17">
        <v>5</v>
      </c>
      <c r="BB45" s="1">
        <v>1</v>
      </c>
      <c r="BC45" s="1">
        <v>1</v>
      </c>
      <c r="BD45" s="46">
        <v>7</v>
      </c>
      <c r="BE45" s="44" t="s">
        <v>423</v>
      </c>
    </row>
    <row r="46" spans="1:57" x14ac:dyDescent="0.25">
      <c r="A46" s="17">
        <v>36</v>
      </c>
      <c r="B46" s="1" t="str">
        <f t="shared" si="0"/>
        <v>InformaticaLTL-31PA</v>
      </c>
      <c r="C46" s="68" t="s">
        <v>137</v>
      </c>
      <c r="D46" s="68" t="s">
        <v>67</v>
      </c>
      <c r="E46" s="68" t="s">
        <v>138</v>
      </c>
      <c r="F46" s="68" t="s">
        <v>139</v>
      </c>
      <c r="G46" s="68">
        <v>3</v>
      </c>
      <c r="H46" s="69" t="s">
        <v>71</v>
      </c>
      <c r="I46" s="56">
        <v>0.2</v>
      </c>
      <c r="J46" s="57">
        <v>0.42</v>
      </c>
      <c r="K46" s="72">
        <v>0.48</v>
      </c>
      <c r="L46" s="56">
        <v>0.51</v>
      </c>
      <c r="M46" s="57">
        <v>0.68</v>
      </c>
      <c r="N46" s="72">
        <v>0.75</v>
      </c>
      <c r="O46" s="56">
        <v>0.09</v>
      </c>
      <c r="P46" s="57">
        <v>0.3</v>
      </c>
      <c r="Q46" s="72">
        <v>0.3</v>
      </c>
      <c r="R46" s="92" t="s">
        <v>449</v>
      </c>
      <c r="S46" s="92" t="s">
        <v>449</v>
      </c>
      <c r="T46" s="71" t="s">
        <v>424</v>
      </c>
      <c r="U46" s="56">
        <v>0.14000000000000001</v>
      </c>
      <c r="V46" s="57">
        <v>0.17</v>
      </c>
      <c r="W46" s="71">
        <v>0.82</v>
      </c>
      <c r="X46" s="56">
        <v>0.18</v>
      </c>
      <c r="Y46" s="57">
        <v>0.27</v>
      </c>
      <c r="Z46" s="72">
        <v>0.67</v>
      </c>
      <c r="AA46" s="56">
        <v>0.37</v>
      </c>
      <c r="AB46" s="57">
        <v>0.41</v>
      </c>
      <c r="AC46" s="71">
        <v>0.9</v>
      </c>
      <c r="AD46" s="56">
        <v>0.5</v>
      </c>
      <c r="AE46" s="57">
        <v>0.49</v>
      </c>
      <c r="AF46" s="71">
        <v>1.02</v>
      </c>
      <c r="AG46" s="91">
        <v>42.1</v>
      </c>
      <c r="AH46" s="92">
        <v>35.880000000000003</v>
      </c>
      <c r="AI46" s="71">
        <v>1.17</v>
      </c>
      <c r="AJ46" s="101">
        <v>38.11</v>
      </c>
      <c r="AK46" s="104">
        <v>45.36</v>
      </c>
      <c r="AL46" s="71">
        <v>0.84</v>
      </c>
      <c r="AM46" s="56">
        <v>0.75</v>
      </c>
      <c r="AN46" s="57">
        <v>0.73</v>
      </c>
      <c r="AO46" s="71">
        <v>1.03</v>
      </c>
      <c r="AP46" s="1" t="s">
        <v>424</v>
      </c>
      <c r="AQ46" s="1">
        <v>-1</v>
      </c>
      <c r="AR46" s="1">
        <v>-1</v>
      </c>
      <c r="AS46" s="1">
        <v>-1</v>
      </c>
      <c r="AT46" s="1">
        <v>-1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7">
        <v>0</v>
      </c>
      <c r="BB46" s="1">
        <v>4</v>
      </c>
      <c r="BC46" s="1">
        <v>6</v>
      </c>
      <c r="BD46" s="46">
        <v>10</v>
      </c>
      <c r="BE46" s="44"/>
    </row>
    <row r="47" spans="1:57" x14ac:dyDescent="0.25">
      <c r="A47" s="17">
        <v>37</v>
      </c>
      <c r="B47" s="1" t="str">
        <f t="shared" si="0"/>
        <v>Scienze della Natura e dell'AmbienteLTL-32PA</v>
      </c>
      <c r="C47" s="68" t="s">
        <v>140</v>
      </c>
      <c r="D47" s="68" t="s">
        <v>67</v>
      </c>
      <c r="E47" s="68" t="s">
        <v>141</v>
      </c>
      <c r="F47" s="68" t="s">
        <v>142</v>
      </c>
      <c r="G47" s="68">
        <v>3</v>
      </c>
      <c r="H47" s="69" t="s">
        <v>71</v>
      </c>
      <c r="I47" s="56">
        <v>0.32</v>
      </c>
      <c r="J47" s="57">
        <v>0.28000000000000003</v>
      </c>
      <c r="K47" s="71">
        <v>1.1399999999999999</v>
      </c>
      <c r="L47" s="56">
        <v>0.54</v>
      </c>
      <c r="M47" s="57">
        <v>0.46</v>
      </c>
      <c r="N47" s="71">
        <v>1.17</v>
      </c>
      <c r="O47" s="56">
        <v>0.15</v>
      </c>
      <c r="P47" s="57">
        <v>0.12</v>
      </c>
      <c r="Q47" s="73">
        <v>1.25</v>
      </c>
      <c r="R47" s="92" t="s">
        <v>451</v>
      </c>
      <c r="S47" s="92" t="s">
        <v>450</v>
      </c>
      <c r="T47" s="73">
        <v>2</v>
      </c>
      <c r="U47" s="56">
        <v>0.14000000000000001</v>
      </c>
      <c r="V47" s="57">
        <v>0.09</v>
      </c>
      <c r="W47" s="73">
        <v>1.56</v>
      </c>
      <c r="X47" s="56">
        <v>0.08</v>
      </c>
      <c r="Y47" s="57">
        <v>0.17</v>
      </c>
      <c r="Z47" s="72">
        <v>0.47</v>
      </c>
      <c r="AA47" s="56">
        <v>0.47</v>
      </c>
      <c r="AB47" s="57">
        <v>0.28999999999999998</v>
      </c>
      <c r="AC47" s="73">
        <v>1.62</v>
      </c>
      <c r="AD47" s="56">
        <v>0.09</v>
      </c>
      <c r="AE47" s="57">
        <v>0.16</v>
      </c>
      <c r="AF47" s="72">
        <v>0.56000000000000005</v>
      </c>
      <c r="AG47" s="91">
        <v>65.290000000000006</v>
      </c>
      <c r="AH47" s="92">
        <v>17.98</v>
      </c>
      <c r="AI47" s="72">
        <v>3.63</v>
      </c>
      <c r="AJ47" s="101">
        <v>23.89</v>
      </c>
      <c r="AK47" s="104">
        <v>15.99</v>
      </c>
      <c r="AL47" s="72">
        <v>1.49</v>
      </c>
      <c r="AM47" s="56">
        <v>0.94</v>
      </c>
      <c r="AN47" s="57">
        <v>0.79</v>
      </c>
      <c r="AO47" s="71">
        <v>1.19</v>
      </c>
      <c r="AP47" s="1">
        <v>1</v>
      </c>
      <c r="AQ47" s="1">
        <v>0</v>
      </c>
      <c r="AR47" s="1">
        <v>0</v>
      </c>
      <c r="AS47" s="1">
        <v>1</v>
      </c>
      <c r="AT47" s="1">
        <v>-1</v>
      </c>
      <c r="AU47" s="1">
        <v>0</v>
      </c>
      <c r="AV47" s="1">
        <v>1</v>
      </c>
      <c r="AW47" s="1">
        <v>1</v>
      </c>
      <c r="AX47" s="1">
        <v>-1</v>
      </c>
      <c r="AY47" s="1">
        <v>-1</v>
      </c>
      <c r="AZ47" s="1">
        <v>-1</v>
      </c>
      <c r="BA47" s="17">
        <v>4</v>
      </c>
      <c r="BB47" s="1">
        <v>4</v>
      </c>
      <c r="BC47" s="1">
        <v>3</v>
      </c>
      <c r="BD47" s="46">
        <v>11</v>
      </c>
      <c r="BE47" s="44"/>
    </row>
    <row r="48" spans="1:57" x14ac:dyDescent="0.25">
      <c r="A48" s="17">
        <v>38</v>
      </c>
      <c r="B48" s="1" t="str">
        <f t="shared" si="0"/>
        <v>Economia e FinanzaLTL-33PA</v>
      </c>
      <c r="C48" s="68" t="s">
        <v>143</v>
      </c>
      <c r="D48" s="68" t="s">
        <v>67</v>
      </c>
      <c r="E48" s="68" t="s">
        <v>144</v>
      </c>
      <c r="F48" s="68" t="s">
        <v>145</v>
      </c>
      <c r="G48" s="68">
        <v>3</v>
      </c>
      <c r="H48" s="69" t="s">
        <v>71</v>
      </c>
      <c r="I48" s="56">
        <v>0.48</v>
      </c>
      <c r="J48" s="57">
        <v>0.52</v>
      </c>
      <c r="K48" s="71">
        <v>0.92</v>
      </c>
      <c r="L48" s="56">
        <v>0.73</v>
      </c>
      <c r="M48" s="57">
        <v>0.73</v>
      </c>
      <c r="N48" s="71">
        <v>1</v>
      </c>
      <c r="O48" s="56">
        <v>0.42</v>
      </c>
      <c r="P48" s="57">
        <v>0.43</v>
      </c>
      <c r="Q48" s="71">
        <v>0.98</v>
      </c>
      <c r="R48" s="92" t="s">
        <v>454</v>
      </c>
      <c r="S48" s="92" t="s">
        <v>450</v>
      </c>
      <c r="T48" s="73">
        <v>4</v>
      </c>
      <c r="U48" s="56">
        <v>0.13</v>
      </c>
      <c r="V48" s="57">
        <v>0.28999999999999998</v>
      </c>
      <c r="W48" s="72">
        <v>0.45</v>
      </c>
      <c r="X48" s="56">
        <v>0.28000000000000003</v>
      </c>
      <c r="Y48" s="57">
        <v>0.43</v>
      </c>
      <c r="Z48" s="72">
        <v>0.65</v>
      </c>
      <c r="AA48" s="56">
        <v>0.37</v>
      </c>
      <c r="AB48" s="57">
        <v>0.46</v>
      </c>
      <c r="AC48" s="71">
        <v>0.8</v>
      </c>
      <c r="AD48" s="56">
        <v>0.18</v>
      </c>
      <c r="AE48" s="57">
        <v>0.19</v>
      </c>
      <c r="AF48" s="71">
        <v>0.95</v>
      </c>
      <c r="AG48" s="91">
        <v>155.56</v>
      </c>
      <c r="AH48" s="92">
        <v>44.1</v>
      </c>
      <c r="AI48" s="72">
        <v>3.53</v>
      </c>
      <c r="AJ48" s="101">
        <v>83.37</v>
      </c>
      <c r="AK48" s="104">
        <v>43.81</v>
      </c>
      <c r="AL48" s="72">
        <v>1.9</v>
      </c>
      <c r="AM48" s="56">
        <v>0.92</v>
      </c>
      <c r="AN48" s="57">
        <v>0.79</v>
      </c>
      <c r="AO48" s="71">
        <v>1.1599999999999999</v>
      </c>
      <c r="AP48" s="1">
        <v>1</v>
      </c>
      <c r="AQ48" s="1">
        <v>0</v>
      </c>
      <c r="AR48" s="1">
        <v>0</v>
      </c>
      <c r="AS48" s="1">
        <v>0</v>
      </c>
      <c r="AT48" s="1">
        <v>-1</v>
      </c>
      <c r="AU48" s="1">
        <v>0</v>
      </c>
      <c r="AV48" s="1">
        <v>-1</v>
      </c>
      <c r="AW48" s="1">
        <v>0</v>
      </c>
      <c r="AX48" s="1">
        <v>0</v>
      </c>
      <c r="AY48" s="1">
        <v>-1</v>
      </c>
      <c r="AZ48" s="1">
        <v>-1</v>
      </c>
      <c r="BA48" s="17">
        <v>1</v>
      </c>
      <c r="BB48" s="1">
        <v>4</v>
      </c>
      <c r="BC48" s="1">
        <v>6</v>
      </c>
      <c r="BD48" s="46">
        <v>11</v>
      </c>
      <c r="BE48" s="44"/>
    </row>
    <row r="49" spans="1:57" x14ac:dyDescent="0.25">
      <c r="A49" s="17">
        <v>39</v>
      </c>
      <c r="B49" s="1" t="str">
        <f t="shared" si="0"/>
        <v>Scienze GeologicheLTL-34PA</v>
      </c>
      <c r="C49" s="68" t="s">
        <v>146</v>
      </c>
      <c r="D49" s="68" t="s">
        <v>67</v>
      </c>
      <c r="E49" s="68" t="s">
        <v>147</v>
      </c>
      <c r="F49" s="68" t="s">
        <v>148</v>
      </c>
      <c r="G49" s="68">
        <v>3</v>
      </c>
      <c r="H49" s="69" t="s">
        <v>71</v>
      </c>
      <c r="I49" s="56">
        <v>0.22</v>
      </c>
      <c r="J49" s="57">
        <v>0.36</v>
      </c>
      <c r="K49" s="72">
        <v>0.61</v>
      </c>
      <c r="L49" s="56">
        <v>0.41</v>
      </c>
      <c r="M49" s="57">
        <v>0.55000000000000004</v>
      </c>
      <c r="N49" s="72">
        <v>0.75</v>
      </c>
      <c r="O49" s="56">
        <v>0.15</v>
      </c>
      <c r="P49" s="57">
        <v>0.22</v>
      </c>
      <c r="Q49" s="72">
        <v>0.68</v>
      </c>
      <c r="R49" s="92" t="s">
        <v>449</v>
      </c>
      <c r="S49" s="92" t="s">
        <v>449</v>
      </c>
      <c r="T49" s="71" t="s">
        <v>424</v>
      </c>
      <c r="U49" s="56">
        <v>0.08</v>
      </c>
      <c r="V49" s="57">
        <v>0.19</v>
      </c>
      <c r="W49" s="72">
        <v>0.42</v>
      </c>
      <c r="X49" s="56">
        <v>0.25</v>
      </c>
      <c r="Y49" s="57">
        <v>0.33</v>
      </c>
      <c r="Z49" s="72">
        <v>0.76</v>
      </c>
      <c r="AA49" s="56">
        <v>0.22</v>
      </c>
      <c r="AB49" s="57">
        <v>0.33</v>
      </c>
      <c r="AC49" s="72">
        <v>0.67</v>
      </c>
      <c r="AD49" s="56">
        <v>0.25</v>
      </c>
      <c r="AE49" s="57">
        <v>0.15</v>
      </c>
      <c r="AF49" s="73">
        <v>1.67</v>
      </c>
      <c r="AG49" s="91">
        <v>6.28</v>
      </c>
      <c r="AH49" s="92">
        <v>6.03</v>
      </c>
      <c r="AI49" s="71">
        <v>1.04</v>
      </c>
      <c r="AJ49" s="101">
        <v>10.69</v>
      </c>
      <c r="AK49" s="104">
        <v>6.93</v>
      </c>
      <c r="AL49" s="72">
        <v>1.54</v>
      </c>
      <c r="AM49" s="56">
        <v>0.91</v>
      </c>
      <c r="AN49" s="57">
        <v>0.87</v>
      </c>
      <c r="AO49" s="71">
        <v>1.05</v>
      </c>
      <c r="AP49" s="1" t="s">
        <v>424</v>
      </c>
      <c r="AQ49" s="1">
        <v>-1</v>
      </c>
      <c r="AR49" s="1">
        <v>-1</v>
      </c>
      <c r="AS49" s="1">
        <v>-1</v>
      </c>
      <c r="AT49" s="1">
        <v>-1</v>
      </c>
      <c r="AU49" s="1">
        <v>0</v>
      </c>
      <c r="AV49" s="1">
        <v>-1</v>
      </c>
      <c r="AW49" s="1">
        <v>-1</v>
      </c>
      <c r="AX49" s="1">
        <v>1</v>
      </c>
      <c r="AY49" s="1">
        <v>-1</v>
      </c>
      <c r="AZ49" s="1">
        <v>0</v>
      </c>
      <c r="BA49" s="17">
        <v>1</v>
      </c>
      <c r="BB49" s="1">
        <v>7</v>
      </c>
      <c r="BC49" s="1">
        <v>2</v>
      </c>
      <c r="BD49" s="46">
        <v>10</v>
      </c>
      <c r="BE49" s="44"/>
    </row>
    <row r="50" spans="1:57" x14ac:dyDescent="0.25">
      <c r="A50" s="17">
        <v>40</v>
      </c>
      <c r="B50" s="1" t="str">
        <f t="shared" si="0"/>
        <v>MatematicaLTL-35PA</v>
      </c>
      <c r="C50" s="68" t="s">
        <v>149</v>
      </c>
      <c r="D50" s="68" t="s">
        <v>67</v>
      </c>
      <c r="E50" s="68" t="s">
        <v>150</v>
      </c>
      <c r="F50" s="68" t="s">
        <v>151</v>
      </c>
      <c r="G50" s="68">
        <v>3</v>
      </c>
      <c r="H50" s="69" t="s">
        <v>71</v>
      </c>
      <c r="I50" s="56">
        <v>0.27</v>
      </c>
      <c r="J50" s="57">
        <v>0.42</v>
      </c>
      <c r="K50" s="72">
        <v>0.64</v>
      </c>
      <c r="L50" s="56">
        <v>0.56999999999999995</v>
      </c>
      <c r="M50" s="57">
        <v>0.68</v>
      </c>
      <c r="N50" s="71">
        <v>0.84</v>
      </c>
      <c r="O50" s="56">
        <v>0.12</v>
      </c>
      <c r="P50" s="57">
        <v>0.34</v>
      </c>
      <c r="Q50" s="72">
        <v>0.35</v>
      </c>
      <c r="R50" s="92" t="s">
        <v>450</v>
      </c>
      <c r="S50" s="92" t="s">
        <v>449</v>
      </c>
      <c r="T50" s="75" t="s">
        <v>425</v>
      </c>
      <c r="U50" s="56">
        <v>0.19</v>
      </c>
      <c r="V50" s="57">
        <v>0.22</v>
      </c>
      <c r="W50" s="71">
        <v>0.86</v>
      </c>
      <c r="X50" s="56">
        <v>0.31</v>
      </c>
      <c r="Y50" s="57">
        <v>0.3</v>
      </c>
      <c r="Z50" s="71">
        <v>1.03</v>
      </c>
      <c r="AA50" s="56">
        <v>0.5</v>
      </c>
      <c r="AB50" s="57">
        <v>0.45</v>
      </c>
      <c r="AC50" s="71">
        <v>1.1100000000000001</v>
      </c>
      <c r="AD50" s="56">
        <v>0</v>
      </c>
      <c r="AE50" s="57">
        <v>0.18</v>
      </c>
      <c r="AF50" s="72">
        <v>0</v>
      </c>
      <c r="AG50" s="91">
        <v>26.19</v>
      </c>
      <c r="AH50" s="92">
        <v>16.61</v>
      </c>
      <c r="AI50" s="72">
        <v>1.58</v>
      </c>
      <c r="AJ50" s="101">
        <v>15.72</v>
      </c>
      <c r="AK50" s="104">
        <v>17.71</v>
      </c>
      <c r="AL50" s="71">
        <v>0.89</v>
      </c>
      <c r="AM50" s="56">
        <v>0.85</v>
      </c>
      <c r="AN50" s="57">
        <v>0.89</v>
      </c>
      <c r="AO50" s="71">
        <v>0.96</v>
      </c>
      <c r="AP50" s="7">
        <v>0</v>
      </c>
      <c r="AQ50" s="1">
        <v>-1</v>
      </c>
      <c r="AR50" s="1">
        <v>0</v>
      </c>
      <c r="AS50" s="1">
        <v>-1</v>
      </c>
      <c r="AT50" s="1">
        <v>0</v>
      </c>
      <c r="AU50" s="1">
        <v>0</v>
      </c>
      <c r="AV50" s="1">
        <v>0</v>
      </c>
      <c r="AW50" s="1">
        <v>0</v>
      </c>
      <c r="AX50" s="1">
        <v>-1</v>
      </c>
      <c r="AY50" s="1">
        <v>0</v>
      </c>
      <c r="AZ50" s="1">
        <v>-1</v>
      </c>
      <c r="BA50" s="42">
        <v>0</v>
      </c>
      <c r="BB50" s="1">
        <v>4</v>
      </c>
      <c r="BC50" s="1">
        <v>7</v>
      </c>
      <c r="BD50" s="46">
        <v>11</v>
      </c>
      <c r="BE50" s="44"/>
    </row>
    <row r="51" spans="1:57" x14ac:dyDescent="0.25">
      <c r="A51" s="17">
        <v>41</v>
      </c>
      <c r="B51" s="1" t="str">
        <f t="shared" si="0"/>
        <v>Scienze politiche e delle relazioni internazionaliLTL-36PA</v>
      </c>
      <c r="C51" s="68" t="s">
        <v>152</v>
      </c>
      <c r="D51" s="68" t="s">
        <v>67</v>
      </c>
      <c r="E51" s="68" t="s">
        <v>153</v>
      </c>
      <c r="F51" s="68" t="s">
        <v>152</v>
      </c>
      <c r="G51" s="68">
        <v>3</v>
      </c>
      <c r="H51" s="69" t="s">
        <v>71</v>
      </c>
      <c r="I51" s="56">
        <v>0.42</v>
      </c>
      <c r="J51" s="57">
        <v>0.49</v>
      </c>
      <c r="K51" s="71">
        <v>0.86</v>
      </c>
      <c r="L51" s="56">
        <v>0.64</v>
      </c>
      <c r="M51" s="57">
        <v>0.69</v>
      </c>
      <c r="N51" s="71">
        <v>0.93</v>
      </c>
      <c r="O51" s="56">
        <v>0.28999999999999998</v>
      </c>
      <c r="P51" s="57">
        <v>0.4</v>
      </c>
      <c r="Q51" s="72">
        <v>0.72</v>
      </c>
      <c r="R51" s="92" t="s">
        <v>451</v>
      </c>
      <c r="S51" s="92" t="s">
        <v>451</v>
      </c>
      <c r="T51" s="71">
        <v>1</v>
      </c>
      <c r="U51" s="56">
        <v>0.23</v>
      </c>
      <c r="V51" s="57">
        <v>0.26</v>
      </c>
      <c r="W51" s="71">
        <v>0.88</v>
      </c>
      <c r="X51" s="56">
        <v>0.36</v>
      </c>
      <c r="Y51" s="57">
        <v>0.37</v>
      </c>
      <c r="Z51" s="71">
        <v>0.97</v>
      </c>
      <c r="AA51" s="56">
        <v>0.41</v>
      </c>
      <c r="AB51" s="57">
        <v>0.36</v>
      </c>
      <c r="AC51" s="71">
        <v>1.1399999999999999</v>
      </c>
      <c r="AD51" s="56">
        <v>0.16</v>
      </c>
      <c r="AE51" s="57">
        <v>0.24</v>
      </c>
      <c r="AF51" s="72">
        <v>0.67</v>
      </c>
      <c r="AG51" s="91">
        <v>51.98</v>
      </c>
      <c r="AH51" s="92">
        <v>36.39</v>
      </c>
      <c r="AI51" s="72">
        <v>1.43</v>
      </c>
      <c r="AJ51" s="101">
        <v>47.49</v>
      </c>
      <c r="AK51" s="104">
        <v>36.82</v>
      </c>
      <c r="AL51" s="72">
        <v>1.29</v>
      </c>
      <c r="AM51" s="56">
        <v>0.84</v>
      </c>
      <c r="AN51" s="57">
        <v>0.77</v>
      </c>
      <c r="AO51" s="71">
        <v>1.0900000000000001</v>
      </c>
      <c r="AP51" s="1">
        <v>0</v>
      </c>
      <c r="AQ51" s="1">
        <v>0</v>
      </c>
      <c r="AR51" s="1">
        <v>0</v>
      </c>
      <c r="AS51" s="1">
        <v>-1</v>
      </c>
      <c r="AT51" s="1">
        <v>0</v>
      </c>
      <c r="AU51" s="1">
        <v>0</v>
      </c>
      <c r="AV51" s="1">
        <v>0</v>
      </c>
      <c r="AW51" s="1">
        <v>0</v>
      </c>
      <c r="AX51" s="1">
        <v>-1</v>
      </c>
      <c r="AY51" s="1">
        <v>-1</v>
      </c>
      <c r="AZ51" s="1">
        <v>-1</v>
      </c>
      <c r="BA51" s="17">
        <v>0</v>
      </c>
      <c r="BB51" s="1">
        <v>4</v>
      </c>
      <c r="BC51" s="1">
        <v>7</v>
      </c>
      <c r="BD51" s="46">
        <v>11</v>
      </c>
      <c r="BE51" s="44"/>
    </row>
    <row r="52" spans="1:57" x14ac:dyDescent="0.25">
      <c r="A52" s="17">
        <v>42</v>
      </c>
      <c r="B52" s="1" t="str">
        <f t="shared" si="0"/>
        <v>Sviluppo economico, cooperazione internazionale e migrazioniLTL-37PA</v>
      </c>
      <c r="C52" s="68" t="s">
        <v>154</v>
      </c>
      <c r="D52" s="68" t="s">
        <v>67</v>
      </c>
      <c r="E52" s="68" t="s">
        <v>155</v>
      </c>
      <c r="F52" s="68" t="s">
        <v>156</v>
      </c>
      <c r="G52" s="68">
        <v>3</v>
      </c>
      <c r="H52" s="69" t="s">
        <v>71</v>
      </c>
      <c r="I52" s="56">
        <v>0.41</v>
      </c>
      <c r="J52" s="57">
        <v>0.41</v>
      </c>
      <c r="K52" s="71">
        <v>1</v>
      </c>
      <c r="L52" s="56">
        <v>0.57999999999999996</v>
      </c>
      <c r="M52" s="57">
        <v>0.57999999999999996</v>
      </c>
      <c r="N52" s="71">
        <v>1</v>
      </c>
      <c r="O52" s="56">
        <v>0.17</v>
      </c>
      <c r="P52" s="57">
        <v>0.17</v>
      </c>
      <c r="Q52" s="71">
        <v>1</v>
      </c>
      <c r="R52" s="92" t="s">
        <v>449</v>
      </c>
      <c r="S52" s="92" t="s">
        <v>449</v>
      </c>
      <c r="T52" s="71" t="s">
        <v>424</v>
      </c>
      <c r="U52" s="56">
        <v>0.13</v>
      </c>
      <c r="V52" s="57">
        <v>0.13</v>
      </c>
      <c r="W52" s="71">
        <v>1</v>
      </c>
      <c r="X52" s="56">
        <v>0.34</v>
      </c>
      <c r="Y52" s="57">
        <v>0.34</v>
      </c>
      <c r="Z52" s="71">
        <v>1</v>
      </c>
      <c r="AA52" s="56">
        <v>0.31</v>
      </c>
      <c r="AB52" s="57">
        <v>0.31</v>
      </c>
      <c r="AC52" s="71">
        <v>1</v>
      </c>
      <c r="AD52" s="56">
        <v>0.08</v>
      </c>
      <c r="AE52" s="57">
        <v>0.08</v>
      </c>
      <c r="AF52" s="71">
        <v>1</v>
      </c>
      <c r="AG52" s="91">
        <v>5.18</v>
      </c>
      <c r="AH52" s="92">
        <v>5.18</v>
      </c>
      <c r="AI52" s="71">
        <v>1</v>
      </c>
      <c r="AJ52" s="101">
        <v>11.42</v>
      </c>
      <c r="AK52" s="104">
        <v>11.42</v>
      </c>
      <c r="AL52" s="71">
        <v>1</v>
      </c>
      <c r="AM52" s="56">
        <v>0.73</v>
      </c>
      <c r="AN52" s="57">
        <v>0.73</v>
      </c>
      <c r="AO52" s="71">
        <v>1</v>
      </c>
      <c r="AP52" s="1" t="s">
        <v>424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7">
        <v>0</v>
      </c>
      <c r="BB52" s="1">
        <v>0</v>
      </c>
      <c r="BC52" s="1">
        <v>10</v>
      </c>
      <c r="BD52" s="46">
        <v>10</v>
      </c>
      <c r="BE52" s="44"/>
    </row>
    <row r="53" spans="1:57" x14ac:dyDescent="0.25">
      <c r="A53" s="17">
        <v>43</v>
      </c>
      <c r="B53" s="1" t="str">
        <f t="shared" si="0"/>
        <v>Servizio SocialeLTL-39AG</v>
      </c>
      <c r="C53" s="68" t="s">
        <v>157</v>
      </c>
      <c r="D53" s="68" t="s">
        <v>67</v>
      </c>
      <c r="E53" s="68" t="s">
        <v>158</v>
      </c>
      <c r="F53" s="68" t="s">
        <v>159</v>
      </c>
      <c r="G53" s="68">
        <v>3</v>
      </c>
      <c r="H53" s="69" t="s">
        <v>68</v>
      </c>
      <c r="I53" s="56">
        <v>0.69</v>
      </c>
      <c r="J53" s="57">
        <v>0.52</v>
      </c>
      <c r="K53" s="73">
        <v>1.33</v>
      </c>
      <c r="L53" s="56">
        <v>0.84</v>
      </c>
      <c r="M53" s="57">
        <v>0.73</v>
      </c>
      <c r="N53" s="71">
        <v>1.1499999999999999</v>
      </c>
      <c r="O53" s="56">
        <v>0.74</v>
      </c>
      <c r="P53" s="57">
        <v>0.4</v>
      </c>
      <c r="Q53" s="73">
        <v>1.85</v>
      </c>
      <c r="R53" s="92" t="s">
        <v>450</v>
      </c>
      <c r="S53" s="92" t="s">
        <v>449</v>
      </c>
      <c r="T53" s="75" t="s">
        <v>425</v>
      </c>
      <c r="U53" s="56">
        <v>0.21</v>
      </c>
      <c r="V53" s="57">
        <v>0.3</v>
      </c>
      <c r="W53" s="72">
        <v>0.7</v>
      </c>
      <c r="X53" s="56">
        <v>0.47</v>
      </c>
      <c r="Y53" s="57">
        <v>0.49</v>
      </c>
      <c r="Z53" s="71">
        <v>0.96</v>
      </c>
      <c r="AA53" s="56">
        <v>0.44</v>
      </c>
      <c r="AB53" s="57">
        <v>0.42</v>
      </c>
      <c r="AC53" s="71">
        <v>1.05</v>
      </c>
      <c r="AD53" s="56">
        <v>0.15</v>
      </c>
      <c r="AE53" s="57">
        <v>0.25</v>
      </c>
      <c r="AF53" s="72">
        <v>0.6</v>
      </c>
      <c r="AG53" s="91">
        <v>4.57</v>
      </c>
      <c r="AH53" s="92">
        <v>32.74</v>
      </c>
      <c r="AI53" s="73">
        <v>0.14000000000000001</v>
      </c>
      <c r="AJ53" s="101">
        <v>8.65</v>
      </c>
      <c r="AK53" s="104">
        <v>41.03</v>
      </c>
      <c r="AL53" s="73">
        <v>0.21</v>
      </c>
      <c r="AM53" s="56">
        <v>0.53</v>
      </c>
      <c r="AN53" s="57">
        <v>0.56999999999999995</v>
      </c>
      <c r="AO53" s="71">
        <v>0.93</v>
      </c>
      <c r="AP53" s="7">
        <v>0</v>
      </c>
      <c r="AQ53" s="1">
        <v>1</v>
      </c>
      <c r="AR53" s="1">
        <v>0</v>
      </c>
      <c r="AS53" s="1">
        <v>1</v>
      </c>
      <c r="AT53" s="1">
        <v>0</v>
      </c>
      <c r="AU53" s="1">
        <v>0</v>
      </c>
      <c r="AV53" s="1">
        <v>-1</v>
      </c>
      <c r="AW53" s="1">
        <v>0</v>
      </c>
      <c r="AX53" s="1">
        <v>-1</v>
      </c>
      <c r="AY53" s="1">
        <v>1</v>
      </c>
      <c r="AZ53" s="1">
        <v>1</v>
      </c>
      <c r="BA53" s="42">
        <v>4</v>
      </c>
      <c r="BB53" s="1">
        <v>2</v>
      </c>
      <c r="BC53" s="1">
        <v>5</v>
      </c>
      <c r="BD53" s="46">
        <v>11</v>
      </c>
      <c r="BE53" s="44"/>
    </row>
    <row r="54" spans="1:57" x14ac:dyDescent="0.25">
      <c r="A54" s="17">
        <v>44</v>
      </c>
      <c r="B54" s="1" t="str">
        <f t="shared" si="0"/>
        <v>Servizio SocialeLTL-39PA</v>
      </c>
      <c r="C54" s="68" t="s">
        <v>157</v>
      </c>
      <c r="D54" s="68" t="s">
        <v>67</v>
      </c>
      <c r="E54" s="68" t="s">
        <v>158</v>
      </c>
      <c r="F54" s="68" t="s">
        <v>159</v>
      </c>
      <c r="G54" s="68">
        <v>3</v>
      </c>
      <c r="H54" s="69" t="s">
        <v>71</v>
      </c>
      <c r="I54" s="56">
        <v>0.72</v>
      </c>
      <c r="J54" s="57">
        <v>0.52</v>
      </c>
      <c r="K54" s="73">
        <v>1.38</v>
      </c>
      <c r="L54" s="56">
        <v>0.83</v>
      </c>
      <c r="M54" s="57">
        <v>0.73</v>
      </c>
      <c r="N54" s="71">
        <v>1.1399999999999999</v>
      </c>
      <c r="O54" s="56">
        <v>0.77</v>
      </c>
      <c r="P54" s="57">
        <v>0.4</v>
      </c>
      <c r="Q54" s="73">
        <v>1.93</v>
      </c>
      <c r="R54" s="92" t="s">
        <v>451</v>
      </c>
      <c r="S54" s="92" t="s">
        <v>449</v>
      </c>
      <c r="T54" s="75" t="s">
        <v>425</v>
      </c>
      <c r="U54" s="56">
        <v>0.44</v>
      </c>
      <c r="V54" s="57">
        <v>0.3</v>
      </c>
      <c r="W54" s="73">
        <v>1.47</v>
      </c>
      <c r="X54" s="56">
        <v>0.51</v>
      </c>
      <c r="Y54" s="57">
        <v>0.49</v>
      </c>
      <c r="Z54" s="71">
        <v>1.04</v>
      </c>
      <c r="AA54" s="56">
        <v>0.48</v>
      </c>
      <c r="AB54" s="57">
        <v>0.42</v>
      </c>
      <c r="AC54" s="71">
        <v>1.1399999999999999</v>
      </c>
      <c r="AD54" s="56">
        <v>0.54</v>
      </c>
      <c r="AE54" s="57">
        <v>0.25</v>
      </c>
      <c r="AF54" s="73">
        <v>2.16</v>
      </c>
      <c r="AG54" s="91">
        <v>9.3699999999999992</v>
      </c>
      <c r="AH54" s="92">
        <v>32.74</v>
      </c>
      <c r="AI54" s="73">
        <v>0.28999999999999998</v>
      </c>
      <c r="AJ54" s="101">
        <v>12.16</v>
      </c>
      <c r="AK54" s="104">
        <v>41.03</v>
      </c>
      <c r="AL54" s="73">
        <v>0.3</v>
      </c>
      <c r="AM54" s="56">
        <v>0.53</v>
      </c>
      <c r="AN54" s="57">
        <v>0.56999999999999995</v>
      </c>
      <c r="AO54" s="71">
        <v>0.93</v>
      </c>
      <c r="AP54" s="7">
        <v>0</v>
      </c>
      <c r="AQ54" s="1">
        <v>1</v>
      </c>
      <c r="AR54" s="1">
        <v>0</v>
      </c>
      <c r="AS54" s="1">
        <v>1</v>
      </c>
      <c r="AT54" s="1">
        <v>0</v>
      </c>
      <c r="AU54" s="1">
        <v>0</v>
      </c>
      <c r="AV54" s="1">
        <v>1</v>
      </c>
      <c r="AW54" s="1">
        <v>0</v>
      </c>
      <c r="AX54" s="1">
        <v>1</v>
      </c>
      <c r="AY54" s="1">
        <v>1</v>
      </c>
      <c r="AZ54" s="1">
        <v>1</v>
      </c>
      <c r="BA54" s="42">
        <v>6</v>
      </c>
      <c r="BB54" s="1">
        <v>0</v>
      </c>
      <c r="BC54" s="1">
        <v>5</v>
      </c>
      <c r="BD54" s="46">
        <v>11</v>
      </c>
      <c r="BE54" s="44"/>
    </row>
    <row r="55" spans="1:57" x14ac:dyDescent="0.25">
      <c r="A55" s="17">
        <v>45</v>
      </c>
      <c r="B55" s="1" t="str">
        <f t="shared" si="0"/>
        <v>Disegno IndustrialeLTL-4PA</v>
      </c>
      <c r="C55" s="68" t="s">
        <v>160</v>
      </c>
      <c r="D55" s="68" t="s">
        <v>67</v>
      </c>
      <c r="E55" s="68" t="s">
        <v>161</v>
      </c>
      <c r="F55" s="68" t="s">
        <v>162</v>
      </c>
      <c r="G55" s="68">
        <v>3</v>
      </c>
      <c r="H55" s="69" t="s">
        <v>71</v>
      </c>
      <c r="I55" s="56">
        <v>0.49</v>
      </c>
      <c r="J55" s="57">
        <v>0.69</v>
      </c>
      <c r="K55" s="72">
        <v>0.71</v>
      </c>
      <c r="L55" s="56">
        <v>0.64</v>
      </c>
      <c r="M55" s="57">
        <v>0.8</v>
      </c>
      <c r="N55" s="71">
        <v>0.8</v>
      </c>
      <c r="O55" s="56">
        <v>0.41</v>
      </c>
      <c r="P55" s="57">
        <v>0.65</v>
      </c>
      <c r="Q55" s="72">
        <v>0.63</v>
      </c>
      <c r="R55" s="92" t="s">
        <v>449</v>
      </c>
      <c r="S55" s="92" t="s">
        <v>450</v>
      </c>
      <c r="T55" s="72">
        <v>0</v>
      </c>
      <c r="U55" s="56">
        <v>0.27</v>
      </c>
      <c r="V55" s="57">
        <v>0.56999999999999995</v>
      </c>
      <c r="W55" s="72">
        <v>0.47</v>
      </c>
      <c r="X55" s="56">
        <v>0.53</v>
      </c>
      <c r="Y55" s="57">
        <v>0.67</v>
      </c>
      <c r="Z55" s="72">
        <v>0.79</v>
      </c>
      <c r="AA55" s="56">
        <v>0.41</v>
      </c>
      <c r="AB55" s="57">
        <v>0.76</v>
      </c>
      <c r="AC55" s="72">
        <v>0.54</v>
      </c>
      <c r="AD55" s="56">
        <v>0.21</v>
      </c>
      <c r="AE55" s="57">
        <v>0.22</v>
      </c>
      <c r="AF55" s="71">
        <v>0.95</v>
      </c>
      <c r="AG55" s="91">
        <v>17</v>
      </c>
      <c r="AH55" s="92">
        <v>17.510000000000002</v>
      </c>
      <c r="AI55" s="71">
        <v>0.97</v>
      </c>
      <c r="AJ55" s="101">
        <v>25.36</v>
      </c>
      <c r="AK55" s="104">
        <v>20.059999999999999</v>
      </c>
      <c r="AL55" s="72">
        <v>1.26</v>
      </c>
      <c r="AM55" s="56">
        <v>0.49</v>
      </c>
      <c r="AN55" s="57">
        <v>0.57999999999999996</v>
      </c>
      <c r="AO55" s="71">
        <v>0.84</v>
      </c>
      <c r="AP55" s="1">
        <v>-1</v>
      </c>
      <c r="AQ55" s="1">
        <v>-1</v>
      </c>
      <c r="AR55" s="1">
        <v>0</v>
      </c>
      <c r="AS55" s="1">
        <v>-1</v>
      </c>
      <c r="AT55" s="1">
        <v>-1</v>
      </c>
      <c r="AU55" s="1">
        <v>0</v>
      </c>
      <c r="AV55" s="1">
        <v>-1</v>
      </c>
      <c r="AW55" s="1">
        <v>-1</v>
      </c>
      <c r="AX55" s="1">
        <v>0</v>
      </c>
      <c r="AY55" s="1">
        <v>-1</v>
      </c>
      <c r="AZ55" s="1">
        <v>0</v>
      </c>
      <c r="BA55" s="17">
        <v>0</v>
      </c>
      <c r="BB55" s="1">
        <v>7</v>
      </c>
      <c r="BC55" s="1">
        <v>4</v>
      </c>
      <c r="BD55" s="46">
        <v>11</v>
      </c>
      <c r="BE55" s="44"/>
    </row>
    <row r="56" spans="1:57" x14ac:dyDescent="0.25">
      <c r="A56" s="17">
        <v>46</v>
      </c>
      <c r="B56" s="1" t="str">
        <f t="shared" si="0"/>
        <v>Statistica per l'Analisi dei DatiLTL-41PA</v>
      </c>
      <c r="C56" s="68" t="s">
        <v>163</v>
      </c>
      <c r="D56" s="68" t="s">
        <v>67</v>
      </c>
      <c r="E56" s="68" t="s">
        <v>164</v>
      </c>
      <c r="F56" s="68" t="s">
        <v>165</v>
      </c>
      <c r="G56" s="68">
        <v>3</v>
      </c>
      <c r="H56" s="69" t="s">
        <v>71</v>
      </c>
      <c r="I56" s="56">
        <v>0.4</v>
      </c>
      <c r="J56" s="57">
        <v>0.49</v>
      </c>
      <c r="K56" s="71">
        <v>0.82</v>
      </c>
      <c r="L56" s="56">
        <v>0.6</v>
      </c>
      <c r="M56" s="57">
        <v>0.66</v>
      </c>
      <c r="N56" s="71">
        <v>0.91</v>
      </c>
      <c r="O56" s="56">
        <v>0.21</v>
      </c>
      <c r="P56" s="57">
        <v>0.41</v>
      </c>
      <c r="Q56" s="72">
        <v>0.51</v>
      </c>
      <c r="R56" s="92" t="s">
        <v>449</v>
      </c>
      <c r="S56" s="92" t="s">
        <v>449</v>
      </c>
      <c r="T56" s="71" t="s">
        <v>424</v>
      </c>
      <c r="U56" s="56">
        <v>0.31</v>
      </c>
      <c r="V56" s="57">
        <v>0.34</v>
      </c>
      <c r="W56" s="71">
        <v>0.91</v>
      </c>
      <c r="X56" s="56">
        <v>0.44</v>
      </c>
      <c r="Y56" s="57">
        <v>0.41</v>
      </c>
      <c r="Z56" s="71">
        <v>1.07</v>
      </c>
      <c r="AA56" s="56">
        <v>0.78</v>
      </c>
      <c r="AB56" s="57">
        <v>0.65</v>
      </c>
      <c r="AC56" s="71">
        <v>1.2</v>
      </c>
      <c r="AD56" s="56">
        <v>0.23</v>
      </c>
      <c r="AE56" s="57">
        <v>0.24</v>
      </c>
      <c r="AF56" s="71">
        <v>0.96</v>
      </c>
      <c r="AG56" s="91">
        <v>11.51</v>
      </c>
      <c r="AH56" s="92">
        <v>11.57</v>
      </c>
      <c r="AI56" s="71">
        <v>0.99</v>
      </c>
      <c r="AJ56" s="101">
        <v>11.85</v>
      </c>
      <c r="AK56" s="104">
        <v>10.6</v>
      </c>
      <c r="AL56" s="71">
        <v>1.1200000000000001</v>
      </c>
      <c r="AM56" s="56">
        <v>0.86</v>
      </c>
      <c r="AN56" s="57">
        <v>0.78</v>
      </c>
      <c r="AO56" s="71">
        <v>1.1000000000000001</v>
      </c>
      <c r="AP56" s="1" t="s">
        <v>424</v>
      </c>
      <c r="AQ56" s="1">
        <v>0</v>
      </c>
      <c r="AR56" s="1">
        <v>0</v>
      </c>
      <c r="AS56" s="1">
        <v>-1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7">
        <v>0</v>
      </c>
      <c r="BB56" s="1">
        <v>1</v>
      </c>
      <c r="BC56" s="1">
        <v>9</v>
      </c>
      <c r="BD56" s="46">
        <v>10</v>
      </c>
      <c r="BE56" s="44"/>
    </row>
    <row r="57" spans="1:57" x14ac:dyDescent="0.25">
      <c r="A57" s="17">
        <v>47</v>
      </c>
      <c r="B57" s="1" t="str">
        <f t="shared" si="0"/>
        <v>Studi Filosofici e StoriciLTL-5PA</v>
      </c>
      <c r="C57" s="68" t="s">
        <v>166</v>
      </c>
      <c r="D57" s="68" t="s">
        <v>67</v>
      </c>
      <c r="E57" s="68" t="s">
        <v>167</v>
      </c>
      <c r="F57" s="68" t="s">
        <v>168</v>
      </c>
      <c r="G57" s="68">
        <v>3</v>
      </c>
      <c r="H57" s="69" t="s">
        <v>71</v>
      </c>
      <c r="I57" s="56">
        <v>0.48</v>
      </c>
      <c r="J57" s="57">
        <v>0.5</v>
      </c>
      <c r="K57" s="71">
        <v>0.96</v>
      </c>
      <c r="L57" s="56">
        <v>0.73</v>
      </c>
      <c r="M57" s="57">
        <v>0.73</v>
      </c>
      <c r="N57" s="71">
        <v>1</v>
      </c>
      <c r="O57" s="56">
        <v>0.36</v>
      </c>
      <c r="P57" s="57">
        <v>0.38</v>
      </c>
      <c r="Q57" s="71">
        <v>0.95</v>
      </c>
      <c r="R57" s="92" t="s">
        <v>450</v>
      </c>
      <c r="S57" s="92" t="s">
        <v>449</v>
      </c>
      <c r="T57" s="75" t="s">
        <v>425</v>
      </c>
      <c r="U57" s="56">
        <v>0.24</v>
      </c>
      <c r="V57" s="57">
        <v>0.24</v>
      </c>
      <c r="W57" s="71">
        <v>1</v>
      </c>
      <c r="X57" s="56">
        <v>0.45</v>
      </c>
      <c r="Y57" s="57">
        <v>0.44</v>
      </c>
      <c r="Z57" s="71">
        <v>1.02</v>
      </c>
      <c r="AA57" s="56">
        <v>0.35</v>
      </c>
      <c r="AB57" s="57">
        <v>0.42</v>
      </c>
      <c r="AC57" s="71">
        <v>0.83</v>
      </c>
      <c r="AD57" s="56">
        <v>0.13</v>
      </c>
      <c r="AE57" s="57">
        <v>0.15</v>
      </c>
      <c r="AF57" s="71">
        <v>0.87</v>
      </c>
      <c r="AG57" s="91">
        <v>98.5</v>
      </c>
      <c r="AH57" s="92">
        <v>30.04</v>
      </c>
      <c r="AI57" s="72">
        <v>3.28</v>
      </c>
      <c r="AJ57" s="101">
        <v>46.37</v>
      </c>
      <c r="AK57" s="104">
        <v>31.38</v>
      </c>
      <c r="AL57" s="72">
        <v>1.48</v>
      </c>
      <c r="AM57" s="56">
        <v>0.88</v>
      </c>
      <c r="AN57" s="57">
        <v>0.84</v>
      </c>
      <c r="AO57" s="71">
        <v>1.05</v>
      </c>
      <c r="AP57" s="7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-1</v>
      </c>
      <c r="AZ57" s="1">
        <v>-1</v>
      </c>
      <c r="BA57" s="42">
        <v>0</v>
      </c>
      <c r="BB57" s="1">
        <v>2</v>
      </c>
      <c r="BC57" s="1">
        <v>9</v>
      </c>
      <c r="BD57" s="46">
        <v>11</v>
      </c>
      <c r="BE57" s="44"/>
    </row>
    <row r="58" spans="1:57" x14ac:dyDescent="0.25">
      <c r="A58" s="17">
        <v>48</v>
      </c>
      <c r="B58" s="1" t="str">
        <f t="shared" si="0"/>
        <v>Ingegneria AmbientaleLTL-7PA</v>
      </c>
      <c r="C58" s="68" t="s">
        <v>169</v>
      </c>
      <c r="D58" s="68" t="s">
        <v>67</v>
      </c>
      <c r="E58" s="68" t="s">
        <v>170</v>
      </c>
      <c r="F58" s="68" t="s">
        <v>171</v>
      </c>
      <c r="G58" s="68">
        <v>3</v>
      </c>
      <c r="H58" s="69" t="s">
        <v>71</v>
      </c>
      <c r="I58" s="56">
        <v>0.37</v>
      </c>
      <c r="J58" s="57">
        <v>0.42</v>
      </c>
      <c r="K58" s="71">
        <v>0.88</v>
      </c>
      <c r="L58" s="56">
        <v>0.61</v>
      </c>
      <c r="M58" s="57">
        <v>0.67</v>
      </c>
      <c r="N58" s="71">
        <v>0.91</v>
      </c>
      <c r="O58" s="56">
        <v>0.15</v>
      </c>
      <c r="P58" s="57">
        <v>0.26</v>
      </c>
      <c r="Q58" s="72">
        <v>0.57999999999999996</v>
      </c>
      <c r="R58" s="92" t="s">
        <v>450</v>
      </c>
      <c r="S58" s="92" t="s">
        <v>450</v>
      </c>
      <c r="T58" s="71">
        <v>1</v>
      </c>
      <c r="U58" s="56">
        <v>0.08</v>
      </c>
      <c r="V58" s="57">
        <v>0.11</v>
      </c>
      <c r="W58" s="72">
        <v>0.73</v>
      </c>
      <c r="X58" s="56">
        <v>0.3</v>
      </c>
      <c r="Y58" s="57">
        <v>0.24</v>
      </c>
      <c r="Z58" s="73">
        <v>1.25</v>
      </c>
      <c r="AA58" s="56">
        <v>0.4</v>
      </c>
      <c r="AB58" s="57">
        <v>0.19</v>
      </c>
      <c r="AC58" s="73">
        <v>2.11</v>
      </c>
      <c r="AD58" s="56">
        <v>0.16</v>
      </c>
      <c r="AE58" s="57">
        <v>0.12</v>
      </c>
      <c r="AF58" s="73">
        <v>1.33</v>
      </c>
      <c r="AG58" s="91">
        <v>14.29</v>
      </c>
      <c r="AH58" s="92">
        <v>12.13</v>
      </c>
      <c r="AI58" s="71">
        <v>1.18</v>
      </c>
      <c r="AJ58" s="101">
        <v>10.47</v>
      </c>
      <c r="AK58" s="104">
        <v>14.03</v>
      </c>
      <c r="AL58" s="73">
        <v>0.75</v>
      </c>
      <c r="AM58" s="56">
        <v>0.72</v>
      </c>
      <c r="AN58" s="57">
        <v>0.74</v>
      </c>
      <c r="AO58" s="71">
        <v>0.97</v>
      </c>
      <c r="AP58" s="1">
        <v>0</v>
      </c>
      <c r="AQ58" s="1">
        <v>0</v>
      </c>
      <c r="AR58" s="1">
        <v>0</v>
      </c>
      <c r="AS58" s="1">
        <v>-1</v>
      </c>
      <c r="AT58" s="1">
        <v>1</v>
      </c>
      <c r="AU58" s="1">
        <v>0</v>
      </c>
      <c r="AV58" s="1">
        <v>-1</v>
      </c>
      <c r="AW58" s="1">
        <v>1</v>
      </c>
      <c r="AX58" s="1">
        <v>1</v>
      </c>
      <c r="AY58" s="1">
        <v>1</v>
      </c>
      <c r="AZ58" s="1">
        <v>0</v>
      </c>
      <c r="BA58" s="17">
        <v>4</v>
      </c>
      <c r="BB58" s="1">
        <v>2</v>
      </c>
      <c r="BC58" s="1">
        <v>5</v>
      </c>
      <c r="BD58" s="46">
        <v>11</v>
      </c>
      <c r="BE58" s="44"/>
    </row>
    <row r="59" spans="1:57" x14ac:dyDescent="0.25">
      <c r="A59" s="17">
        <v>49</v>
      </c>
      <c r="B59" s="1" t="str">
        <f t="shared" si="0"/>
        <v>Ingegneria CivileLTL-7PA</v>
      </c>
      <c r="C59" s="68" t="s">
        <v>172</v>
      </c>
      <c r="D59" s="68" t="s">
        <v>67</v>
      </c>
      <c r="E59" s="68" t="s">
        <v>170</v>
      </c>
      <c r="F59" s="68" t="s">
        <v>171</v>
      </c>
      <c r="G59" s="68">
        <v>3</v>
      </c>
      <c r="H59" s="69" t="s">
        <v>71</v>
      </c>
      <c r="I59" s="56">
        <v>0.26</v>
      </c>
      <c r="J59" s="57">
        <v>0.42</v>
      </c>
      <c r="K59" s="72">
        <v>0.62</v>
      </c>
      <c r="L59" s="56">
        <v>0.63</v>
      </c>
      <c r="M59" s="57">
        <v>0.67</v>
      </c>
      <c r="N59" s="71">
        <v>0.94</v>
      </c>
      <c r="O59" s="56">
        <v>0.1</v>
      </c>
      <c r="P59" s="57">
        <v>0.26</v>
      </c>
      <c r="Q59" s="72">
        <v>0.38</v>
      </c>
      <c r="R59" s="92" t="s">
        <v>450</v>
      </c>
      <c r="S59" s="92" t="s">
        <v>450</v>
      </c>
      <c r="T59" s="71">
        <v>1</v>
      </c>
      <c r="U59" s="56">
        <v>7.0000000000000007E-2</v>
      </c>
      <c r="V59" s="57">
        <v>0.11</v>
      </c>
      <c r="W59" s="72">
        <v>0.64</v>
      </c>
      <c r="X59" s="56">
        <v>0.21</v>
      </c>
      <c r="Y59" s="57">
        <v>0.24</v>
      </c>
      <c r="Z59" s="71">
        <v>0.88</v>
      </c>
      <c r="AA59" s="56">
        <v>0.28000000000000003</v>
      </c>
      <c r="AB59" s="57">
        <v>0.19</v>
      </c>
      <c r="AC59" s="73">
        <v>1.47</v>
      </c>
      <c r="AD59" s="56">
        <v>0.04</v>
      </c>
      <c r="AE59" s="57">
        <v>0.12</v>
      </c>
      <c r="AF59" s="72">
        <v>0.33</v>
      </c>
      <c r="AG59" s="91">
        <v>14.81</v>
      </c>
      <c r="AH59" s="92">
        <v>12.13</v>
      </c>
      <c r="AI59" s="72">
        <v>1.22</v>
      </c>
      <c r="AJ59" s="101">
        <v>18.39</v>
      </c>
      <c r="AK59" s="104">
        <v>14.03</v>
      </c>
      <c r="AL59" s="72">
        <v>1.31</v>
      </c>
      <c r="AM59" s="56">
        <v>0.7</v>
      </c>
      <c r="AN59" s="57">
        <v>0.74</v>
      </c>
      <c r="AO59" s="71">
        <v>0.95</v>
      </c>
      <c r="AP59" s="1">
        <v>0</v>
      </c>
      <c r="AQ59" s="1">
        <v>-1</v>
      </c>
      <c r="AR59" s="1">
        <v>0</v>
      </c>
      <c r="AS59" s="1">
        <v>-1</v>
      </c>
      <c r="AT59" s="1">
        <v>0</v>
      </c>
      <c r="AU59" s="1">
        <v>0</v>
      </c>
      <c r="AV59" s="1">
        <v>-1</v>
      </c>
      <c r="AW59" s="1">
        <v>1</v>
      </c>
      <c r="AX59" s="1">
        <v>-1</v>
      </c>
      <c r="AY59" s="1">
        <v>-1</v>
      </c>
      <c r="AZ59" s="1">
        <v>-1</v>
      </c>
      <c r="BA59" s="17">
        <v>1</v>
      </c>
      <c r="BB59" s="1">
        <v>6</v>
      </c>
      <c r="BC59" s="1">
        <v>4</v>
      </c>
      <c r="BD59" s="46">
        <v>11</v>
      </c>
      <c r="BE59" s="44"/>
    </row>
    <row r="60" spans="1:57" x14ac:dyDescent="0.25">
      <c r="A60" s="17">
        <v>50</v>
      </c>
      <c r="B60" s="1" t="str">
        <f t="shared" si="0"/>
        <v>Ingegneria dell'Innovazione per le Imprese DigitaliLTL-8AG</v>
      </c>
      <c r="C60" s="68" t="s">
        <v>173</v>
      </c>
      <c r="D60" s="68" t="s">
        <v>67</v>
      </c>
      <c r="E60" s="68" t="s">
        <v>174</v>
      </c>
      <c r="F60" s="68" t="s">
        <v>175</v>
      </c>
      <c r="G60" s="68">
        <v>3</v>
      </c>
      <c r="H60" s="69" t="s">
        <v>68</v>
      </c>
      <c r="I60" s="56" t="s">
        <v>424</v>
      </c>
      <c r="J60" s="57" t="s">
        <v>424</v>
      </c>
      <c r="K60" s="71" t="s">
        <v>424</v>
      </c>
      <c r="L60" s="56" t="s">
        <v>424</v>
      </c>
      <c r="M60" s="57" t="s">
        <v>424</v>
      </c>
      <c r="N60" s="71" t="s">
        <v>424</v>
      </c>
      <c r="O60" s="56" t="s">
        <v>424</v>
      </c>
      <c r="P60" s="57" t="s">
        <v>424</v>
      </c>
      <c r="Q60" s="71" t="s">
        <v>424</v>
      </c>
      <c r="R60" s="92" t="s">
        <v>424</v>
      </c>
      <c r="S60" s="92" t="s">
        <v>424</v>
      </c>
      <c r="T60" s="71" t="s">
        <v>424</v>
      </c>
      <c r="U60" s="56" t="s">
        <v>424</v>
      </c>
      <c r="V60" s="57" t="s">
        <v>424</v>
      </c>
      <c r="W60" s="71" t="s">
        <v>424</v>
      </c>
      <c r="X60" s="56" t="s">
        <v>424</v>
      </c>
      <c r="Y60" s="57" t="s">
        <v>424</v>
      </c>
      <c r="Z60" s="71" t="s">
        <v>424</v>
      </c>
      <c r="AA60" s="56">
        <v>0</v>
      </c>
      <c r="AB60" s="57">
        <v>0.47</v>
      </c>
      <c r="AC60" s="72">
        <v>0</v>
      </c>
      <c r="AD60" s="56">
        <v>0.25</v>
      </c>
      <c r="AE60" s="57">
        <v>0.2</v>
      </c>
      <c r="AF60" s="73">
        <v>1.25</v>
      </c>
      <c r="AG60" s="91" t="s">
        <v>424</v>
      </c>
      <c r="AH60" s="92">
        <v>33.4</v>
      </c>
      <c r="AI60" s="71" t="s">
        <v>424</v>
      </c>
      <c r="AJ60" s="101">
        <v>0.67</v>
      </c>
      <c r="AK60" s="104">
        <v>35.43</v>
      </c>
      <c r="AL60" s="73">
        <v>0.02</v>
      </c>
      <c r="AM60" s="56">
        <v>0.61</v>
      </c>
      <c r="AN60" s="57">
        <v>0.72</v>
      </c>
      <c r="AO60" s="71">
        <v>0.85</v>
      </c>
      <c r="AP60" s="1" t="s">
        <v>424</v>
      </c>
      <c r="AQ60" s="1" t="s">
        <v>424</v>
      </c>
      <c r="AR60" s="1" t="s">
        <v>424</v>
      </c>
      <c r="AS60" s="1" t="s">
        <v>424</v>
      </c>
      <c r="AT60" s="1" t="s">
        <v>424</v>
      </c>
      <c r="AU60" s="1">
        <v>0</v>
      </c>
      <c r="AV60" s="1" t="s">
        <v>424</v>
      </c>
      <c r="AW60" s="1">
        <v>-1</v>
      </c>
      <c r="AX60" s="1">
        <v>1</v>
      </c>
      <c r="AY60" s="1">
        <v>1</v>
      </c>
      <c r="AZ60" s="1">
        <v>1</v>
      </c>
      <c r="BA60" s="17">
        <v>2</v>
      </c>
      <c r="BB60" s="1">
        <v>1</v>
      </c>
      <c r="BC60" s="1">
        <v>1</v>
      </c>
      <c r="BD60" s="46">
        <v>4</v>
      </c>
      <c r="BE60" s="43" t="s">
        <v>426</v>
      </c>
    </row>
    <row r="61" spans="1:57" x14ac:dyDescent="0.25">
      <c r="A61" s="17">
        <v>51</v>
      </c>
      <c r="B61" s="1" t="str">
        <f t="shared" si="0"/>
        <v>Ingegneria ElettronicaLTL-8PA</v>
      </c>
      <c r="C61" s="68" t="s">
        <v>176</v>
      </c>
      <c r="D61" s="68" t="s">
        <v>67</v>
      </c>
      <c r="E61" s="68" t="s">
        <v>174</v>
      </c>
      <c r="F61" s="68" t="s">
        <v>175</v>
      </c>
      <c r="G61" s="68">
        <v>3</v>
      </c>
      <c r="H61" s="69" t="s">
        <v>71</v>
      </c>
      <c r="I61" s="56">
        <v>0.32</v>
      </c>
      <c r="J61" s="57">
        <v>0.46</v>
      </c>
      <c r="K61" s="72">
        <v>0.7</v>
      </c>
      <c r="L61" s="56">
        <v>0.64</v>
      </c>
      <c r="M61" s="57">
        <v>0.74</v>
      </c>
      <c r="N61" s="71">
        <v>0.86</v>
      </c>
      <c r="O61" s="56">
        <v>0.14000000000000001</v>
      </c>
      <c r="P61" s="57">
        <v>0.34</v>
      </c>
      <c r="Q61" s="72">
        <v>0.41</v>
      </c>
      <c r="R61" s="92" t="s">
        <v>450</v>
      </c>
      <c r="S61" s="92" t="s">
        <v>449</v>
      </c>
      <c r="T61" s="75" t="s">
        <v>425</v>
      </c>
      <c r="U61" s="56">
        <v>0.11</v>
      </c>
      <c r="V61" s="57">
        <v>0.22</v>
      </c>
      <c r="W61" s="72">
        <v>0.5</v>
      </c>
      <c r="X61" s="56">
        <v>0.2</v>
      </c>
      <c r="Y61" s="57">
        <v>0.34</v>
      </c>
      <c r="Z61" s="72">
        <v>0.59</v>
      </c>
      <c r="AA61" s="56">
        <v>0.28000000000000003</v>
      </c>
      <c r="AB61" s="57">
        <v>0.47</v>
      </c>
      <c r="AC61" s="72">
        <v>0.6</v>
      </c>
      <c r="AD61" s="56">
        <v>0.22</v>
      </c>
      <c r="AE61" s="57">
        <v>0.2</v>
      </c>
      <c r="AF61" s="71">
        <v>1.1000000000000001</v>
      </c>
      <c r="AG61" s="91">
        <v>38.4</v>
      </c>
      <c r="AH61" s="92">
        <v>33.4</v>
      </c>
      <c r="AI61" s="71">
        <v>1.1499999999999999</v>
      </c>
      <c r="AJ61" s="101">
        <v>31.66</v>
      </c>
      <c r="AK61" s="104">
        <v>35.43</v>
      </c>
      <c r="AL61" s="71">
        <v>0.89</v>
      </c>
      <c r="AM61" s="56">
        <v>0.79</v>
      </c>
      <c r="AN61" s="57">
        <v>0.72</v>
      </c>
      <c r="AO61" s="71">
        <v>1.1000000000000001</v>
      </c>
      <c r="AP61" s="7">
        <v>0</v>
      </c>
      <c r="AQ61" s="1">
        <v>-1</v>
      </c>
      <c r="AR61" s="1">
        <v>0</v>
      </c>
      <c r="AS61" s="1">
        <v>-1</v>
      </c>
      <c r="AT61" s="1">
        <v>-1</v>
      </c>
      <c r="AU61" s="1">
        <v>0</v>
      </c>
      <c r="AV61" s="1">
        <v>-1</v>
      </c>
      <c r="AW61" s="1">
        <v>-1</v>
      </c>
      <c r="AX61" s="1">
        <v>0</v>
      </c>
      <c r="AY61" s="1">
        <v>0</v>
      </c>
      <c r="AZ61" s="1">
        <v>0</v>
      </c>
      <c r="BA61" s="42">
        <v>0</v>
      </c>
      <c r="BB61" s="1">
        <v>5</v>
      </c>
      <c r="BC61" s="1">
        <v>6</v>
      </c>
      <c r="BD61" s="46">
        <v>11</v>
      </c>
      <c r="BE61" s="44"/>
    </row>
    <row r="62" spans="1:57" x14ac:dyDescent="0.25">
      <c r="A62" s="17">
        <v>52</v>
      </c>
      <c r="B62" s="1" t="str">
        <f t="shared" si="0"/>
        <v>Ingegneria InformaticaLTL-8PA</v>
      </c>
      <c r="C62" s="68" t="s">
        <v>177</v>
      </c>
      <c r="D62" s="68" t="s">
        <v>67</v>
      </c>
      <c r="E62" s="68" t="s">
        <v>174</v>
      </c>
      <c r="F62" s="68" t="s">
        <v>175</v>
      </c>
      <c r="G62" s="68">
        <v>3</v>
      </c>
      <c r="H62" s="69" t="s">
        <v>71</v>
      </c>
      <c r="I62" s="56">
        <v>0.34</v>
      </c>
      <c r="J62" s="57">
        <v>0.46</v>
      </c>
      <c r="K62" s="72">
        <v>0.74</v>
      </c>
      <c r="L62" s="56">
        <v>0.89</v>
      </c>
      <c r="M62" s="57">
        <v>0.74</v>
      </c>
      <c r="N62" s="71">
        <v>1.2</v>
      </c>
      <c r="O62" s="56">
        <v>0.17</v>
      </c>
      <c r="P62" s="57">
        <v>0.34</v>
      </c>
      <c r="Q62" s="72">
        <v>0.5</v>
      </c>
      <c r="R62" s="92" t="s">
        <v>449</v>
      </c>
      <c r="S62" s="92" t="s">
        <v>449</v>
      </c>
      <c r="T62" s="71" t="s">
        <v>424</v>
      </c>
      <c r="U62" s="56">
        <v>0.21</v>
      </c>
      <c r="V62" s="57">
        <v>0.22</v>
      </c>
      <c r="W62" s="71">
        <v>0.95</v>
      </c>
      <c r="X62" s="56">
        <v>0.27</v>
      </c>
      <c r="Y62" s="57">
        <v>0.34</v>
      </c>
      <c r="Z62" s="72">
        <v>0.79</v>
      </c>
      <c r="AA62" s="56">
        <v>0.62</v>
      </c>
      <c r="AB62" s="57">
        <v>0.47</v>
      </c>
      <c r="AC62" s="73">
        <v>1.32</v>
      </c>
      <c r="AD62" s="56">
        <v>0.18</v>
      </c>
      <c r="AE62" s="57">
        <v>0.2</v>
      </c>
      <c r="AF62" s="71">
        <v>0.9</v>
      </c>
      <c r="AG62" s="91">
        <v>50.98</v>
      </c>
      <c r="AH62" s="92">
        <v>33.4</v>
      </c>
      <c r="AI62" s="72">
        <v>1.53</v>
      </c>
      <c r="AJ62" s="101">
        <v>60.5</v>
      </c>
      <c r="AK62" s="104">
        <v>35.43</v>
      </c>
      <c r="AL62" s="72">
        <v>1.71</v>
      </c>
      <c r="AM62" s="56">
        <v>0.76</v>
      </c>
      <c r="AN62" s="57">
        <v>0.72</v>
      </c>
      <c r="AO62" s="71">
        <v>1.06</v>
      </c>
      <c r="AP62" s="1" t="s">
        <v>424</v>
      </c>
      <c r="AQ62" s="1">
        <v>-1</v>
      </c>
      <c r="AR62" s="1">
        <v>0</v>
      </c>
      <c r="AS62" s="1">
        <v>-1</v>
      </c>
      <c r="AT62" s="1">
        <v>-1</v>
      </c>
      <c r="AU62" s="1">
        <v>0</v>
      </c>
      <c r="AV62" s="1">
        <v>0</v>
      </c>
      <c r="AW62" s="1">
        <v>1</v>
      </c>
      <c r="AX62" s="1">
        <v>0</v>
      </c>
      <c r="AY62" s="1">
        <v>-1</v>
      </c>
      <c r="AZ62" s="1">
        <v>-1</v>
      </c>
      <c r="BA62" s="17">
        <v>1</v>
      </c>
      <c r="BB62" s="1">
        <v>5</v>
      </c>
      <c r="BC62" s="1">
        <v>4</v>
      </c>
      <c r="BD62" s="46">
        <v>10</v>
      </c>
      <c r="BE62" s="44"/>
    </row>
    <row r="63" spans="1:57" x14ac:dyDescent="0.25">
      <c r="A63" s="17">
        <v>53</v>
      </c>
      <c r="B63" s="1" t="str">
        <f t="shared" si="0"/>
        <v>Ingegneria dell'Innovazione per le Imprese DigitaliLTL-8PA</v>
      </c>
      <c r="C63" s="68" t="s">
        <v>173</v>
      </c>
      <c r="D63" s="68" t="s">
        <v>67</v>
      </c>
      <c r="E63" s="68" t="s">
        <v>174</v>
      </c>
      <c r="F63" s="68" t="s">
        <v>175</v>
      </c>
      <c r="G63" s="68">
        <v>3</v>
      </c>
      <c r="H63" s="69" t="s">
        <v>71</v>
      </c>
      <c r="I63" s="56">
        <v>0.49</v>
      </c>
      <c r="J63" s="57">
        <v>0.46</v>
      </c>
      <c r="K63" s="71">
        <v>1.07</v>
      </c>
      <c r="L63" s="56">
        <v>0.75</v>
      </c>
      <c r="M63" s="57">
        <v>0.74</v>
      </c>
      <c r="N63" s="71">
        <v>1.01</v>
      </c>
      <c r="O63" s="56">
        <v>0.32</v>
      </c>
      <c r="P63" s="57">
        <v>0.34</v>
      </c>
      <c r="Q63" s="71">
        <v>0.94</v>
      </c>
      <c r="R63" s="92" t="s">
        <v>449</v>
      </c>
      <c r="S63" s="92" t="s">
        <v>449</v>
      </c>
      <c r="T63" s="71" t="s">
        <v>424</v>
      </c>
      <c r="U63" s="56">
        <v>0.32</v>
      </c>
      <c r="V63" s="57">
        <v>0.22</v>
      </c>
      <c r="W63" s="73">
        <v>1.45</v>
      </c>
      <c r="X63" s="56">
        <v>0.59</v>
      </c>
      <c r="Y63" s="57">
        <v>0.34</v>
      </c>
      <c r="Z63" s="73">
        <v>1.74</v>
      </c>
      <c r="AA63" s="56">
        <v>0.46</v>
      </c>
      <c r="AB63" s="57">
        <v>0.47</v>
      </c>
      <c r="AC63" s="71">
        <v>0.98</v>
      </c>
      <c r="AD63" s="56">
        <v>0.11</v>
      </c>
      <c r="AE63" s="57">
        <v>0.2</v>
      </c>
      <c r="AF63" s="72">
        <v>0.55000000000000004</v>
      </c>
      <c r="AG63" s="91">
        <v>47.11</v>
      </c>
      <c r="AH63" s="92">
        <v>33.4</v>
      </c>
      <c r="AI63" s="72">
        <v>1.41</v>
      </c>
      <c r="AJ63" s="101">
        <v>47.55</v>
      </c>
      <c r="AK63" s="104">
        <v>35.43</v>
      </c>
      <c r="AL63" s="72">
        <v>1.34</v>
      </c>
      <c r="AM63" s="56">
        <v>0.61</v>
      </c>
      <c r="AN63" s="57">
        <v>0.72</v>
      </c>
      <c r="AO63" s="71">
        <v>0.85</v>
      </c>
      <c r="AP63" s="1" t="s">
        <v>424</v>
      </c>
      <c r="AQ63" s="1">
        <v>0</v>
      </c>
      <c r="AR63" s="1">
        <v>0</v>
      </c>
      <c r="AS63" s="1">
        <v>0</v>
      </c>
      <c r="AT63" s="1">
        <v>1</v>
      </c>
      <c r="AU63" s="1">
        <v>0</v>
      </c>
      <c r="AV63" s="1">
        <v>1</v>
      </c>
      <c r="AW63" s="1">
        <v>0</v>
      </c>
      <c r="AX63" s="1">
        <v>-1</v>
      </c>
      <c r="AY63" s="1">
        <v>-1</v>
      </c>
      <c r="AZ63" s="1">
        <v>-1</v>
      </c>
      <c r="BA63" s="17">
        <v>2</v>
      </c>
      <c r="BB63" s="1">
        <v>3</v>
      </c>
      <c r="BC63" s="1">
        <v>5</v>
      </c>
      <c r="BD63" s="46">
        <v>10</v>
      </c>
      <c r="BE63" s="44"/>
    </row>
    <row r="64" spans="1:57" x14ac:dyDescent="0.25">
      <c r="A64" s="17">
        <v>54</v>
      </c>
      <c r="B64" s="1" t="str">
        <f t="shared" si="0"/>
        <v>Ingegneria CiberneticaLTL-8PA</v>
      </c>
      <c r="C64" s="68" t="s">
        <v>178</v>
      </c>
      <c r="D64" s="68" t="s">
        <v>67</v>
      </c>
      <c r="E64" s="68" t="s">
        <v>174</v>
      </c>
      <c r="F64" s="68" t="s">
        <v>175</v>
      </c>
      <c r="G64" s="68">
        <v>3</v>
      </c>
      <c r="H64" s="69" t="s">
        <v>71</v>
      </c>
      <c r="I64" s="56">
        <v>0.37</v>
      </c>
      <c r="J64" s="57">
        <v>0.46</v>
      </c>
      <c r="K64" s="71">
        <v>0.8</v>
      </c>
      <c r="L64" s="56">
        <v>0.72</v>
      </c>
      <c r="M64" s="57">
        <v>0.74</v>
      </c>
      <c r="N64" s="71">
        <v>0.97</v>
      </c>
      <c r="O64" s="56">
        <v>0.24</v>
      </c>
      <c r="P64" s="57">
        <v>0.34</v>
      </c>
      <c r="Q64" s="72">
        <v>0.71</v>
      </c>
      <c r="R64" s="92" t="s">
        <v>449</v>
      </c>
      <c r="S64" s="92" t="s">
        <v>449</v>
      </c>
      <c r="T64" s="71" t="s">
        <v>424</v>
      </c>
      <c r="U64" s="56">
        <v>0.1</v>
      </c>
      <c r="V64" s="57">
        <v>0.22</v>
      </c>
      <c r="W64" s="72">
        <v>0.45</v>
      </c>
      <c r="X64" s="56">
        <v>0.21</v>
      </c>
      <c r="Y64" s="57">
        <v>0.34</v>
      </c>
      <c r="Z64" s="72">
        <v>0.62</v>
      </c>
      <c r="AA64" s="56">
        <v>0.61</v>
      </c>
      <c r="AB64" s="57">
        <v>0.47</v>
      </c>
      <c r="AC64" s="73">
        <v>1.3</v>
      </c>
      <c r="AD64" s="56">
        <v>0.12</v>
      </c>
      <c r="AE64" s="57">
        <v>0.2</v>
      </c>
      <c r="AF64" s="72">
        <v>0.6</v>
      </c>
      <c r="AG64" s="91">
        <v>29.24</v>
      </c>
      <c r="AH64" s="92">
        <v>33.4</v>
      </c>
      <c r="AI64" s="71">
        <v>0.88</v>
      </c>
      <c r="AJ64" s="101">
        <v>32.799999999999997</v>
      </c>
      <c r="AK64" s="104">
        <v>35.43</v>
      </c>
      <c r="AL64" s="71">
        <v>0.93</v>
      </c>
      <c r="AM64" s="56">
        <v>0.6</v>
      </c>
      <c r="AN64" s="57">
        <v>0.72</v>
      </c>
      <c r="AO64" s="71">
        <v>0.83</v>
      </c>
      <c r="AP64" s="1" t="s">
        <v>424</v>
      </c>
      <c r="AQ64" s="1">
        <v>0</v>
      </c>
      <c r="AR64" s="1">
        <v>0</v>
      </c>
      <c r="AS64" s="1">
        <v>-1</v>
      </c>
      <c r="AT64" s="1">
        <v>-1</v>
      </c>
      <c r="AU64" s="1">
        <v>0</v>
      </c>
      <c r="AV64" s="1">
        <v>-1</v>
      </c>
      <c r="AW64" s="1">
        <v>1</v>
      </c>
      <c r="AX64" s="1">
        <v>-1</v>
      </c>
      <c r="AY64" s="1">
        <v>0</v>
      </c>
      <c r="AZ64" s="1">
        <v>0</v>
      </c>
      <c r="BA64" s="17">
        <v>1</v>
      </c>
      <c r="BB64" s="1">
        <v>4</v>
      </c>
      <c r="BC64" s="1">
        <v>5</v>
      </c>
      <c r="BD64" s="46">
        <v>10</v>
      </c>
      <c r="BE64" s="44"/>
    </row>
    <row r="65" spans="1:57" x14ac:dyDescent="0.25">
      <c r="A65" s="17">
        <v>55</v>
      </c>
      <c r="B65" s="1" t="str">
        <f t="shared" si="0"/>
        <v>Ingegneria Elettrica per la E-MobilityLTL-9CL</v>
      </c>
      <c r="C65" s="68" t="s">
        <v>179</v>
      </c>
      <c r="D65" s="68" t="s">
        <v>67</v>
      </c>
      <c r="E65" s="68" t="s">
        <v>180</v>
      </c>
      <c r="F65" s="68" t="s">
        <v>181</v>
      </c>
      <c r="G65" s="68">
        <v>3</v>
      </c>
      <c r="H65" s="69" t="s">
        <v>119</v>
      </c>
      <c r="I65" s="56" t="s">
        <v>424</v>
      </c>
      <c r="J65" s="57" t="s">
        <v>424</v>
      </c>
      <c r="K65" s="71" t="s">
        <v>424</v>
      </c>
      <c r="L65" s="56" t="s">
        <v>424</v>
      </c>
      <c r="M65" s="57" t="s">
        <v>424</v>
      </c>
      <c r="N65" s="71" t="s">
        <v>424</v>
      </c>
      <c r="O65" s="56" t="s">
        <v>424</v>
      </c>
      <c r="P65" s="57" t="s">
        <v>424</v>
      </c>
      <c r="Q65" s="71" t="s">
        <v>424</v>
      </c>
      <c r="R65" s="92" t="s">
        <v>449</v>
      </c>
      <c r="S65" s="92" t="s">
        <v>450</v>
      </c>
      <c r="T65" s="72">
        <v>0</v>
      </c>
      <c r="U65" s="56">
        <v>0.13</v>
      </c>
      <c r="V65" s="57">
        <v>0.25</v>
      </c>
      <c r="W65" s="72">
        <v>0.52</v>
      </c>
      <c r="X65" s="56">
        <v>0.34</v>
      </c>
      <c r="Y65" s="57">
        <v>0.41</v>
      </c>
      <c r="Z65" s="71">
        <v>0.83</v>
      </c>
      <c r="AA65" s="56">
        <v>0.35</v>
      </c>
      <c r="AB65" s="57">
        <v>0.46</v>
      </c>
      <c r="AC65" s="72">
        <v>0.76</v>
      </c>
      <c r="AD65" s="56">
        <v>0.08</v>
      </c>
      <c r="AE65" s="57">
        <v>0.12</v>
      </c>
      <c r="AF65" s="72">
        <v>0.67</v>
      </c>
      <c r="AG65" s="91" t="s">
        <v>424</v>
      </c>
      <c r="AH65" s="92">
        <v>26.11</v>
      </c>
      <c r="AI65" s="71" t="s">
        <v>424</v>
      </c>
      <c r="AJ65" s="101">
        <v>3.22</v>
      </c>
      <c r="AK65" s="104">
        <v>29.43</v>
      </c>
      <c r="AL65" s="73">
        <v>0.11</v>
      </c>
      <c r="AM65" s="56">
        <v>0.59</v>
      </c>
      <c r="AN65" s="57">
        <v>0.74</v>
      </c>
      <c r="AO65" s="71">
        <v>0.8</v>
      </c>
      <c r="AP65" s="1">
        <v>-1</v>
      </c>
      <c r="AQ65" s="1" t="s">
        <v>424</v>
      </c>
      <c r="AR65" s="1" t="s">
        <v>424</v>
      </c>
      <c r="AS65" s="1" t="s">
        <v>424</v>
      </c>
      <c r="AT65" s="1">
        <v>0</v>
      </c>
      <c r="AU65" s="1">
        <v>0</v>
      </c>
      <c r="AV65" s="1">
        <v>-1</v>
      </c>
      <c r="AW65" s="1">
        <v>-1</v>
      </c>
      <c r="AX65" s="1">
        <v>-1</v>
      </c>
      <c r="AY65" s="1">
        <v>1</v>
      </c>
      <c r="AZ65" s="1">
        <v>1</v>
      </c>
      <c r="BA65" s="17">
        <v>1</v>
      </c>
      <c r="BB65" s="1">
        <v>4</v>
      </c>
      <c r="BC65" s="1">
        <v>2</v>
      </c>
      <c r="BD65" s="46">
        <v>7</v>
      </c>
      <c r="BE65" s="43" t="s">
        <v>426</v>
      </c>
    </row>
    <row r="66" spans="1:57" x14ac:dyDescent="0.25">
      <c r="A66" s="17">
        <v>56</v>
      </c>
      <c r="B66" s="1" t="str">
        <f t="shared" si="0"/>
        <v>Ingegneria BiomedicaLTL-9CL</v>
      </c>
      <c r="C66" s="68" t="s">
        <v>182</v>
      </c>
      <c r="D66" s="68" t="s">
        <v>67</v>
      </c>
      <c r="E66" s="68" t="s">
        <v>180</v>
      </c>
      <c r="F66" s="68" t="s">
        <v>181</v>
      </c>
      <c r="G66" s="68">
        <v>3</v>
      </c>
      <c r="H66" s="69" t="s">
        <v>119</v>
      </c>
      <c r="I66" s="56">
        <v>0.63</v>
      </c>
      <c r="J66" s="57">
        <v>0.5</v>
      </c>
      <c r="K66" s="73">
        <v>1.26</v>
      </c>
      <c r="L66" s="56">
        <v>0.84</v>
      </c>
      <c r="M66" s="57">
        <v>0.76</v>
      </c>
      <c r="N66" s="71">
        <v>1.1100000000000001</v>
      </c>
      <c r="O66" s="56">
        <v>0.38</v>
      </c>
      <c r="P66" s="57">
        <v>0.37</v>
      </c>
      <c r="Q66" s="71">
        <v>1.03</v>
      </c>
      <c r="R66" s="92" t="s">
        <v>449</v>
      </c>
      <c r="S66" s="92" t="s">
        <v>450</v>
      </c>
      <c r="T66" s="72">
        <v>0</v>
      </c>
      <c r="U66" s="56" t="s">
        <v>424</v>
      </c>
      <c r="V66" s="57" t="s">
        <v>424</v>
      </c>
      <c r="W66" s="71" t="s">
        <v>424</v>
      </c>
      <c r="X66" s="56" t="s">
        <v>424</v>
      </c>
      <c r="Y66" s="57" t="s">
        <v>424</v>
      </c>
      <c r="Z66" s="71" t="s">
        <v>424</v>
      </c>
      <c r="AA66" s="56" t="s">
        <v>424</v>
      </c>
      <c r="AB66" s="57" t="s">
        <v>424</v>
      </c>
      <c r="AC66" s="71" t="s">
        <v>424</v>
      </c>
      <c r="AD66" s="56" t="s">
        <v>424</v>
      </c>
      <c r="AE66" s="57" t="s">
        <v>424</v>
      </c>
      <c r="AF66" s="71" t="s">
        <v>424</v>
      </c>
      <c r="AG66" s="91">
        <v>10.18</v>
      </c>
      <c r="AH66" s="92">
        <v>26.11</v>
      </c>
      <c r="AI66" s="73">
        <v>0.39</v>
      </c>
      <c r="AJ66" s="101">
        <v>6.29</v>
      </c>
      <c r="AK66" s="104">
        <v>29.43</v>
      </c>
      <c r="AL66" s="73">
        <v>0.21</v>
      </c>
      <c r="AM66" s="56">
        <v>0.74</v>
      </c>
      <c r="AN66" s="57">
        <v>0.74</v>
      </c>
      <c r="AO66" s="71">
        <v>1</v>
      </c>
      <c r="AP66" s="1">
        <v>-1</v>
      </c>
      <c r="AQ66" s="1">
        <v>1</v>
      </c>
      <c r="AR66" s="1">
        <v>0</v>
      </c>
      <c r="AS66" s="1">
        <v>0</v>
      </c>
      <c r="AT66" s="1" t="s">
        <v>424</v>
      </c>
      <c r="AU66" s="1">
        <v>0</v>
      </c>
      <c r="AV66" s="1" t="s">
        <v>424</v>
      </c>
      <c r="AW66" s="1" t="s">
        <v>424</v>
      </c>
      <c r="AX66" s="1" t="s">
        <v>424</v>
      </c>
      <c r="AY66" s="1">
        <v>1</v>
      </c>
      <c r="AZ66" s="1">
        <v>1</v>
      </c>
      <c r="BA66" s="17">
        <v>3</v>
      </c>
      <c r="BB66" s="1">
        <v>1</v>
      </c>
      <c r="BC66" s="1">
        <v>3</v>
      </c>
      <c r="BD66" s="46">
        <v>7</v>
      </c>
      <c r="BE66" s="43" t="s">
        <v>426</v>
      </c>
    </row>
    <row r="67" spans="1:57" x14ac:dyDescent="0.25">
      <c r="A67" s="17">
        <v>57</v>
      </c>
      <c r="B67" s="1" t="str">
        <f t="shared" si="0"/>
        <v>Ingegneria MeccanicaLTL-9PA</v>
      </c>
      <c r="C67" s="68" t="s">
        <v>183</v>
      </c>
      <c r="D67" s="68" t="s">
        <v>67</v>
      </c>
      <c r="E67" s="68" t="s">
        <v>180</v>
      </c>
      <c r="F67" s="68" t="s">
        <v>181</v>
      </c>
      <c r="G67" s="68">
        <v>3</v>
      </c>
      <c r="H67" s="69" t="s">
        <v>71</v>
      </c>
      <c r="I67" s="56">
        <v>0.57999999999999996</v>
      </c>
      <c r="J67" s="57">
        <v>0.5</v>
      </c>
      <c r="K67" s="71">
        <v>1.1599999999999999</v>
      </c>
      <c r="L67" s="56">
        <v>0.89</v>
      </c>
      <c r="M67" s="57">
        <v>0.76</v>
      </c>
      <c r="N67" s="71">
        <v>1.17</v>
      </c>
      <c r="O67" s="56">
        <v>0.41</v>
      </c>
      <c r="P67" s="57">
        <v>0.37</v>
      </c>
      <c r="Q67" s="71">
        <v>1.1100000000000001</v>
      </c>
      <c r="R67" s="92" t="s">
        <v>451</v>
      </c>
      <c r="S67" s="92" t="s">
        <v>450</v>
      </c>
      <c r="T67" s="73">
        <v>2</v>
      </c>
      <c r="U67" s="56">
        <v>0.39</v>
      </c>
      <c r="V67" s="57">
        <v>0.25</v>
      </c>
      <c r="W67" s="73">
        <v>1.56</v>
      </c>
      <c r="X67" s="56">
        <v>0.44</v>
      </c>
      <c r="Y67" s="57">
        <v>0.41</v>
      </c>
      <c r="Z67" s="71">
        <v>1.07</v>
      </c>
      <c r="AA67" s="56">
        <v>0.56999999999999995</v>
      </c>
      <c r="AB67" s="57">
        <v>0.46</v>
      </c>
      <c r="AC67" s="73">
        <v>1.24</v>
      </c>
      <c r="AD67" s="56">
        <v>0.15</v>
      </c>
      <c r="AE67" s="57">
        <v>0.12</v>
      </c>
      <c r="AF67" s="73">
        <v>1.25</v>
      </c>
      <c r="AG67" s="91">
        <v>48.89</v>
      </c>
      <c r="AH67" s="92">
        <v>26.11</v>
      </c>
      <c r="AI67" s="72">
        <v>1.87</v>
      </c>
      <c r="AJ67" s="101">
        <v>49.33</v>
      </c>
      <c r="AK67" s="104">
        <v>29.43</v>
      </c>
      <c r="AL67" s="72">
        <v>1.68</v>
      </c>
      <c r="AM67" s="56">
        <v>0.78</v>
      </c>
      <c r="AN67" s="57">
        <v>0.74</v>
      </c>
      <c r="AO67" s="71">
        <v>1.05</v>
      </c>
      <c r="AP67" s="1">
        <v>1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1</v>
      </c>
      <c r="AW67" s="1">
        <v>1</v>
      </c>
      <c r="AX67" s="1">
        <v>1</v>
      </c>
      <c r="AY67" s="1">
        <v>-1</v>
      </c>
      <c r="AZ67" s="1">
        <v>-1</v>
      </c>
      <c r="BA67" s="17">
        <v>4</v>
      </c>
      <c r="BB67" s="1">
        <v>2</v>
      </c>
      <c r="BC67" s="1">
        <v>5</v>
      </c>
      <c r="BD67" s="46">
        <v>11</v>
      </c>
      <c r="BE67" s="44"/>
    </row>
    <row r="68" spans="1:57" x14ac:dyDescent="0.25">
      <c r="A68" s="17">
        <v>58</v>
      </c>
      <c r="B68" s="1" t="str">
        <f t="shared" si="0"/>
        <v>Ingegneria GestionaleLTL-9PA</v>
      </c>
      <c r="C68" s="68" t="s">
        <v>184</v>
      </c>
      <c r="D68" s="68" t="s">
        <v>67</v>
      </c>
      <c r="E68" s="68" t="s">
        <v>180</v>
      </c>
      <c r="F68" s="68" t="s">
        <v>181</v>
      </c>
      <c r="G68" s="68">
        <v>3</v>
      </c>
      <c r="H68" s="69" t="s">
        <v>71</v>
      </c>
      <c r="I68" s="56">
        <v>0.61</v>
      </c>
      <c r="J68" s="57">
        <v>0.5</v>
      </c>
      <c r="K68" s="73">
        <v>1.22</v>
      </c>
      <c r="L68" s="56">
        <v>0.86</v>
      </c>
      <c r="M68" s="57">
        <v>0.76</v>
      </c>
      <c r="N68" s="71">
        <v>1.1299999999999999</v>
      </c>
      <c r="O68" s="56">
        <v>0.52</v>
      </c>
      <c r="P68" s="57">
        <v>0.37</v>
      </c>
      <c r="Q68" s="73">
        <v>1.41</v>
      </c>
      <c r="R68" s="92" t="s">
        <v>451</v>
      </c>
      <c r="S68" s="92" t="s">
        <v>450</v>
      </c>
      <c r="T68" s="73">
        <v>2</v>
      </c>
      <c r="U68" s="56">
        <v>0.56000000000000005</v>
      </c>
      <c r="V68" s="57">
        <v>0.25</v>
      </c>
      <c r="W68" s="73">
        <v>2.2400000000000002</v>
      </c>
      <c r="X68" s="56">
        <v>0.66</v>
      </c>
      <c r="Y68" s="57">
        <v>0.41</v>
      </c>
      <c r="Z68" s="73">
        <v>1.61</v>
      </c>
      <c r="AA68" s="56">
        <v>0.7</v>
      </c>
      <c r="AB68" s="57">
        <v>0.46</v>
      </c>
      <c r="AC68" s="73">
        <v>1.52</v>
      </c>
      <c r="AD68" s="56">
        <v>0.06</v>
      </c>
      <c r="AE68" s="57">
        <v>0.12</v>
      </c>
      <c r="AF68" s="72">
        <v>0.5</v>
      </c>
      <c r="AG68" s="91">
        <v>54.64</v>
      </c>
      <c r="AH68" s="92">
        <v>26.11</v>
      </c>
      <c r="AI68" s="72">
        <v>2.09</v>
      </c>
      <c r="AJ68" s="101">
        <v>57.31</v>
      </c>
      <c r="AK68" s="104">
        <v>29.43</v>
      </c>
      <c r="AL68" s="72">
        <v>1.95</v>
      </c>
      <c r="AM68" s="56">
        <v>0.97</v>
      </c>
      <c r="AN68" s="57">
        <v>0.74</v>
      </c>
      <c r="AO68" s="73">
        <v>1.31</v>
      </c>
      <c r="AP68" s="1">
        <v>1</v>
      </c>
      <c r="AQ68" s="1">
        <v>1</v>
      </c>
      <c r="AR68" s="1">
        <v>0</v>
      </c>
      <c r="AS68" s="1">
        <v>1</v>
      </c>
      <c r="AT68" s="1">
        <v>1</v>
      </c>
      <c r="AU68" s="1">
        <v>1</v>
      </c>
      <c r="AV68" s="1">
        <v>1</v>
      </c>
      <c r="AW68" s="1">
        <v>1</v>
      </c>
      <c r="AX68" s="1">
        <v>-1</v>
      </c>
      <c r="AY68" s="1">
        <v>-1</v>
      </c>
      <c r="AZ68" s="1">
        <v>-1</v>
      </c>
      <c r="BA68" s="17">
        <v>7</v>
      </c>
      <c r="BB68" s="1">
        <v>3</v>
      </c>
      <c r="BC68" s="1">
        <v>1</v>
      </c>
      <c r="BD68" s="46">
        <v>11</v>
      </c>
      <c r="BE68" s="44"/>
    </row>
    <row r="69" spans="1:57" x14ac:dyDescent="0.25">
      <c r="A69" s="17">
        <v>59</v>
      </c>
      <c r="B69" s="1" t="str">
        <f t="shared" si="0"/>
        <v>Ingegneria dell'Energia e delle Fonti RinnovabiliLTL-9PA</v>
      </c>
      <c r="C69" s="68" t="s">
        <v>185</v>
      </c>
      <c r="D69" s="68" t="s">
        <v>67</v>
      </c>
      <c r="E69" s="68" t="s">
        <v>180</v>
      </c>
      <c r="F69" s="68" t="s">
        <v>181</v>
      </c>
      <c r="G69" s="68">
        <v>3</v>
      </c>
      <c r="H69" s="69" t="s">
        <v>71</v>
      </c>
      <c r="I69" s="56">
        <v>0.3</v>
      </c>
      <c r="J69" s="57">
        <v>0.5</v>
      </c>
      <c r="K69" s="72">
        <v>0.6</v>
      </c>
      <c r="L69" s="56">
        <v>0.59</v>
      </c>
      <c r="M69" s="57">
        <v>0.76</v>
      </c>
      <c r="N69" s="72">
        <v>0.78</v>
      </c>
      <c r="O69" s="56">
        <v>0.14000000000000001</v>
      </c>
      <c r="P69" s="57">
        <v>0.37</v>
      </c>
      <c r="Q69" s="72">
        <v>0.38</v>
      </c>
      <c r="R69" s="92" t="s">
        <v>451</v>
      </c>
      <c r="S69" s="92" t="s">
        <v>450</v>
      </c>
      <c r="T69" s="73">
        <v>2</v>
      </c>
      <c r="U69" s="56">
        <v>0.17</v>
      </c>
      <c r="V69" s="57">
        <v>0.25</v>
      </c>
      <c r="W69" s="72">
        <v>0.68</v>
      </c>
      <c r="X69" s="56">
        <v>0.32</v>
      </c>
      <c r="Y69" s="57">
        <v>0.41</v>
      </c>
      <c r="Z69" s="72">
        <v>0.78</v>
      </c>
      <c r="AA69" s="56">
        <v>0.39</v>
      </c>
      <c r="AB69" s="57">
        <v>0.46</v>
      </c>
      <c r="AC69" s="71">
        <v>0.85</v>
      </c>
      <c r="AD69" s="56">
        <v>0.05</v>
      </c>
      <c r="AE69" s="57">
        <v>0.12</v>
      </c>
      <c r="AF69" s="72">
        <v>0.42</v>
      </c>
      <c r="AG69" s="91">
        <v>40</v>
      </c>
      <c r="AH69" s="92">
        <v>26.11</v>
      </c>
      <c r="AI69" s="72">
        <v>1.53</v>
      </c>
      <c r="AJ69" s="101">
        <v>20.54</v>
      </c>
      <c r="AK69" s="104">
        <v>29.43</v>
      </c>
      <c r="AL69" s="73">
        <v>0.7</v>
      </c>
      <c r="AM69" s="56">
        <v>0.75</v>
      </c>
      <c r="AN69" s="57">
        <v>0.74</v>
      </c>
      <c r="AO69" s="71">
        <v>1.01</v>
      </c>
      <c r="AP69" s="1">
        <v>1</v>
      </c>
      <c r="AQ69" s="1">
        <v>-1</v>
      </c>
      <c r="AR69" s="1">
        <v>-1</v>
      </c>
      <c r="AS69" s="1">
        <v>-1</v>
      </c>
      <c r="AT69" s="1">
        <v>-1</v>
      </c>
      <c r="AU69" s="1">
        <v>0</v>
      </c>
      <c r="AV69" s="1">
        <v>-1</v>
      </c>
      <c r="AW69" s="1">
        <v>0</v>
      </c>
      <c r="AX69" s="1">
        <v>-1</v>
      </c>
      <c r="AY69" s="1">
        <v>1</v>
      </c>
      <c r="AZ69" s="1">
        <v>-1</v>
      </c>
      <c r="BA69" s="17">
        <v>2</v>
      </c>
      <c r="BB69" s="1">
        <v>7</v>
      </c>
      <c r="BC69" s="1">
        <v>2</v>
      </c>
      <c r="BD69" s="46">
        <v>11</v>
      </c>
      <c r="BE69" s="44"/>
    </row>
    <row r="70" spans="1:57" x14ac:dyDescent="0.25">
      <c r="A70" s="17">
        <v>60</v>
      </c>
      <c r="B70" s="1" t="str">
        <f t="shared" si="0"/>
        <v>Ingegneria Chimica e BiochimicaLTL-9PA</v>
      </c>
      <c r="C70" s="68" t="s">
        <v>186</v>
      </c>
      <c r="D70" s="68" t="s">
        <v>67</v>
      </c>
      <c r="E70" s="68" t="s">
        <v>180</v>
      </c>
      <c r="F70" s="68" t="s">
        <v>181</v>
      </c>
      <c r="G70" s="68">
        <v>3</v>
      </c>
      <c r="H70" s="69" t="s">
        <v>71</v>
      </c>
      <c r="I70" s="56">
        <v>0.41</v>
      </c>
      <c r="J70" s="57">
        <v>0.5</v>
      </c>
      <c r="K70" s="71">
        <v>0.82</v>
      </c>
      <c r="L70" s="56">
        <v>0.62</v>
      </c>
      <c r="M70" s="57">
        <v>0.76</v>
      </c>
      <c r="N70" s="71">
        <v>0.82</v>
      </c>
      <c r="O70" s="56">
        <v>0.28999999999999998</v>
      </c>
      <c r="P70" s="57">
        <v>0.37</v>
      </c>
      <c r="Q70" s="72">
        <v>0.78</v>
      </c>
      <c r="R70" s="92" t="s">
        <v>450</v>
      </c>
      <c r="S70" s="92" t="s">
        <v>450</v>
      </c>
      <c r="T70" s="71">
        <v>1</v>
      </c>
      <c r="U70" s="56">
        <v>0.32</v>
      </c>
      <c r="V70" s="57">
        <v>0.25</v>
      </c>
      <c r="W70" s="73">
        <v>1.28</v>
      </c>
      <c r="X70" s="56">
        <v>0.45</v>
      </c>
      <c r="Y70" s="57">
        <v>0.41</v>
      </c>
      <c r="Z70" s="71">
        <v>1.1000000000000001</v>
      </c>
      <c r="AA70" s="56">
        <v>0.65</v>
      </c>
      <c r="AB70" s="57">
        <v>0.46</v>
      </c>
      <c r="AC70" s="73">
        <v>1.41</v>
      </c>
      <c r="AD70" s="56">
        <v>0.14000000000000001</v>
      </c>
      <c r="AE70" s="57">
        <v>0.12</v>
      </c>
      <c r="AF70" s="71">
        <v>1.17</v>
      </c>
      <c r="AG70" s="91">
        <v>51.67</v>
      </c>
      <c r="AH70" s="92">
        <v>26.11</v>
      </c>
      <c r="AI70" s="72">
        <v>1.98</v>
      </c>
      <c r="AJ70" s="101">
        <v>42.69</v>
      </c>
      <c r="AK70" s="104">
        <v>29.43</v>
      </c>
      <c r="AL70" s="72">
        <v>1.45</v>
      </c>
      <c r="AM70" s="56">
        <v>0.83</v>
      </c>
      <c r="AN70" s="57">
        <v>0.74</v>
      </c>
      <c r="AO70" s="71">
        <v>1.1200000000000001</v>
      </c>
      <c r="AP70" s="1">
        <v>0</v>
      </c>
      <c r="AQ70" s="1">
        <v>0</v>
      </c>
      <c r="AR70" s="1">
        <v>0</v>
      </c>
      <c r="AS70" s="1">
        <v>-1</v>
      </c>
      <c r="AT70" s="1">
        <v>0</v>
      </c>
      <c r="AU70" s="1">
        <v>0</v>
      </c>
      <c r="AV70" s="1">
        <v>1</v>
      </c>
      <c r="AW70" s="1">
        <v>1</v>
      </c>
      <c r="AX70" s="1">
        <v>0</v>
      </c>
      <c r="AY70" s="1">
        <v>-1</v>
      </c>
      <c r="AZ70" s="1">
        <v>-1</v>
      </c>
      <c r="BA70" s="17">
        <v>2</v>
      </c>
      <c r="BB70" s="1">
        <v>3</v>
      </c>
      <c r="BC70" s="1">
        <v>6</v>
      </c>
      <c r="BD70" s="46">
        <v>11</v>
      </c>
      <c r="BE70" s="44"/>
    </row>
    <row r="71" spans="1:57" x14ac:dyDescent="0.25">
      <c r="A71" s="17">
        <v>61</v>
      </c>
      <c r="B71" s="1" t="str">
        <f t="shared" si="0"/>
        <v>Ingegneria Elettrica per la E-MobilityLTL-9PA</v>
      </c>
      <c r="C71" s="68" t="s">
        <v>179</v>
      </c>
      <c r="D71" s="68" t="s">
        <v>67</v>
      </c>
      <c r="E71" s="68" t="s">
        <v>180</v>
      </c>
      <c r="F71" s="68" t="s">
        <v>181</v>
      </c>
      <c r="G71" s="68">
        <v>3</v>
      </c>
      <c r="H71" s="69" t="s">
        <v>71</v>
      </c>
      <c r="I71" s="56">
        <v>0.43</v>
      </c>
      <c r="J71" s="57">
        <v>0.5</v>
      </c>
      <c r="K71" s="71">
        <v>0.86</v>
      </c>
      <c r="L71" s="56">
        <v>0.72</v>
      </c>
      <c r="M71" s="57">
        <v>0.76</v>
      </c>
      <c r="N71" s="71">
        <v>0.95</v>
      </c>
      <c r="O71" s="56">
        <v>0.25</v>
      </c>
      <c r="P71" s="57">
        <v>0.37</v>
      </c>
      <c r="Q71" s="72">
        <v>0.68</v>
      </c>
      <c r="R71" s="92" t="s">
        <v>449</v>
      </c>
      <c r="S71" s="92" t="s">
        <v>450</v>
      </c>
      <c r="T71" s="72">
        <v>0</v>
      </c>
      <c r="U71" s="56" t="s">
        <v>424</v>
      </c>
      <c r="V71" s="57" t="s">
        <v>424</v>
      </c>
      <c r="W71" s="71" t="s">
        <v>424</v>
      </c>
      <c r="X71" s="56" t="s">
        <v>424</v>
      </c>
      <c r="Y71" s="57" t="s">
        <v>424</v>
      </c>
      <c r="Z71" s="71" t="s">
        <v>424</v>
      </c>
      <c r="AA71" s="56" t="s">
        <v>424</v>
      </c>
      <c r="AB71" s="57" t="s">
        <v>424</v>
      </c>
      <c r="AC71" s="71" t="s">
        <v>424</v>
      </c>
      <c r="AD71" s="56" t="s">
        <v>424</v>
      </c>
      <c r="AE71" s="57" t="s">
        <v>424</v>
      </c>
      <c r="AF71" s="71" t="s">
        <v>424</v>
      </c>
      <c r="AG71" s="91">
        <v>27.97</v>
      </c>
      <c r="AH71" s="92">
        <v>26.11</v>
      </c>
      <c r="AI71" s="71">
        <v>1.07</v>
      </c>
      <c r="AJ71" s="101">
        <v>13.94</v>
      </c>
      <c r="AK71" s="104">
        <v>29.43</v>
      </c>
      <c r="AL71" s="73">
        <v>0.47</v>
      </c>
      <c r="AM71" s="56">
        <v>0.59</v>
      </c>
      <c r="AN71" s="57">
        <v>0.74</v>
      </c>
      <c r="AO71" s="71">
        <v>0.8</v>
      </c>
      <c r="AP71" s="1">
        <v>-1</v>
      </c>
      <c r="AQ71" s="1">
        <v>0</v>
      </c>
      <c r="AR71" s="1">
        <v>0</v>
      </c>
      <c r="AS71" s="1">
        <v>-1</v>
      </c>
      <c r="AT71" s="1" t="s">
        <v>424</v>
      </c>
      <c r="AU71" s="1">
        <v>0</v>
      </c>
      <c r="AV71" s="1" t="s">
        <v>424</v>
      </c>
      <c r="AW71" s="1" t="s">
        <v>424</v>
      </c>
      <c r="AX71" s="1" t="s">
        <v>424</v>
      </c>
      <c r="AY71" s="1">
        <v>1</v>
      </c>
      <c r="AZ71" s="1">
        <v>0</v>
      </c>
      <c r="BA71" s="17">
        <v>1</v>
      </c>
      <c r="BB71" s="1">
        <v>2</v>
      </c>
      <c r="BC71" s="1">
        <v>4</v>
      </c>
      <c r="BD71" s="46">
        <v>7</v>
      </c>
      <c r="BE71" s="44"/>
    </row>
    <row r="72" spans="1:57" x14ac:dyDescent="0.25">
      <c r="A72" s="17">
        <v>62</v>
      </c>
      <c r="B72" s="1" t="str">
        <f t="shared" si="0"/>
        <v>Ingegneria BiomedicaLTL-9PA</v>
      </c>
      <c r="C72" s="68" t="s">
        <v>182</v>
      </c>
      <c r="D72" s="68" t="s">
        <v>67</v>
      </c>
      <c r="E72" s="68" t="s">
        <v>180</v>
      </c>
      <c r="F72" s="68" t="s">
        <v>181</v>
      </c>
      <c r="G72" s="68">
        <v>3</v>
      </c>
      <c r="H72" s="69" t="s">
        <v>71</v>
      </c>
      <c r="I72" s="56">
        <v>0.64</v>
      </c>
      <c r="J72" s="57">
        <v>0.5</v>
      </c>
      <c r="K72" s="73">
        <v>1.28</v>
      </c>
      <c r="L72" s="56">
        <v>0.86</v>
      </c>
      <c r="M72" s="57">
        <v>0.76</v>
      </c>
      <c r="N72" s="71">
        <v>1.1299999999999999</v>
      </c>
      <c r="O72" s="56">
        <v>0.52</v>
      </c>
      <c r="P72" s="57">
        <v>0.37</v>
      </c>
      <c r="Q72" s="73">
        <v>1.41</v>
      </c>
      <c r="R72" s="92" t="s">
        <v>450</v>
      </c>
      <c r="S72" s="92" t="s">
        <v>450</v>
      </c>
      <c r="T72" s="71">
        <v>1</v>
      </c>
      <c r="U72" s="56">
        <v>0.39</v>
      </c>
      <c r="V72" s="57">
        <v>0.25</v>
      </c>
      <c r="W72" s="73">
        <v>1.56</v>
      </c>
      <c r="X72" s="56">
        <v>0.64</v>
      </c>
      <c r="Y72" s="57">
        <v>0.41</v>
      </c>
      <c r="Z72" s="73">
        <v>1.56</v>
      </c>
      <c r="AA72" s="56">
        <v>0.88</v>
      </c>
      <c r="AB72" s="57">
        <v>0.46</v>
      </c>
      <c r="AC72" s="73">
        <v>1.91</v>
      </c>
      <c r="AD72" s="56">
        <v>0</v>
      </c>
      <c r="AE72" s="57">
        <v>0.12</v>
      </c>
      <c r="AF72" s="72">
        <v>0</v>
      </c>
      <c r="AG72" s="91">
        <v>17.43</v>
      </c>
      <c r="AH72" s="92">
        <v>26.11</v>
      </c>
      <c r="AI72" s="73">
        <v>0.67</v>
      </c>
      <c r="AJ72" s="101">
        <v>24.8</v>
      </c>
      <c r="AK72" s="104">
        <v>29.43</v>
      </c>
      <c r="AL72" s="71">
        <v>0.84</v>
      </c>
      <c r="AM72" s="56">
        <v>0.74</v>
      </c>
      <c r="AN72" s="57">
        <v>0.74</v>
      </c>
      <c r="AO72" s="71">
        <v>1</v>
      </c>
      <c r="AP72" s="1">
        <v>0</v>
      </c>
      <c r="AQ72" s="1">
        <v>1</v>
      </c>
      <c r="AR72" s="1">
        <v>0</v>
      </c>
      <c r="AS72" s="1">
        <v>1</v>
      </c>
      <c r="AT72" s="1">
        <v>1</v>
      </c>
      <c r="AU72" s="1">
        <v>0</v>
      </c>
      <c r="AV72" s="1">
        <v>1</v>
      </c>
      <c r="AW72" s="1">
        <v>1</v>
      </c>
      <c r="AX72" s="1">
        <v>-1</v>
      </c>
      <c r="AY72" s="1">
        <v>0</v>
      </c>
      <c r="AZ72" s="1">
        <v>1</v>
      </c>
      <c r="BA72" s="17">
        <v>6</v>
      </c>
      <c r="BB72" s="1">
        <v>1</v>
      </c>
      <c r="BC72" s="1">
        <v>4</v>
      </c>
      <c r="BD72" s="46">
        <v>11</v>
      </c>
      <c r="BE72" s="44"/>
    </row>
    <row r="73" spans="1:57" x14ac:dyDescent="0.25">
      <c r="A73" s="17">
        <v>63</v>
      </c>
      <c r="B73" s="1" t="str">
        <f t="shared" si="0"/>
        <v>Ingegneria della SicurezzaLTL-9PA</v>
      </c>
      <c r="C73" s="68" t="s">
        <v>187</v>
      </c>
      <c r="D73" s="68" t="s">
        <v>67</v>
      </c>
      <c r="E73" s="68" t="s">
        <v>180</v>
      </c>
      <c r="F73" s="68" t="s">
        <v>181</v>
      </c>
      <c r="G73" s="68">
        <v>3</v>
      </c>
      <c r="H73" s="69" t="s">
        <v>71</v>
      </c>
      <c r="I73" s="56">
        <v>0.28000000000000003</v>
      </c>
      <c r="J73" s="57">
        <v>0.5</v>
      </c>
      <c r="K73" s="72">
        <v>0.56000000000000005</v>
      </c>
      <c r="L73" s="56">
        <v>0.67</v>
      </c>
      <c r="M73" s="57">
        <v>0.76</v>
      </c>
      <c r="N73" s="71">
        <v>0.88</v>
      </c>
      <c r="O73" s="56">
        <v>7.0000000000000007E-2</v>
      </c>
      <c r="P73" s="57">
        <v>0.37</v>
      </c>
      <c r="Q73" s="72">
        <v>0.19</v>
      </c>
      <c r="R73" s="92" t="s">
        <v>449</v>
      </c>
      <c r="S73" s="92" t="s">
        <v>450</v>
      </c>
      <c r="T73" s="72">
        <v>0</v>
      </c>
      <c r="U73" s="56" t="s">
        <v>424</v>
      </c>
      <c r="V73" s="57" t="s">
        <v>424</v>
      </c>
      <c r="W73" s="71" t="s">
        <v>424</v>
      </c>
      <c r="X73" s="56" t="s">
        <v>424</v>
      </c>
      <c r="Y73" s="57" t="s">
        <v>424</v>
      </c>
      <c r="Z73" s="71" t="s">
        <v>424</v>
      </c>
      <c r="AA73" s="56" t="s">
        <v>424</v>
      </c>
      <c r="AB73" s="57" t="s">
        <v>424</v>
      </c>
      <c r="AC73" s="71" t="s">
        <v>424</v>
      </c>
      <c r="AD73" s="56" t="s">
        <v>424</v>
      </c>
      <c r="AE73" s="57" t="s">
        <v>424</v>
      </c>
      <c r="AF73" s="71" t="s">
        <v>424</v>
      </c>
      <c r="AG73" s="91">
        <v>5.33</v>
      </c>
      <c r="AH73" s="92">
        <v>26.11</v>
      </c>
      <c r="AI73" s="73">
        <v>0.2</v>
      </c>
      <c r="AJ73" s="101">
        <v>7.51</v>
      </c>
      <c r="AK73" s="104">
        <v>29.43</v>
      </c>
      <c r="AL73" s="73">
        <v>0.26</v>
      </c>
      <c r="AM73" s="56">
        <v>0.62</v>
      </c>
      <c r="AN73" s="57">
        <v>0.74</v>
      </c>
      <c r="AO73" s="71">
        <v>0.84</v>
      </c>
      <c r="AP73" s="1">
        <v>-1</v>
      </c>
      <c r="AQ73" s="1">
        <v>-1</v>
      </c>
      <c r="AR73" s="1">
        <v>0</v>
      </c>
      <c r="AS73" s="1">
        <v>-1</v>
      </c>
      <c r="AT73" s="1" t="s">
        <v>424</v>
      </c>
      <c r="AU73" s="1">
        <v>0</v>
      </c>
      <c r="AV73" s="1" t="s">
        <v>424</v>
      </c>
      <c r="AW73" s="1" t="s">
        <v>424</v>
      </c>
      <c r="AX73" s="1" t="s">
        <v>424</v>
      </c>
      <c r="AY73" s="1">
        <v>1</v>
      </c>
      <c r="AZ73" s="1">
        <v>1</v>
      </c>
      <c r="BA73" s="17">
        <v>2</v>
      </c>
      <c r="BB73" s="1">
        <v>3</v>
      </c>
      <c r="BC73" s="1">
        <v>2</v>
      </c>
      <c r="BD73" s="46">
        <v>7</v>
      </c>
      <c r="BE73" s="44"/>
    </row>
    <row r="74" spans="1:57" x14ac:dyDescent="0.25">
      <c r="A74" s="17">
        <v>64</v>
      </c>
      <c r="B74" s="1" t="str">
        <f t="shared" si="0"/>
        <v>Infermieristica (abilitante alla professione sanitaria di Infermiere)LTL/SNT1PA</v>
      </c>
      <c r="C74" s="68" t="s">
        <v>188</v>
      </c>
      <c r="D74" s="68" t="s">
        <v>67</v>
      </c>
      <c r="E74" s="68" t="s">
        <v>189</v>
      </c>
      <c r="F74" s="68" t="s">
        <v>190</v>
      </c>
      <c r="G74" s="68">
        <v>3</v>
      </c>
      <c r="H74" s="69" t="s">
        <v>71</v>
      </c>
      <c r="I74" s="56">
        <v>0.52</v>
      </c>
      <c r="J74" s="57">
        <v>0.51</v>
      </c>
      <c r="K74" s="71">
        <v>1.02</v>
      </c>
      <c r="L74" s="56">
        <v>0.9</v>
      </c>
      <c r="M74" s="57">
        <v>0.87</v>
      </c>
      <c r="N74" s="71">
        <v>1.03</v>
      </c>
      <c r="O74" s="56">
        <v>0.21</v>
      </c>
      <c r="P74" s="57">
        <v>0.28000000000000003</v>
      </c>
      <c r="Q74" s="72">
        <v>0.75</v>
      </c>
      <c r="R74" s="92" t="s">
        <v>449</v>
      </c>
      <c r="S74" s="92" t="s">
        <v>449</v>
      </c>
      <c r="T74" s="71" t="s">
        <v>424</v>
      </c>
      <c r="U74" s="56">
        <v>0.56999999999999995</v>
      </c>
      <c r="V74" s="57">
        <v>0.53</v>
      </c>
      <c r="W74" s="71">
        <v>1.08</v>
      </c>
      <c r="X74" s="56">
        <v>0.72</v>
      </c>
      <c r="Y74" s="57">
        <v>0.71</v>
      </c>
      <c r="Z74" s="71">
        <v>1.01</v>
      </c>
      <c r="AA74" s="56">
        <v>0.56999999999999995</v>
      </c>
      <c r="AB74" s="57">
        <v>0.66</v>
      </c>
      <c r="AC74" s="71">
        <v>0.86</v>
      </c>
      <c r="AD74" s="56">
        <v>0.84</v>
      </c>
      <c r="AE74" s="57">
        <v>0.75</v>
      </c>
      <c r="AF74" s="71">
        <v>1.1200000000000001</v>
      </c>
      <c r="AG74" s="91">
        <v>60.39</v>
      </c>
      <c r="AH74" s="92">
        <v>3.9</v>
      </c>
      <c r="AI74" s="72">
        <v>15.48</v>
      </c>
      <c r="AJ74" s="101">
        <v>75.459999999999994</v>
      </c>
      <c r="AK74" s="104">
        <v>4.0199999999999996</v>
      </c>
      <c r="AL74" s="72">
        <v>18.77</v>
      </c>
      <c r="AM74" s="56">
        <v>0.6</v>
      </c>
      <c r="AN74" s="57">
        <v>0.34</v>
      </c>
      <c r="AO74" s="73">
        <v>1.76</v>
      </c>
      <c r="AP74" s="1" t="s">
        <v>424</v>
      </c>
      <c r="AQ74" s="1">
        <v>0</v>
      </c>
      <c r="AR74" s="1">
        <v>0</v>
      </c>
      <c r="AS74" s="1">
        <v>-1</v>
      </c>
      <c r="AT74" s="1">
        <v>0</v>
      </c>
      <c r="AU74" s="1">
        <v>1</v>
      </c>
      <c r="AV74" s="1">
        <v>0</v>
      </c>
      <c r="AW74" s="1">
        <v>0</v>
      </c>
      <c r="AX74" s="1">
        <v>0</v>
      </c>
      <c r="AY74" s="1">
        <v>-1</v>
      </c>
      <c r="AZ74" s="1">
        <v>-1</v>
      </c>
      <c r="BA74" s="17">
        <v>1</v>
      </c>
      <c r="BB74" s="1">
        <v>3</v>
      </c>
      <c r="BC74" s="1">
        <v>6</v>
      </c>
      <c r="BD74" s="46">
        <v>10</v>
      </c>
      <c r="BE74" s="44"/>
    </row>
    <row r="75" spans="1:57" x14ac:dyDescent="0.25">
      <c r="A75" s="17">
        <v>65</v>
      </c>
      <c r="B75" s="1" t="str">
        <f t="shared" si="0"/>
        <v>Ostetricia (abilitante alla professione sanitaria di Ostetrica/o)LTL/SNT1PA</v>
      </c>
      <c r="C75" s="68" t="s">
        <v>191</v>
      </c>
      <c r="D75" s="68" t="s">
        <v>67</v>
      </c>
      <c r="E75" s="68" t="s">
        <v>189</v>
      </c>
      <c r="F75" s="68" t="s">
        <v>190</v>
      </c>
      <c r="G75" s="68">
        <v>3</v>
      </c>
      <c r="H75" s="69" t="s">
        <v>71</v>
      </c>
      <c r="I75" s="56">
        <v>0.49</v>
      </c>
      <c r="J75" s="57">
        <v>0.51</v>
      </c>
      <c r="K75" s="71">
        <v>0.96</v>
      </c>
      <c r="L75" s="56">
        <v>0.85</v>
      </c>
      <c r="M75" s="57">
        <v>0.87</v>
      </c>
      <c r="N75" s="71">
        <v>0.98</v>
      </c>
      <c r="O75" s="56">
        <v>0</v>
      </c>
      <c r="P75" s="57">
        <v>0.28000000000000003</v>
      </c>
      <c r="Q75" s="72">
        <v>0</v>
      </c>
      <c r="R75" s="92" t="s">
        <v>449</v>
      </c>
      <c r="S75" s="92" t="s">
        <v>449</v>
      </c>
      <c r="T75" s="71" t="s">
        <v>424</v>
      </c>
      <c r="U75" s="56">
        <v>0.62</v>
      </c>
      <c r="V75" s="57">
        <v>0.53</v>
      </c>
      <c r="W75" s="71">
        <v>1.17</v>
      </c>
      <c r="X75" s="56">
        <v>1</v>
      </c>
      <c r="Y75" s="57">
        <v>0.71</v>
      </c>
      <c r="Z75" s="73">
        <v>1.41</v>
      </c>
      <c r="AA75" s="56">
        <v>0.62</v>
      </c>
      <c r="AB75" s="57">
        <v>0.66</v>
      </c>
      <c r="AC75" s="71">
        <v>0.94</v>
      </c>
      <c r="AD75" s="56">
        <v>0.17</v>
      </c>
      <c r="AE75" s="57">
        <v>0.75</v>
      </c>
      <c r="AF75" s="72">
        <v>0.23</v>
      </c>
      <c r="AG75" s="91">
        <v>6.51</v>
      </c>
      <c r="AH75" s="92">
        <v>3.9</v>
      </c>
      <c r="AI75" s="72">
        <v>1.67</v>
      </c>
      <c r="AJ75" s="101">
        <v>7.12</v>
      </c>
      <c r="AK75" s="104">
        <v>4.0199999999999996</v>
      </c>
      <c r="AL75" s="72">
        <v>1.77</v>
      </c>
      <c r="AM75" s="56">
        <v>0.49</v>
      </c>
      <c r="AN75" s="57">
        <v>0.34</v>
      </c>
      <c r="AO75" s="73">
        <v>1.44</v>
      </c>
      <c r="AP75" s="1" t="s">
        <v>424</v>
      </c>
      <c r="AQ75" s="1">
        <v>0</v>
      </c>
      <c r="AR75" s="1">
        <v>0</v>
      </c>
      <c r="AS75" s="1">
        <v>-1</v>
      </c>
      <c r="AT75" s="1">
        <v>1</v>
      </c>
      <c r="AU75" s="1">
        <v>1</v>
      </c>
      <c r="AV75" s="1">
        <v>0</v>
      </c>
      <c r="AW75" s="1">
        <v>0</v>
      </c>
      <c r="AX75" s="1">
        <v>-1</v>
      </c>
      <c r="AY75" s="1">
        <v>-1</v>
      </c>
      <c r="AZ75" s="1">
        <v>-1</v>
      </c>
      <c r="BA75" s="17">
        <v>2</v>
      </c>
      <c r="BB75" s="1">
        <v>4</v>
      </c>
      <c r="BC75" s="1">
        <v>4</v>
      </c>
      <c r="BD75" s="46">
        <v>10</v>
      </c>
      <c r="BE75" s="44"/>
    </row>
    <row r="76" spans="1:57" x14ac:dyDescent="0.25">
      <c r="A76" s="17">
        <v>66</v>
      </c>
      <c r="B76" s="1" t="str">
        <f t="shared" ref="B76:B139" si="1">+C76&amp;D76&amp;E76&amp;H76</f>
        <v>NursingLTL/SNT1PA</v>
      </c>
      <c r="C76" s="68" t="s">
        <v>428</v>
      </c>
      <c r="D76" s="68" t="s">
        <v>67</v>
      </c>
      <c r="E76" s="68" t="s">
        <v>189</v>
      </c>
      <c r="F76" s="68" t="s">
        <v>190</v>
      </c>
      <c r="G76" s="68">
        <v>3</v>
      </c>
      <c r="H76" s="69" t="s">
        <v>71</v>
      </c>
      <c r="I76" s="56">
        <v>0.44</v>
      </c>
      <c r="J76" s="57">
        <v>0.51</v>
      </c>
      <c r="K76" s="71">
        <v>0.86</v>
      </c>
      <c r="L76" s="56">
        <v>0.75</v>
      </c>
      <c r="M76" s="57">
        <v>0.87</v>
      </c>
      <c r="N76" s="71">
        <v>0.86</v>
      </c>
      <c r="O76" s="56">
        <v>0</v>
      </c>
      <c r="P76" s="57">
        <v>0.28000000000000003</v>
      </c>
      <c r="Q76" s="72">
        <v>0</v>
      </c>
      <c r="R76" s="92" t="s">
        <v>449</v>
      </c>
      <c r="S76" s="92" t="s">
        <v>449</v>
      </c>
      <c r="T76" s="71" t="s">
        <v>424</v>
      </c>
      <c r="U76" s="56" t="s">
        <v>424</v>
      </c>
      <c r="V76" s="57" t="s">
        <v>424</v>
      </c>
      <c r="W76" s="71" t="s">
        <v>424</v>
      </c>
      <c r="X76" s="56" t="s">
        <v>424</v>
      </c>
      <c r="Y76" s="57" t="s">
        <v>424</v>
      </c>
      <c r="Z76" s="71" t="s">
        <v>424</v>
      </c>
      <c r="AA76" s="56" t="s">
        <v>424</v>
      </c>
      <c r="AB76" s="57" t="s">
        <v>424</v>
      </c>
      <c r="AC76" s="71" t="s">
        <v>424</v>
      </c>
      <c r="AD76" s="56" t="s">
        <v>424</v>
      </c>
      <c r="AE76" s="57" t="s">
        <v>424</v>
      </c>
      <c r="AF76" s="71" t="s">
        <v>424</v>
      </c>
      <c r="AG76" s="91">
        <v>6.4</v>
      </c>
      <c r="AH76" s="92">
        <v>3.9</v>
      </c>
      <c r="AI76" s="72">
        <v>1.64</v>
      </c>
      <c r="AJ76" s="101">
        <v>3.83</v>
      </c>
      <c r="AK76" s="104">
        <v>4.0199999999999996</v>
      </c>
      <c r="AL76" s="71">
        <v>0.95</v>
      </c>
      <c r="AM76" s="56">
        <v>0.4</v>
      </c>
      <c r="AN76" s="57">
        <v>0.34</v>
      </c>
      <c r="AO76" s="71">
        <v>1.18</v>
      </c>
      <c r="AP76" s="1" t="s">
        <v>424</v>
      </c>
      <c r="AQ76" s="1">
        <v>0</v>
      </c>
      <c r="AR76" s="1">
        <v>0</v>
      </c>
      <c r="AS76" s="1">
        <v>-1</v>
      </c>
      <c r="AT76" s="1" t="s">
        <v>424</v>
      </c>
      <c r="AU76" s="1">
        <v>0</v>
      </c>
      <c r="AV76" s="1" t="s">
        <v>424</v>
      </c>
      <c r="AW76" s="1" t="s">
        <v>424</v>
      </c>
      <c r="AX76" s="1" t="s">
        <v>424</v>
      </c>
      <c r="AY76" s="1">
        <v>0</v>
      </c>
      <c r="AZ76" s="1">
        <v>-1</v>
      </c>
      <c r="BA76" s="17">
        <v>0</v>
      </c>
      <c r="BB76" s="1">
        <v>2</v>
      </c>
      <c r="BC76" s="1">
        <v>4</v>
      </c>
      <c r="BD76" s="46">
        <v>6</v>
      </c>
      <c r="BE76" s="44"/>
    </row>
    <row r="77" spans="1:57" x14ac:dyDescent="0.25">
      <c r="A77" s="17">
        <v>67</v>
      </c>
      <c r="B77" s="1" t="str">
        <f t="shared" si="1"/>
        <v>Fisioterapia (abilitante alla professione sanitaria di Fisioterapista)LTL/SNT2PA</v>
      </c>
      <c r="C77" s="68" t="s">
        <v>192</v>
      </c>
      <c r="D77" s="68" t="s">
        <v>67</v>
      </c>
      <c r="E77" s="68" t="s">
        <v>193</v>
      </c>
      <c r="F77" s="68" t="s">
        <v>194</v>
      </c>
      <c r="G77" s="68">
        <v>3</v>
      </c>
      <c r="H77" s="69" t="s">
        <v>71</v>
      </c>
      <c r="I77" s="56">
        <v>0.56000000000000005</v>
      </c>
      <c r="J77" s="57">
        <v>0.67</v>
      </c>
      <c r="K77" s="71">
        <v>0.84</v>
      </c>
      <c r="L77" s="56">
        <v>1</v>
      </c>
      <c r="M77" s="57">
        <v>0.87</v>
      </c>
      <c r="N77" s="71">
        <v>1.1499999999999999</v>
      </c>
      <c r="O77" s="56">
        <v>0.46</v>
      </c>
      <c r="P77" s="57">
        <v>0.55000000000000004</v>
      </c>
      <c r="Q77" s="71">
        <v>0.84</v>
      </c>
      <c r="R77" s="92" t="s">
        <v>449</v>
      </c>
      <c r="S77" s="92" t="s">
        <v>449</v>
      </c>
      <c r="T77" s="71" t="s">
        <v>424</v>
      </c>
      <c r="U77" s="56">
        <v>0.77</v>
      </c>
      <c r="V77" s="57">
        <v>0.63</v>
      </c>
      <c r="W77" s="73">
        <v>1.22</v>
      </c>
      <c r="X77" s="56">
        <v>0.89</v>
      </c>
      <c r="Y77" s="57">
        <v>0.77</v>
      </c>
      <c r="Z77" s="71">
        <v>1.1599999999999999</v>
      </c>
      <c r="AA77" s="56">
        <v>0.47</v>
      </c>
      <c r="AB77" s="57">
        <v>0.68</v>
      </c>
      <c r="AC77" s="72">
        <v>0.69</v>
      </c>
      <c r="AD77" s="56">
        <v>0.96</v>
      </c>
      <c r="AE77" s="57">
        <v>0.74</v>
      </c>
      <c r="AF77" s="73">
        <v>1.3</v>
      </c>
      <c r="AG77" s="91">
        <v>7.46</v>
      </c>
      <c r="AH77" s="92">
        <v>6.06</v>
      </c>
      <c r="AI77" s="72">
        <v>1.23</v>
      </c>
      <c r="AJ77" s="101">
        <v>10.75</v>
      </c>
      <c r="AK77" s="104">
        <v>6.02</v>
      </c>
      <c r="AL77" s="72">
        <v>1.79</v>
      </c>
      <c r="AM77" s="56">
        <v>0.56000000000000005</v>
      </c>
      <c r="AN77" s="57">
        <v>0.35</v>
      </c>
      <c r="AO77" s="73">
        <v>1.6</v>
      </c>
      <c r="AP77" s="1" t="s">
        <v>424</v>
      </c>
      <c r="AQ77" s="1">
        <v>0</v>
      </c>
      <c r="AR77" s="1">
        <v>0</v>
      </c>
      <c r="AS77" s="1">
        <v>0</v>
      </c>
      <c r="AT77" s="1">
        <v>0</v>
      </c>
      <c r="AU77" s="1">
        <v>1</v>
      </c>
      <c r="AV77" s="1">
        <v>1</v>
      </c>
      <c r="AW77" s="1">
        <v>-1</v>
      </c>
      <c r="AX77" s="1">
        <v>1</v>
      </c>
      <c r="AY77" s="1">
        <v>-1</v>
      </c>
      <c r="AZ77" s="1">
        <v>-1</v>
      </c>
      <c r="BA77" s="17">
        <v>3</v>
      </c>
      <c r="BB77" s="1">
        <v>3</v>
      </c>
      <c r="BC77" s="1">
        <v>4</v>
      </c>
      <c r="BD77" s="46">
        <v>10</v>
      </c>
      <c r="BE77" s="44"/>
    </row>
    <row r="78" spans="1:57" x14ac:dyDescent="0.25">
      <c r="A78" s="17">
        <v>68</v>
      </c>
      <c r="B78" s="1" t="str">
        <f t="shared" si="1"/>
        <v>Tecnica della riabilitazione psichiatrica (abilitante alla professione sanitaria di Tecnico della riabilitazione psichiatrica)LTL/SNT2PA</v>
      </c>
      <c r="C78" s="68" t="s">
        <v>195</v>
      </c>
      <c r="D78" s="68" t="s">
        <v>67</v>
      </c>
      <c r="E78" s="68" t="s">
        <v>193</v>
      </c>
      <c r="F78" s="68" t="s">
        <v>194</v>
      </c>
      <c r="G78" s="68">
        <v>3</v>
      </c>
      <c r="H78" s="69" t="s">
        <v>71</v>
      </c>
      <c r="I78" s="56">
        <v>0.63</v>
      </c>
      <c r="J78" s="57">
        <v>0.67</v>
      </c>
      <c r="K78" s="71">
        <v>0.94</v>
      </c>
      <c r="L78" s="56">
        <v>0.64</v>
      </c>
      <c r="M78" s="57">
        <v>0.87</v>
      </c>
      <c r="N78" s="72">
        <v>0.74</v>
      </c>
      <c r="O78" s="56">
        <v>0.55000000000000004</v>
      </c>
      <c r="P78" s="57">
        <v>0.55000000000000004</v>
      </c>
      <c r="Q78" s="71">
        <v>1</v>
      </c>
      <c r="R78" s="92" t="s">
        <v>449</v>
      </c>
      <c r="S78" s="92" t="s">
        <v>449</v>
      </c>
      <c r="T78" s="71" t="s">
        <v>424</v>
      </c>
      <c r="U78" s="56">
        <v>0.44</v>
      </c>
      <c r="V78" s="57">
        <v>0.63</v>
      </c>
      <c r="W78" s="72">
        <v>0.7</v>
      </c>
      <c r="X78" s="56">
        <v>0.6</v>
      </c>
      <c r="Y78" s="57">
        <v>0.77</v>
      </c>
      <c r="Z78" s="72">
        <v>0.78</v>
      </c>
      <c r="AA78" s="56">
        <v>0.67</v>
      </c>
      <c r="AB78" s="57">
        <v>0.68</v>
      </c>
      <c r="AC78" s="71">
        <v>0.99</v>
      </c>
      <c r="AD78" s="56" t="s">
        <v>424</v>
      </c>
      <c r="AE78" s="57">
        <v>0.74</v>
      </c>
      <c r="AF78" s="71" t="s">
        <v>424</v>
      </c>
      <c r="AG78" s="91">
        <v>4.59</v>
      </c>
      <c r="AH78" s="92">
        <v>6.06</v>
      </c>
      <c r="AI78" s="73">
        <v>0.76</v>
      </c>
      <c r="AJ78" s="101">
        <v>5.61</v>
      </c>
      <c r="AK78" s="104">
        <v>6.02</v>
      </c>
      <c r="AL78" s="71">
        <v>0.93</v>
      </c>
      <c r="AM78" s="56">
        <v>0.57999999999999996</v>
      </c>
      <c r="AN78" s="57">
        <v>0.35</v>
      </c>
      <c r="AO78" s="73">
        <v>1.66</v>
      </c>
      <c r="AP78" s="1" t="s">
        <v>424</v>
      </c>
      <c r="AQ78" s="1">
        <v>0</v>
      </c>
      <c r="AR78" s="1">
        <v>-1</v>
      </c>
      <c r="AS78" s="1">
        <v>0</v>
      </c>
      <c r="AT78" s="1">
        <v>-1</v>
      </c>
      <c r="AU78" s="1">
        <v>1</v>
      </c>
      <c r="AV78" s="1">
        <v>-1</v>
      </c>
      <c r="AW78" s="1">
        <v>0</v>
      </c>
      <c r="AX78" s="1" t="s">
        <v>424</v>
      </c>
      <c r="AY78" s="1">
        <v>0</v>
      </c>
      <c r="AZ78" s="1">
        <v>1</v>
      </c>
      <c r="BA78" s="17">
        <v>2</v>
      </c>
      <c r="BB78" s="1">
        <v>3</v>
      </c>
      <c r="BC78" s="1">
        <v>4</v>
      </c>
      <c r="BD78" s="46">
        <v>9</v>
      </c>
      <c r="BE78" s="44"/>
    </row>
    <row r="79" spans="1:57" x14ac:dyDescent="0.25">
      <c r="A79" s="17">
        <v>69</v>
      </c>
      <c r="B79" s="1" t="str">
        <f t="shared" si="1"/>
        <v>Logopedia (abilitante alla professione sanitaria di Logopedista)LTL/SNT2PA</v>
      </c>
      <c r="C79" s="68" t="s">
        <v>196</v>
      </c>
      <c r="D79" s="68" t="s">
        <v>67</v>
      </c>
      <c r="E79" s="68" t="s">
        <v>193</v>
      </c>
      <c r="F79" s="68" t="s">
        <v>194</v>
      </c>
      <c r="G79" s="68">
        <v>3</v>
      </c>
      <c r="H79" s="69" t="s">
        <v>71</v>
      </c>
      <c r="I79" s="56">
        <v>0.54</v>
      </c>
      <c r="J79" s="57">
        <v>0.67</v>
      </c>
      <c r="K79" s="71">
        <v>0.81</v>
      </c>
      <c r="L79" s="56">
        <v>0.93</v>
      </c>
      <c r="M79" s="57">
        <v>0.87</v>
      </c>
      <c r="N79" s="71">
        <v>1.07</v>
      </c>
      <c r="O79" s="56">
        <v>0</v>
      </c>
      <c r="P79" s="57">
        <v>0.55000000000000004</v>
      </c>
      <c r="Q79" s="72">
        <v>0</v>
      </c>
      <c r="R79" s="92" t="s">
        <v>449</v>
      </c>
      <c r="S79" s="92" t="s">
        <v>449</v>
      </c>
      <c r="T79" s="71" t="s">
        <v>424</v>
      </c>
      <c r="U79" s="56">
        <v>0.6</v>
      </c>
      <c r="V79" s="57">
        <v>0.63</v>
      </c>
      <c r="W79" s="71">
        <v>0.95</v>
      </c>
      <c r="X79" s="56">
        <v>0.64</v>
      </c>
      <c r="Y79" s="57">
        <v>0.77</v>
      </c>
      <c r="Z79" s="71">
        <v>0.83</v>
      </c>
      <c r="AA79" s="56">
        <v>0.5</v>
      </c>
      <c r="AB79" s="57">
        <v>0.68</v>
      </c>
      <c r="AC79" s="72">
        <v>0.74</v>
      </c>
      <c r="AD79" s="56">
        <v>0.92</v>
      </c>
      <c r="AE79" s="57">
        <v>0.74</v>
      </c>
      <c r="AF79" s="73">
        <v>1.24</v>
      </c>
      <c r="AG79" s="91">
        <v>10.34</v>
      </c>
      <c r="AH79" s="92">
        <v>6.06</v>
      </c>
      <c r="AI79" s="72">
        <v>1.71</v>
      </c>
      <c r="AJ79" s="101">
        <v>10.86</v>
      </c>
      <c r="AK79" s="104">
        <v>6.02</v>
      </c>
      <c r="AL79" s="72">
        <v>1.8</v>
      </c>
      <c r="AM79" s="56">
        <v>0.65</v>
      </c>
      <c r="AN79" s="57">
        <v>0.35</v>
      </c>
      <c r="AO79" s="73">
        <v>1.86</v>
      </c>
      <c r="AP79" s="1" t="s">
        <v>424</v>
      </c>
      <c r="AQ79" s="1">
        <v>0</v>
      </c>
      <c r="AR79" s="1">
        <v>0</v>
      </c>
      <c r="AS79" s="1">
        <v>-1</v>
      </c>
      <c r="AT79" s="1">
        <v>0</v>
      </c>
      <c r="AU79" s="1">
        <v>1</v>
      </c>
      <c r="AV79" s="1">
        <v>0</v>
      </c>
      <c r="AW79" s="1">
        <v>-1</v>
      </c>
      <c r="AX79" s="1">
        <v>1</v>
      </c>
      <c r="AY79" s="1">
        <v>-1</v>
      </c>
      <c r="AZ79" s="1">
        <v>-1</v>
      </c>
      <c r="BA79" s="17">
        <v>2</v>
      </c>
      <c r="BB79" s="1">
        <v>4</v>
      </c>
      <c r="BC79" s="1">
        <v>4</v>
      </c>
      <c r="BD79" s="46">
        <v>10</v>
      </c>
      <c r="BE79" s="44"/>
    </row>
    <row r="80" spans="1:57" x14ac:dyDescent="0.25">
      <c r="A80" s="17">
        <v>70</v>
      </c>
      <c r="B80" s="1" t="str">
        <f t="shared" si="1"/>
        <v>Ortottica ed assistenza oftalmologica (abilitante alla professione sanitaria di Ortottista ed assistente di oftalmologia)LTL/SNT2PA</v>
      </c>
      <c r="C80" s="68" t="s">
        <v>197</v>
      </c>
      <c r="D80" s="68" t="s">
        <v>67</v>
      </c>
      <c r="E80" s="68" t="s">
        <v>193</v>
      </c>
      <c r="F80" s="68" t="s">
        <v>194</v>
      </c>
      <c r="G80" s="68">
        <v>3</v>
      </c>
      <c r="H80" s="69" t="s">
        <v>71</v>
      </c>
      <c r="I80" s="56">
        <v>0.43</v>
      </c>
      <c r="J80" s="57">
        <v>0.67</v>
      </c>
      <c r="K80" s="72">
        <v>0.64</v>
      </c>
      <c r="L80" s="56">
        <v>1</v>
      </c>
      <c r="M80" s="57">
        <v>0.87</v>
      </c>
      <c r="N80" s="71">
        <v>1.1499999999999999</v>
      </c>
      <c r="O80" s="56">
        <v>0</v>
      </c>
      <c r="P80" s="57">
        <v>0.55000000000000004</v>
      </c>
      <c r="Q80" s="72">
        <v>0</v>
      </c>
      <c r="R80" s="92" t="s">
        <v>449</v>
      </c>
      <c r="S80" s="92" t="s">
        <v>449</v>
      </c>
      <c r="T80" s="71" t="s">
        <v>424</v>
      </c>
      <c r="U80" s="56">
        <v>0.56000000000000005</v>
      </c>
      <c r="V80" s="57">
        <v>0.63</v>
      </c>
      <c r="W80" s="71">
        <v>0.89</v>
      </c>
      <c r="X80" s="56">
        <v>0.5</v>
      </c>
      <c r="Y80" s="57">
        <v>0.77</v>
      </c>
      <c r="Z80" s="72">
        <v>0.65</v>
      </c>
      <c r="AA80" s="56">
        <v>0.8</v>
      </c>
      <c r="AB80" s="57">
        <v>0.68</v>
      </c>
      <c r="AC80" s="71">
        <v>1.18</v>
      </c>
      <c r="AD80" s="56" t="s">
        <v>424</v>
      </c>
      <c r="AE80" s="57">
        <v>0.74</v>
      </c>
      <c r="AF80" s="71" t="s">
        <v>424</v>
      </c>
      <c r="AG80" s="91">
        <v>3.87</v>
      </c>
      <c r="AH80" s="92">
        <v>6.06</v>
      </c>
      <c r="AI80" s="73">
        <v>0.64</v>
      </c>
      <c r="AJ80" s="101">
        <v>3.62</v>
      </c>
      <c r="AK80" s="104">
        <v>6.02</v>
      </c>
      <c r="AL80" s="73">
        <v>0.6</v>
      </c>
      <c r="AM80" s="56">
        <v>0.61</v>
      </c>
      <c r="AN80" s="57">
        <v>0.35</v>
      </c>
      <c r="AO80" s="73">
        <v>1.74</v>
      </c>
      <c r="AP80" s="1" t="s">
        <v>424</v>
      </c>
      <c r="AQ80" s="1">
        <v>-1</v>
      </c>
      <c r="AR80" s="1">
        <v>0</v>
      </c>
      <c r="AS80" s="1">
        <v>-1</v>
      </c>
      <c r="AT80" s="1">
        <v>-1</v>
      </c>
      <c r="AU80" s="1">
        <v>1</v>
      </c>
      <c r="AV80" s="1">
        <v>0</v>
      </c>
      <c r="AW80" s="1">
        <v>0</v>
      </c>
      <c r="AX80" s="1" t="s">
        <v>424</v>
      </c>
      <c r="AY80" s="1">
        <v>1</v>
      </c>
      <c r="AZ80" s="1">
        <v>1</v>
      </c>
      <c r="BA80" s="17">
        <v>3</v>
      </c>
      <c r="BB80" s="1">
        <v>3</v>
      </c>
      <c r="BC80" s="1">
        <v>3</v>
      </c>
      <c r="BD80" s="46">
        <v>9</v>
      </c>
      <c r="BE80" s="44"/>
    </row>
    <row r="81" spans="1:57" x14ac:dyDescent="0.25">
      <c r="A81" s="17">
        <v>71</v>
      </c>
      <c r="B81" s="1" t="str">
        <f t="shared" si="1"/>
        <v>Tecniche di laboratorio biomedico (abilitante alla professione sanitaria di Tecnico di laboratorio biomedico)LTL/SNT3PA</v>
      </c>
      <c r="C81" s="68" t="s">
        <v>198</v>
      </c>
      <c r="D81" s="68" t="s">
        <v>67</v>
      </c>
      <c r="E81" s="68" t="s">
        <v>199</v>
      </c>
      <c r="F81" s="68" t="s">
        <v>200</v>
      </c>
      <c r="G81" s="68">
        <v>3</v>
      </c>
      <c r="H81" s="69" t="s">
        <v>71</v>
      </c>
      <c r="I81" s="56">
        <v>0.67</v>
      </c>
      <c r="J81" s="57">
        <v>0.63</v>
      </c>
      <c r="K81" s="71">
        <v>1.06</v>
      </c>
      <c r="L81" s="56">
        <v>1</v>
      </c>
      <c r="M81" s="57">
        <v>0.83</v>
      </c>
      <c r="N81" s="71">
        <v>1.2</v>
      </c>
      <c r="O81" s="56">
        <v>0.62</v>
      </c>
      <c r="P81" s="57">
        <v>0.49</v>
      </c>
      <c r="Q81" s="73">
        <v>1.27</v>
      </c>
      <c r="R81" s="92" t="s">
        <v>449</v>
      </c>
      <c r="S81" s="92" t="s">
        <v>449</v>
      </c>
      <c r="T81" s="71" t="s">
        <v>424</v>
      </c>
      <c r="U81" s="56">
        <v>0.25</v>
      </c>
      <c r="V81" s="57">
        <v>0.6</v>
      </c>
      <c r="W81" s="72">
        <v>0.42</v>
      </c>
      <c r="X81" s="56">
        <v>0.78</v>
      </c>
      <c r="Y81" s="57">
        <v>0.72</v>
      </c>
      <c r="Z81" s="71">
        <v>1.08</v>
      </c>
      <c r="AA81" s="56">
        <v>0.31</v>
      </c>
      <c r="AB81" s="57">
        <v>0.67</v>
      </c>
      <c r="AC81" s="72">
        <v>0.46</v>
      </c>
      <c r="AD81" s="56">
        <v>0.89</v>
      </c>
      <c r="AE81" s="57">
        <v>0.55000000000000004</v>
      </c>
      <c r="AF81" s="73">
        <v>1.62</v>
      </c>
      <c r="AG81" s="91">
        <v>8.5</v>
      </c>
      <c r="AH81" s="92">
        <v>3.98</v>
      </c>
      <c r="AI81" s="72">
        <v>2.14</v>
      </c>
      <c r="AJ81" s="101">
        <v>7.25</v>
      </c>
      <c r="AK81" s="104">
        <v>3.83</v>
      </c>
      <c r="AL81" s="72">
        <v>1.89</v>
      </c>
      <c r="AM81" s="56">
        <v>0.72</v>
      </c>
      <c r="AN81" s="57">
        <v>0.49</v>
      </c>
      <c r="AO81" s="73">
        <v>1.47</v>
      </c>
      <c r="AP81" s="1" t="s">
        <v>424</v>
      </c>
      <c r="AQ81" s="1">
        <v>0</v>
      </c>
      <c r="AR81" s="1">
        <v>0</v>
      </c>
      <c r="AS81" s="1">
        <v>1</v>
      </c>
      <c r="AT81" s="1">
        <v>0</v>
      </c>
      <c r="AU81" s="1">
        <v>1</v>
      </c>
      <c r="AV81" s="1">
        <v>-1</v>
      </c>
      <c r="AW81" s="1">
        <v>-1</v>
      </c>
      <c r="AX81" s="1">
        <v>1</v>
      </c>
      <c r="AY81" s="1">
        <v>-1</v>
      </c>
      <c r="AZ81" s="1">
        <v>-1</v>
      </c>
      <c r="BA81" s="17">
        <v>3</v>
      </c>
      <c r="BB81" s="1">
        <v>4</v>
      </c>
      <c r="BC81" s="1">
        <v>3</v>
      </c>
      <c r="BD81" s="46">
        <v>10</v>
      </c>
      <c r="BE81" s="44"/>
    </row>
    <row r="82" spans="1:57" x14ac:dyDescent="0.25">
      <c r="A82" s="17">
        <v>72</v>
      </c>
      <c r="B82" s="1" t="str">
        <f t="shared" si="1"/>
        <v>Tecniche di radiologia medica, per immagini e radioterapia (abilitante alla professione sanitaria di Tecnico di radiologia medica)LTL/SNT3PA</v>
      </c>
      <c r="C82" s="68" t="s">
        <v>201</v>
      </c>
      <c r="D82" s="68" t="s">
        <v>67</v>
      </c>
      <c r="E82" s="68" t="s">
        <v>199</v>
      </c>
      <c r="F82" s="68" t="s">
        <v>200</v>
      </c>
      <c r="G82" s="68">
        <v>3</v>
      </c>
      <c r="H82" s="69" t="s">
        <v>71</v>
      </c>
      <c r="I82" s="56">
        <v>0.44</v>
      </c>
      <c r="J82" s="57">
        <v>0.63</v>
      </c>
      <c r="K82" s="72">
        <v>0.7</v>
      </c>
      <c r="L82" s="56">
        <v>0.83</v>
      </c>
      <c r="M82" s="57">
        <v>0.83</v>
      </c>
      <c r="N82" s="71">
        <v>1</v>
      </c>
      <c r="O82" s="56">
        <v>0.33</v>
      </c>
      <c r="P82" s="57">
        <v>0.49</v>
      </c>
      <c r="Q82" s="72">
        <v>0.67</v>
      </c>
      <c r="R82" s="92" t="s">
        <v>449</v>
      </c>
      <c r="S82" s="92" t="s">
        <v>449</v>
      </c>
      <c r="T82" s="71" t="s">
        <v>424</v>
      </c>
      <c r="U82" s="56">
        <v>0.75</v>
      </c>
      <c r="V82" s="57">
        <v>0.6</v>
      </c>
      <c r="W82" s="73">
        <v>1.25</v>
      </c>
      <c r="X82" s="56">
        <v>0.67</v>
      </c>
      <c r="Y82" s="57">
        <v>0.72</v>
      </c>
      <c r="Z82" s="71">
        <v>0.93</v>
      </c>
      <c r="AA82" s="56">
        <v>0.47</v>
      </c>
      <c r="AB82" s="57">
        <v>0.67</v>
      </c>
      <c r="AC82" s="72">
        <v>0.7</v>
      </c>
      <c r="AD82" s="56">
        <v>0.78</v>
      </c>
      <c r="AE82" s="57">
        <v>0.55000000000000004</v>
      </c>
      <c r="AF82" s="73">
        <v>1.42</v>
      </c>
      <c r="AG82" s="91">
        <v>3.73</v>
      </c>
      <c r="AH82" s="92">
        <v>3.98</v>
      </c>
      <c r="AI82" s="71">
        <v>0.94</v>
      </c>
      <c r="AJ82" s="101">
        <v>4.75</v>
      </c>
      <c r="AK82" s="104">
        <v>3.83</v>
      </c>
      <c r="AL82" s="72">
        <v>1.24</v>
      </c>
      <c r="AM82" s="56">
        <v>0.81</v>
      </c>
      <c r="AN82" s="57">
        <v>0.49</v>
      </c>
      <c r="AO82" s="73">
        <v>1.65</v>
      </c>
      <c r="AP82" s="1" t="s">
        <v>424</v>
      </c>
      <c r="AQ82" s="1">
        <v>-1</v>
      </c>
      <c r="AR82" s="1">
        <v>0</v>
      </c>
      <c r="AS82" s="1">
        <v>-1</v>
      </c>
      <c r="AT82" s="1">
        <v>0</v>
      </c>
      <c r="AU82" s="1">
        <v>1</v>
      </c>
      <c r="AV82" s="1">
        <v>1</v>
      </c>
      <c r="AW82" s="1">
        <v>-1</v>
      </c>
      <c r="AX82" s="1">
        <v>1</v>
      </c>
      <c r="AY82" s="1">
        <v>-1</v>
      </c>
      <c r="AZ82" s="1">
        <v>0</v>
      </c>
      <c r="BA82" s="17">
        <v>3</v>
      </c>
      <c r="BB82" s="1">
        <v>4</v>
      </c>
      <c r="BC82" s="1">
        <v>3</v>
      </c>
      <c r="BD82" s="46">
        <v>10</v>
      </c>
      <c r="BE82" s="44"/>
    </row>
    <row r="83" spans="1:57" x14ac:dyDescent="0.25">
      <c r="A83" s="17">
        <v>73</v>
      </c>
      <c r="B83" s="1" t="str">
        <f t="shared" si="1"/>
        <v>Igiene dentale (abilitante alla professione sanitaria di Igienista dentale)LTL/SNT3PA</v>
      </c>
      <c r="C83" s="68" t="s">
        <v>202</v>
      </c>
      <c r="D83" s="68" t="s">
        <v>67</v>
      </c>
      <c r="E83" s="68" t="s">
        <v>199</v>
      </c>
      <c r="F83" s="68" t="s">
        <v>200</v>
      </c>
      <c r="G83" s="68">
        <v>3</v>
      </c>
      <c r="H83" s="69" t="s">
        <v>71</v>
      </c>
      <c r="I83" s="56">
        <v>0.52</v>
      </c>
      <c r="J83" s="57">
        <v>0.63</v>
      </c>
      <c r="K83" s="71">
        <v>0.83</v>
      </c>
      <c r="L83" s="56">
        <v>0.6</v>
      </c>
      <c r="M83" s="57">
        <v>0.83</v>
      </c>
      <c r="N83" s="72">
        <v>0.72</v>
      </c>
      <c r="O83" s="56">
        <v>0.2</v>
      </c>
      <c r="P83" s="57">
        <v>0.49</v>
      </c>
      <c r="Q83" s="72">
        <v>0.41</v>
      </c>
      <c r="R83" s="92" t="s">
        <v>449</v>
      </c>
      <c r="S83" s="92" t="s">
        <v>449</v>
      </c>
      <c r="T83" s="71" t="s">
        <v>424</v>
      </c>
      <c r="U83" s="56">
        <v>0.62</v>
      </c>
      <c r="V83" s="57">
        <v>0.6</v>
      </c>
      <c r="W83" s="71">
        <v>1.03</v>
      </c>
      <c r="X83" s="56" t="s">
        <v>424</v>
      </c>
      <c r="Y83" s="57" t="s">
        <v>424</v>
      </c>
      <c r="Z83" s="71" t="s">
        <v>424</v>
      </c>
      <c r="AA83" s="56">
        <v>1</v>
      </c>
      <c r="AB83" s="57">
        <v>0.67</v>
      </c>
      <c r="AC83" s="73">
        <v>1.49</v>
      </c>
      <c r="AD83" s="56" t="s">
        <v>424</v>
      </c>
      <c r="AE83" s="57" t="s">
        <v>424</v>
      </c>
      <c r="AF83" s="71" t="s">
        <v>424</v>
      </c>
      <c r="AG83" s="91">
        <v>4.68</v>
      </c>
      <c r="AH83" s="92">
        <v>3.98</v>
      </c>
      <c r="AI83" s="71">
        <v>1.18</v>
      </c>
      <c r="AJ83" s="101">
        <v>5.62</v>
      </c>
      <c r="AK83" s="104">
        <v>3.83</v>
      </c>
      <c r="AL83" s="72">
        <v>1.47</v>
      </c>
      <c r="AM83" s="56">
        <v>0.8</v>
      </c>
      <c r="AN83" s="57">
        <v>0.49</v>
      </c>
      <c r="AO83" s="73">
        <v>1.63</v>
      </c>
      <c r="AP83" s="1" t="s">
        <v>424</v>
      </c>
      <c r="AQ83" s="1">
        <v>0</v>
      </c>
      <c r="AR83" s="1">
        <v>-1</v>
      </c>
      <c r="AS83" s="1">
        <v>-1</v>
      </c>
      <c r="AT83" s="1" t="s">
        <v>424</v>
      </c>
      <c r="AU83" s="1">
        <v>1</v>
      </c>
      <c r="AV83" s="1">
        <v>0</v>
      </c>
      <c r="AW83" s="1">
        <v>1</v>
      </c>
      <c r="AX83" s="1" t="s">
        <v>424</v>
      </c>
      <c r="AY83" s="1">
        <v>-1</v>
      </c>
      <c r="AZ83" s="1">
        <v>0</v>
      </c>
      <c r="BA83" s="17">
        <v>2</v>
      </c>
      <c r="BB83" s="1">
        <v>3</v>
      </c>
      <c r="BC83" s="1">
        <v>3</v>
      </c>
      <c r="BD83" s="46">
        <v>8</v>
      </c>
      <c r="BE83" s="44"/>
    </row>
    <row r="84" spans="1:57" x14ac:dyDescent="0.25">
      <c r="A84" s="17">
        <v>74</v>
      </c>
      <c r="B84" s="1" t="str">
        <f t="shared" si="1"/>
        <v>Dietistica (abilitante alla professione sanitaria di Dietista)LTL/SNT3PA</v>
      </c>
      <c r="C84" s="68" t="s">
        <v>203</v>
      </c>
      <c r="D84" s="68" t="s">
        <v>67</v>
      </c>
      <c r="E84" s="68" t="s">
        <v>199</v>
      </c>
      <c r="F84" s="68" t="s">
        <v>200</v>
      </c>
      <c r="G84" s="68">
        <v>3</v>
      </c>
      <c r="H84" s="69" t="s">
        <v>71</v>
      </c>
      <c r="I84" s="56">
        <v>0.63</v>
      </c>
      <c r="J84" s="57">
        <v>0.63</v>
      </c>
      <c r="K84" s="71">
        <v>1</v>
      </c>
      <c r="L84" s="56">
        <v>0.86</v>
      </c>
      <c r="M84" s="57">
        <v>0.83</v>
      </c>
      <c r="N84" s="71">
        <v>1.04</v>
      </c>
      <c r="O84" s="56">
        <v>0.64</v>
      </c>
      <c r="P84" s="57">
        <v>0.49</v>
      </c>
      <c r="Q84" s="73">
        <v>1.31</v>
      </c>
      <c r="R84" s="92" t="s">
        <v>449</v>
      </c>
      <c r="S84" s="92" t="s">
        <v>449</v>
      </c>
      <c r="T84" s="71" t="s">
        <v>424</v>
      </c>
      <c r="U84" s="56">
        <v>0.53</v>
      </c>
      <c r="V84" s="57">
        <v>0.6</v>
      </c>
      <c r="W84" s="71">
        <v>0.88</v>
      </c>
      <c r="X84" s="56" t="s">
        <v>424</v>
      </c>
      <c r="Y84" s="57" t="s">
        <v>424</v>
      </c>
      <c r="Z84" s="71" t="s">
        <v>424</v>
      </c>
      <c r="AA84" s="56">
        <v>0.64</v>
      </c>
      <c r="AB84" s="57">
        <v>0.67</v>
      </c>
      <c r="AC84" s="71">
        <v>0.96</v>
      </c>
      <c r="AD84" s="56" t="s">
        <v>424</v>
      </c>
      <c r="AE84" s="57" t="s">
        <v>424</v>
      </c>
      <c r="AF84" s="71" t="s">
        <v>424</v>
      </c>
      <c r="AG84" s="91">
        <v>14.32</v>
      </c>
      <c r="AH84" s="92">
        <v>3.98</v>
      </c>
      <c r="AI84" s="72">
        <v>3.6</v>
      </c>
      <c r="AJ84" s="101">
        <v>12.38</v>
      </c>
      <c r="AK84" s="104">
        <v>3.83</v>
      </c>
      <c r="AL84" s="72">
        <v>3.23</v>
      </c>
      <c r="AM84" s="56">
        <v>0.69</v>
      </c>
      <c r="AN84" s="57">
        <v>0.49</v>
      </c>
      <c r="AO84" s="73">
        <v>1.41</v>
      </c>
      <c r="AP84" s="1" t="s">
        <v>424</v>
      </c>
      <c r="AQ84" s="1">
        <v>0</v>
      </c>
      <c r="AR84" s="1">
        <v>0</v>
      </c>
      <c r="AS84" s="1">
        <v>1</v>
      </c>
      <c r="AT84" s="1" t="s">
        <v>424</v>
      </c>
      <c r="AU84" s="1">
        <v>1</v>
      </c>
      <c r="AV84" s="1">
        <v>0</v>
      </c>
      <c r="AW84" s="1">
        <v>0</v>
      </c>
      <c r="AX84" s="1" t="s">
        <v>424</v>
      </c>
      <c r="AY84" s="1">
        <v>-1</v>
      </c>
      <c r="AZ84" s="1">
        <v>-1</v>
      </c>
      <c r="BA84" s="17">
        <v>2</v>
      </c>
      <c r="BB84" s="1">
        <v>2</v>
      </c>
      <c r="BC84" s="1">
        <v>4</v>
      </c>
      <c r="BD84" s="46">
        <v>8</v>
      </c>
      <c r="BE84" s="44"/>
    </row>
    <row r="85" spans="1:57" x14ac:dyDescent="0.25">
      <c r="A85" s="17">
        <v>75</v>
      </c>
      <c r="B85" s="1" t="str">
        <f t="shared" si="1"/>
        <v>Tecniche audioprotesiche (abilitante alla professione sanitaria di Audioprotesista)LTL/SNT3PA</v>
      </c>
      <c r="C85" s="68" t="s">
        <v>204</v>
      </c>
      <c r="D85" s="68" t="s">
        <v>67</v>
      </c>
      <c r="E85" s="68" t="s">
        <v>199</v>
      </c>
      <c r="F85" s="68" t="s">
        <v>200</v>
      </c>
      <c r="G85" s="68">
        <v>3</v>
      </c>
      <c r="H85" s="69" t="s">
        <v>71</v>
      </c>
      <c r="I85" s="56">
        <v>0.76</v>
      </c>
      <c r="J85" s="57">
        <v>0.63</v>
      </c>
      <c r="K85" s="73">
        <v>1.21</v>
      </c>
      <c r="L85" s="56">
        <v>1</v>
      </c>
      <c r="M85" s="57">
        <v>0.83</v>
      </c>
      <c r="N85" s="71">
        <v>1.2</v>
      </c>
      <c r="O85" s="56">
        <v>0.89</v>
      </c>
      <c r="P85" s="57">
        <v>0.49</v>
      </c>
      <c r="Q85" s="73">
        <v>1.82</v>
      </c>
      <c r="R85" s="92" t="s">
        <v>449</v>
      </c>
      <c r="S85" s="92" t="s">
        <v>449</v>
      </c>
      <c r="T85" s="71" t="s">
        <v>424</v>
      </c>
      <c r="U85" s="56" t="s">
        <v>424</v>
      </c>
      <c r="V85" s="57" t="s">
        <v>424</v>
      </c>
      <c r="W85" s="71" t="s">
        <v>424</v>
      </c>
      <c r="X85" s="56" t="s">
        <v>424</v>
      </c>
      <c r="Y85" s="57" t="s">
        <v>424</v>
      </c>
      <c r="Z85" s="71" t="s">
        <v>424</v>
      </c>
      <c r="AA85" s="56" t="s">
        <v>424</v>
      </c>
      <c r="AB85" s="57" t="s">
        <v>424</v>
      </c>
      <c r="AC85" s="71" t="s">
        <v>424</v>
      </c>
      <c r="AD85" s="56" t="s">
        <v>424</v>
      </c>
      <c r="AE85" s="57" t="s">
        <v>424</v>
      </c>
      <c r="AF85" s="71" t="s">
        <v>424</v>
      </c>
      <c r="AG85" s="91">
        <v>5.14</v>
      </c>
      <c r="AH85" s="92">
        <v>3.98</v>
      </c>
      <c r="AI85" s="72">
        <v>1.29</v>
      </c>
      <c r="AJ85" s="101">
        <v>5.12</v>
      </c>
      <c r="AK85" s="104">
        <v>3.83</v>
      </c>
      <c r="AL85" s="72">
        <v>1.34</v>
      </c>
      <c r="AM85" s="56">
        <v>0.56999999999999995</v>
      </c>
      <c r="AN85" s="57">
        <v>0.49</v>
      </c>
      <c r="AO85" s="71">
        <v>1.1599999999999999</v>
      </c>
      <c r="AP85" s="1" t="s">
        <v>424</v>
      </c>
      <c r="AQ85" s="1">
        <v>1</v>
      </c>
      <c r="AR85" s="1">
        <v>0</v>
      </c>
      <c r="AS85" s="1">
        <v>1</v>
      </c>
      <c r="AT85" s="1" t="s">
        <v>424</v>
      </c>
      <c r="AU85" s="1">
        <v>0</v>
      </c>
      <c r="AV85" s="1" t="s">
        <v>424</v>
      </c>
      <c r="AW85" s="1" t="s">
        <v>424</v>
      </c>
      <c r="AX85" s="1" t="s">
        <v>424</v>
      </c>
      <c r="AY85" s="1">
        <v>-1</v>
      </c>
      <c r="AZ85" s="1">
        <v>-1</v>
      </c>
      <c r="BA85" s="17">
        <v>2</v>
      </c>
      <c r="BB85" s="1">
        <v>2</v>
      </c>
      <c r="BC85" s="1">
        <v>2</v>
      </c>
      <c r="BD85" s="46">
        <v>6</v>
      </c>
      <c r="BE85" s="44" t="s">
        <v>423</v>
      </c>
    </row>
    <row r="86" spans="1:57" x14ac:dyDescent="0.25">
      <c r="A86" s="17">
        <v>76</v>
      </c>
      <c r="B86" s="1" t="str">
        <f t="shared" si="1"/>
        <v>Tecniche della prevenzione nell'ambiente e nei luoghi di lavoro (abilitante alla professione sanitaria di Tecnico della prevenzione nell'ambiente e nei luoghi di lavoro)LTL/SNT4PA</v>
      </c>
      <c r="C86" s="68" t="s">
        <v>205</v>
      </c>
      <c r="D86" s="68" t="s">
        <v>67</v>
      </c>
      <c r="E86" s="68" t="s">
        <v>206</v>
      </c>
      <c r="F86" s="68" t="s">
        <v>207</v>
      </c>
      <c r="G86" s="68">
        <v>3</v>
      </c>
      <c r="H86" s="69" t="s">
        <v>71</v>
      </c>
      <c r="I86" s="56">
        <v>0.32</v>
      </c>
      <c r="J86" s="57">
        <v>0.51</v>
      </c>
      <c r="K86" s="72">
        <v>0.63</v>
      </c>
      <c r="L86" s="56">
        <v>0.71</v>
      </c>
      <c r="M86" s="57">
        <v>0.77</v>
      </c>
      <c r="N86" s="71">
        <v>0.92</v>
      </c>
      <c r="O86" s="56">
        <v>0</v>
      </c>
      <c r="P86" s="57">
        <v>0.38</v>
      </c>
      <c r="Q86" s="72">
        <v>0</v>
      </c>
      <c r="R86" s="92" t="s">
        <v>449</v>
      </c>
      <c r="S86" s="92" t="s">
        <v>449</v>
      </c>
      <c r="T86" s="71" t="s">
        <v>424</v>
      </c>
      <c r="U86" s="56">
        <v>0.67</v>
      </c>
      <c r="V86" s="57">
        <v>0.55000000000000004</v>
      </c>
      <c r="W86" s="73">
        <v>1.22</v>
      </c>
      <c r="X86" s="56">
        <v>0.92</v>
      </c>
      <c r="Y86" s="57">
        <v>0.65</v>
      </c>
      <c r="Z86" s="73">
        <v>1.42</v>
      </c>
      <c r="AA86" s="56">
        <v>0.6</v>
      </c>
      <c r="AB86" s="57">
        <v>0.57999999999999996</v>
      </c>
      <c r="AC86" s="71">
        <v>1.03</v>
      </c>
      <c r="AD86" s="56">
        <v>0.28999999999999998</v>
      </c>
      <c r="AE86" s="57">
        <v>0.48</v>
      </c>
      <c r="AF86" s="72">
        <v>0.6</v>
      </c>
      <c r="AG86" s="91">
        <v>8.4</v>
      </c>
      <c r="AH86" s="92">
        <v>5.74</v>
      </c>
      <c r="AI86" s="72">
        <v>1.46</v>
      </c>
      <c r="AJ86" s="101">
        <v>8</v>
      </c>
      <c r="AK86" s="104">
        <v>5.61</v>
      </c>
      <c r="AL86" s="72">
        <v>1.43</v>
      </c>
      <c r="AM86" s="56">
        <v>0.61</v>
      </c>
      <c r="AN86" s="57">
        <v>0.44</v>
      </c>
      <c r="AO86" s="73">
        <v>1.39</v>
      </c>
      <c r="AP86" s="1" t="s">
        <v>424</v>
      </c>
      <c r="AQ86" s="1">
        <v>-1</v>
      </c>
      <c r="AR86" s="1">
        <v>0</v>
      </c>
      <c r="AS86" s="1">
        <v>-1</v>
      </c>
      <c r="AT86" s="1">
        <v>1</v>
      </c>
      <c r="AU86" s="1">
        <v>1</v>
      </c>
      <c r="AV86" s="1">
        <v>1</v>
      </c>
      <c r="AW86" s="1">
        <v>0</v>
      </c>
      <c r="AX86" s="1">
        <v>-1</v>
      </c>
      <c r="AY86" s="1">
        <v>-1</v>
      </c>
      <c r="AZ86" s="1">
        <v>-1</v>
      </c>
      <c r="BA86" s="17">
        <v>3</v>
      </c>
      <c r="BB86" s="1">
        <v>5</v>
      </c>
      <c r="BC86" s="1">
        <v>2</v>
      </c>
      <c r="BD86" s="46">
        <v>10</v>
      </c>
      <c r="BE86" s="44"/>
    </row>
    <row r="87" spans="1:57" x14ac:dyDescent="0.25">
      <c r="A87" s="17">
        <v>77</v>
      </c>
      <c r="B87" s="1" t="str">
        <f t="shared" si="1"/>
        <v>Assistenza sanitaria (abilitante alla professione sanitaria di Assistente sanitario)LTL/SNT4PA</v>
      </c>
      <c r="C87" s="68" t="s">
        <v>208</v>
      </c>
      <c r="D87" s="68" t="s">
        <v>67</v>
      </c>
      <c r="E87" s="68" t="s">
        <v>206</v>
      </c>
      <c r="F87" s="68" t="s">
        <v>207</v>
      </c>
      <c r="G87" s="68">
        <v>3</v>
      </c>
      <c r="H87" s="69" t="s">
        <v>71</v>
      </c>
      <c r="I87" s="56">
        <v>0.37</v>
      </c>
      <c r="J87" s="57">
        <v>0.51</v>
      </c>
      <c r="K87" s="72">
        <v>0.73</v>
      </c>
      <c r="L87" s="56">
        <v>0.9</v>
      </c>
      <c r="M87" s="57">
        <v>0.77</v>
      </c>
      <c r="N87" s="71">
        <v>1.17</v>
      </c>
      <c r="O87" s="56">
        <v>0.1</v>
      </c>
      <c r="P87" s="57">
        <v>0.38</v>
      </c>
      <c r="Q87" s="72">
        <v>0.26</v>
      </c>
      <c r="R87" s="92" t="s">
        <v>449</v>
      </c>
      <c r="S87" s="92" t="s">
        <v>449</v>
      </c>
      <c r="T87" s="71" t="s">
        <v>424</v>
      </c>
      <c r="U87" s="56">
        <v>0.42</v>
      </c>
      <c r="V87" s="57">
        <v>0.55000000000000004</v>
      </c>
      <c r="W87" s="72">
        <v>0.76</v>
      </c>
      <c r="X87" s="56">
        <v>0.85</v>
      </c>
      <c r="Y87" s="57">
        <v>0.65</v>
      </c>
      <c r="Z87" s="73">
        <v>1.31</v>
      </c>
      <c r="AA87" s="56">
        <v>0.56999999999999995</v>
      </c>
      <c r="AB87" s="57">
        <v>0.57999999999999996</v>
      </c>
      <c r="AC87" s="71">
        <v>0.98</v>
      </c>
      <c r="AD87" s="56">
        <v>0.6</v>
      </c>
      <c r="AE87" s="57">
        <v>0.48</v>
      </c>
      <c r="AF87" s="73">
        <v>1.25</v>
      </c>
      <c r="AG87" s="91">
        <v>7</v>
      </c>
      <c r="AH87" s="92">
        <v>5.74</v>
      </c>
      <c r="AI87" s="72">
        <v>1.22</v>
      </c>
      <c r="AJ87" s="101">
        <v>8.48</v>
      </c>
      <c r="AK87" s="104">
        <v>5.61</v>
      </c>
      <c r="AL87" s="72">
        <v>1.51</v>
      </c>
      <c r="AM87" s="56">
        <v>0.55000000000000004</v>
      </c>
      <c r="AN87" s="57">
        <v>0.44</v>
      </c>
      <c r="AO87" s="73">
        <v>1.25</v>
      </c>
      <c r="AP87" s="1" t="s">
        <v>424</v>
      </c>
      <c r="AQ87" s="1">
        <v>-1</v>
      </c>
      <c r="AR87" s="1">
        <v>0</v>
      </c>
      <c r="AS87" s="1">
        <v>-1</v>
      </c>
      <c r="AT87" s="1">
        <v>1</v>
      </c>
      <c r="AU87" s="1">
        <v>1</v>
      </c>
      <c r="AV87" s="1">
        <v>-1</v>
      </c>
      <c r="AW87" s="1">
        <v>0</v>
      </c>
      <c r="AX87" s="1">
        <v>1</v>
      </c>
      <c r="AY87" s="1">
        <v>-1</v>
      </c>
      <c r="AZ87" s="1">
        <v>-1</v>
      </c>
      <c r="BA87" s="17">
        <v>3</v>
      </c>
      <c r="BB87" s="1">
        <v>5</v>
      </c>
      <c r="BC87" s="1">
        <v>2</v>
      </c>
      <c r="BD87" s="46">
        <v>10</v>
      </c>
      <c r="BE87" s="44"/>
    </row>
    <row r="88" spans="1:57" x14ac:dyDescent="0.25">
      <c r="A88" s="17">
        <v>78</v>
      </c>
      <c r="B88" s="1" t="str">
        <f t="shared" si="1"/>
        <v>Chimica e tecnologia farmaceuticheLMULM-13PA</v>
      </c>
      <c r="C88" s="68" t="s">
        <v>209</v>
      </c>
      <c r="D88" s="68" t="s">
        <v>212</v>
      </c>
      <c r="E88" s="68" t="s">
        <v>210</v>
      </c>
      <c r="F88" s="68" t="s">
        <v>211</v>
      </c>
      <c r="G88" s="68">
        <v>5</v>
      </c>
      <c r="H88" s="69" t="s">
        <v>71</v>
      </c>
      <c r="I88" s="56">
        <v>0.59</v>
      </c>
      <c r="J88" s="57">
        <v>0.5</v>
      </c>
      <c r="K88" s="71">
        <v>1.18</v>
      </c>
      <c r="L88" s="56">
        <v>0.79</v>
      </c>
      <c r="M88" s="57">
        <v>0.61</v>
      </c>
      <c r="N88" s="73">
        <v>1.3</v>
      </c>
      <c r="O88" s="56">
        <v>0.42</v>
      </c>
      <c r="P88" s="57">
        <v>0.28000000000000003</v>
      </c>
      <c r="Q88" s="73">
        <v>1.5</v>
      </c>
      <c r="R88" s="92" t="s">
        <v>451</v>
      </c>
      <c r="S88" s="92" t="s">
        <v>450</v>
      </c>
      <c r="T88" s="73">
        <v>2</v>
      </c>
      <c r="U88" s="56">
        <v>0.13</v>
      </c>
      <c r="V88" s="57">
        <v>0.16</v>
      </c>
      <c r="W88" s="71">
        <v>0.81</v>
      </c>
      <c r="X88" s="56">
        <v>0.28999999999999998</v>
      </c>
      <c r="Y88" s="57">
        <v>0.28000000000000003</v>
      </c>
      <c r="Z88" s="71">
        <v>1.04</v>
      </c>
      <c r="AA88" s="56">
        <v>0.45</v>
      </c>
      <c r="AB88" s="57">
        <v>0.3</v>
      </c>
      <c r="AC88" s="73">
        <v>1.5</v>
      </c>
      <c r="AD88" s="56">
        <v>0.68</v>
      </c>
      <c r="AE88" s="57">
        <v>0.57999999999999996</v>
      </c>
      <c r="AF88" s="71">
        <v>1.17</v>
      </c>
      <c r="AG88" s="91">
        <v>19.510000000000002</v>
      </c>
      <c r="AH88" s="92">
        <v>23.29</v>
      </c>
      <c r="AI88" s="71">
        <v>0.84</v>
      </c>
      <c r="AJ88" s="101">
        <v>23.33</v>
      </c>
      <c r="AK88" s="104">
        <v>26.01</v>
      </c>
      <c r="AL88" s="71">
        <v>0.9</v>
      </c>
      <c r="AM88" s="56">
        <v>0.88</v>
      </c>
      <c r="AN88" s="57">
        <v>0.86</v>
      </c>
      <c r="AO88" s="71">
        <v>1.02</v>
      </c>
      <c r="AP88" s="1">
        <v>1</v>
      </c>
      <c r="AQ88" s="1">
        <v>0</v>
      </c>
      <c r="AR88" s="1">
        <v>1</v>
      </c>
      <c r="AS88" s="1">
        <v>1</v>
      </c>
      <c r="AT88" s="1">
        <v>0</v>
      </c>
      <c r="AU88" s="1">
        <v>0</v>
      </c>
      <c r="AV88" s="1">
        <v>0</v>
      </c>
      <c r="AW88" s="1">
        <v>1</v>
      </c>
      <c r="AX88" s="1">
        <v>0</v>
      </c>
      <c r="AY88" s="1">
        <v>0</v>
      </c>
      <c r="AZ88" s="1">
        <v>0</v>
      </c>
      <c r="BA88" s="17">
        <v>4</v>
      </c>
      <c r="BB88" s="1">
        <v>0</v>
      </c>
      <c r="BC88" s="1">
        <v>7</v>
      </c>
      <c r="BD88" s="46">
        <v>11</v>
      </c>
      <c r="BE88" s="44"/>
    </row>
    <row r="89" spans="1:57" x14ac:dyDescent="0.25">
      <c r="A89" s="17">
        <v>79</v>
      </c>
      <c r="B89" s="1" t="str">
        <f t="shared" si="1"/>
        <v>FarmaciaLMULM-13PA</v>
      </c>
      <c r="C89" s="68" t="s">
        <v>213</v>
      </c>
      <c r="D89" s="68" t="s">
        <v>212</v>
      </c>
      <c r="E89" s="68" t="s">
        <v>210</v>
      </c>
      <c r="F89" s="68" t="s">
        <v>211</v>
      </c>
      <c r="G89" s="68">
        <v>5</v>
      </c>
      <c r="H89" s="69" t="s">
        <v>71</v>
      </c>
      <c r="I89" s="56">
        <v>0.73</v>
      </c>
      <c r="J89" s="57">
        <v>0.5</v>
      </c>
      <c r="K89" s="73">
        <v>1.46</v>
      </c>
      <c r="L89" s="56">
        <v>0.72</v>
      </c>
      <c r="M89" s="57">
        <v>0.61</v>
      </c>
      <c r="N89" s="71">
        <v>1.18</v>
      </c>
      <c r="O89" s="56">
        <v>0.59</v>
      </c>
      <c r="P89" s="57">
        <v>0.28000000000000003</v>
      </c>
      <c r="Q89" s="73">
        <v>2.11</v>
      </c>
      <c r="R89" s="92" t="s">
        <v>451</v>
      </c>
      <c r="S89" s="92" t="s">
        <v>450</v>
      </c>
      <c r="T89" s="73">
        <v>2</v>
      </c>
      <c r="U89" s="56">
        <v>0.15</v>
      </c>
      <c r="V89" s="57">
        <v>0.16</v>
      </c>
      <c r="W89" s="71">
        <v>0.94</v>
      </c>
      <c r="X89" s="56">
        <v>0.25</v>
      </c>
      <c r="Y89" s="57">
        <v>0.28000000000000003</v>
      </c>
      <c r="Z89" s="71">
        <v>0.89</v>
      </c>
      <c r="AA89" s="56">
        <v>0.34</v>
      </c>
      <c r="AB89" s="57">
        <v>0.3</v>
      </c>
      <c r="AC89" s="71">
        <v>1.1299999999999999</v>
      </c>
      <c r="AD89" s="56">
        <v>0.61</v>
      </c>
      <c r="AE89" s="57">
        <v>0.57999999999999996</v>
      </c>
      <c r="AF89" s="71">
        <v>1.05</v>
      </c>
      <c r="AG89" s="91">
        <v>30.72</v>
      </c>
      <c r="AH89" s="92">
        <v>23.29</v>
      </c>
      <c r="AI89" s="72">
        <v>1.32</v>
      </c>
      <c r="AJ89" s="101">
        <v>35.979999999999997</v>
      </c>
      <c r="AK89" s="104">
        <v>26.01</v>
      </c>
      <c r="AL89" s="72">
        <v>1.38</v>
      </c>
      <c r="AM89" s="56">
        <v>0.95</v>
      </c>
      <c r="AN89" s="57">
        <v>0.86</v>
      </c>
      <c r="AO89" s="71">
        <v>1.1000000000000001</v>
      </c>
      <c r="AP89" s="1">
        <v>1</v>
      </c>
      <c r="AQ89" s="1">
        <v>1</v>
      </c>
      <c r="AR89" s="1">
        <v>0</v>
      </c>
      <c r="AS89" s="1">
        <v>1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-1</v>
      </c>
      <c r="AZ89" s="1">
        <v>-1</v>
      </c>
      <c r="BA89" s="17">
        <v>3</v>
      </c>
      <c r="BB89" s="1">
        <v>2</v>
      </c>
      <c r="BC89" s="1">
        <v>6</v>
      </c>
      <c r="BD89" s="46">
        <v>11</v>
      </c>
      <c r="BE89" s="44"/>
    </row>
    <row r="90" spans="1:57" x14ac:dyDescent="0.25">
      <c r="A90" s="17">
        <v>80</v>
      </c>
      <c r="B90" s="1" t="str">
        <f t="shared" si="1"/>
        <v>ArchitetturaLMULM-4 c.u.AG</v>
      </c>
      <c r="C90" s="68" t="s">
        <v>214</v>
      </c>
      <c r="D90" s="68" t="s">
        <v>212</v>
      </c>
      <c r="E90" s="68" t="s">
        <v>215</v>
      </c>
      <c r="F90" s="68" t="s">
        <v>216</v>
      </c>
      <c r="G90" s="68">
        <v>5</v>
      </c>
      <c r="H90" s="69" t="s">
        <v>68</v>
      </c>
      <c r="I90" s="56" t="s">
        <v>424</v>
      </c>
      <c r="J90" s="57" t="s">
        <v>424</v>
      </c>
      <c r="K90" s="71" t="s">
        <v>424</v>
      </c>
      <c r="L90" s="56" t="s">
        <v>424</v>
      </c>
      <c r="M90" s="57" t="s">
        <v>424</v>
      </c>
      <c r="N90" s="71" t="s">
        <v>424</v>
      </c>
      <c r="O90" s="56" t="s">
        <v>424</v>
      </c>
      <c r="P90" s="57" t="s">
        <v>424</v>
      </c>
      <c r="Q90" s="71" t="s">
        <v>424</v>
      </c>
      <c r="R90" s="92" t="s">
        <v>450</v>
      </c>
      <c r="S90" s="92" t="s">
        <v>452</v>
      </c>
      <c r="T90" s="72">
        <v>0.33</v>
      </c>
      <c r="U90" s="56">
        <v>0.52</v>
      </c>
      <c r="V90" s="57">
        <v>0.18</v>
      </c>
      <c r="W90" s="73">
        <v>2.89</v>
      </c>
      <c r="X90" s="56">
        <v>0.4</v>
      </c>
      <c r="Y90" s="57">
        <v>0.37</v>
      </c>
      <c r="Z90" s="71">
        <v>1.08</v>
      </c>
      <c r="AA90" s="56">
        <v>0.39</v>
      </c>
      <c r="AB90" s="57">
        <v>0.26</v>
      </c>
      <c r="AC90" s="73">
        <v>1.5</v>
      </c>
      <c r="AD90" s="56">
        <v>0.39</v>
      </c>
      <c r="AE90" s="57">
        <v>0.46</v>
      </c>
      <c r="AF90" s="71">
        <v>0.85</v>
      </c>
      <c r="AG90" s="91" t="s">
        <v>424</v>
      </c>
      <c r="AH90" s="92">
        <v>8.9700000000000006</v>
      </c>
      <c r="AI90" s="71" t="s">
        <v>424</v>
      </c>
      <c r="AJ90" s="101">
        <v>0.32</v>
      </c>
      <c r="AK90" s="104">
        <v>12.88</v>
      </c>
      <c r="AL90" s="73">
        <v>0.02</v>
      </c>
      <c r="AM90" s="56">
        <v>0.76</v>
      </c>
      <c r="AN90" s="57">
        <v>0.77</v>
      </c>
      <c r="AO90" s="71">
        <v>0.99</v>
      </c>
      <c r="AP90" s="1">
        <v>-1</v>
      </c>
      <c r="AQ90" s="1" t="s">
        <v>424</v>
      </c>
      <c r="AR90" s="1" t="s">
        <v>424</v>
      </c>
      <c r="AS90" s="1" t="s">
        <v>424</v>
      </c>
      <c r="AT90" s="1">
        <v>0</v>
      </c>
      <c r="AU90" s="1">
        <v>0</v>
      </c>
      <c r="AV90" s="1">
        <v>1</v>
      </c>
      <c r="AW90" s="1">
        <v>1</v>
      </c>
      <c r="AX90" s="1">
        <v>0</v>
      </c>
      <c r="AY90" s="1">
        <v>1</v>
      </c>
      <c r="AZ90" s="1">
        <v>1</v>
      </c>
      <c r="BA90" s="17">
        <v>3</v>
      </c>
      <c r="BB90" s="1">
        <v>1</v>
      </c>
      <c r="BC90" s="1">
        <v>3</v>
      </c>
      <c r="BD90" s="46">
        <v>7</v>
      </c>
      <c r="BE90" s="44" t="s">
        <v>426</v>
      </c>
    </row>
    <row r="91" spans="1:57" x14ac:dyDescent="0.25">
      <c r="A91" s="17">
        <v>81</v>
      </c>
      <c r="B91" s="1" t="str">
        <f t="shared" si="1"/>
        <v>ArchitetturaLMULM-4 c.u.PA</v>
      </c>
      <c r="C91" s="68" t="s">
        <v>214</v>
      </c>
      <c r="D91" s="68" t="s">
        <v>212</v>
      </c>
      <c r="E91" s="68" t="s">
        <v>215</v>
      </c>
      <c r="F91" s="68" t="s">
        <v>216</v>
      </c>
      <c r="G91" s="68">
        <v>5</v>
      </c>
      <c r="H91" s="69" t="s">
        <v>71</v>
      </c>
      <c r="I91" s="56">
        <v>0.36</v>
      </c>
      <c r="J91" s="57">
        <v>0.61</v>
      </c>
      <c r="K91" s="72">
        <v>0.59</v>
      </c>
      <c r="L91" s="56">
        <v>0.65</v>
      </c>
      <c r="M91" s="57">
        <v>0.8</v>
      </c>
      <c r="N91" s="71">
        <v>0.81</v>
      </c>
      <c r="O91" s="56">
        <v>0.2</v>
      </c>
      <c r="P91" s="57">
        <v>0.52</v>
      </c>
      <c r="Q91" s="72">
        <v>0.38</v>
      </c>
      <c r="R91" s="92" t="s">
        <v>455</v>
      </c>
      <c r="S91" s="92" t="s">
        <v>452</v>
      </c>
      <c r="T91" s="73">
        <v>2.33</v>
      </c>
      <c r="U91" s="56">
        <v>0.15</v>
      </c>
      <c r="V91" s="57">
        <v>0.18</v>
      </c>
      <c r="W91" s="71">
        <v>0.83</v>
      </c>
      <c r="X91" s="56">
        <v>0.39</v>
      </c>
      <c r="Y91" s="57">
        <v>0.37</v>
      </c>
      <c r="Z91" s="71">
        <v>1.05</v>
      </c>
      <c r="AA91" s="56">
        <v>0.7</v>
      </c>
      <c r="AB91" s="57">
        <v>0.26</v>
      </c>
      <c r="AC91" s="73">
        <v>2.69</v>
      </c>
      <c r="AD91" s="56" t="s">
        <v>424</v>
      </c>
      <c r="AE91" s="57">
        <v>0.46</v>
      </c>
      <c r="AF91" s="71" t="s">
        <v>424</v>
      </c>
      <c r="AG91" s="91">
        <v>8.42</v>
      </c>
      <c r="AH91" s="92">
        <v>8.9700000000000006</v>
      </c>
      <c r="AI91" s="71">
        <v>0.94</v>
      </c>
      <c r="AJ91" s="101">
        <v>8.7200000000000006</v>
      </c>
      <c r="AK91" s="104">
        <v>12.88</v>
      </c>
      <c r="AL91" s="73">
        <v>0.68</v>
      </c>
      <c r="AM91" s="56">
        <v>0.76</v>
      </c>
      <c r="AN91" s="57">
        <v>0.77</v>
      </c>
      <c r="AO91" s="71">
        <v>0.99</v>
      </c>
      <c r="AP91" s="1">
        <v>1</v>
      </c>
      <c r="AQ91" s="1">
        <v>-1</v>
      </c>
      <c r="AR91" s="1">
        <v>0</v>
      </c>
      <c r="AS91" s="1">
        <v>-1</v>
      </c>
      <c r="AT91" s="1">
        <v>0</v>
      </c>
      <c r="AU91" s="1">
        <v>0</v>
      </c>
      <c r="AV91" s="1">
        <v>0</v>
      </c>
      <c r="AW91" s="1">
        <v>1</v>
      </c>
      <c r="AX91" s="1" t="s">
        <v>424</v>
      </c>
      <c r="AY91" s="1">
        <v>1</v>
      </c>
      <c r="AZ91" s="1">
        <v>0</v>
      </c>
      <c r="BA91" s="17">
        <v>3</v>
      </c>
      <c r="BB91" s="1">
        <v>2</v>
      </c>
      <c r="BC91" s="1">
        <v>5</v>
      </c>
      <c r="BD91" s="46">
        <v>10</v>
      </c>
      <c r="BE91" s="44"/>
    </row>
    <row r="92" spans="1:57" x14ac:dyDescent="0.25">
      <c r="A92" s="17">
        <v>82</v>
      </c>
      <c r="B92" s="1" t="str">
        <f t="shared" si="1"/>
        <v>Medicina e chirurgiaLMULM-41CL</v>
      </c>
      <c r="C92" s="68" t="s">
        <v>217</v>
      </c>
      <c r="D92" s="68" t="s">
        <v>212</v>
      </c>
      <c r="E92" s="68" t="s">
        <v>218</v>
      </c>
      <c r="F92" s="68" t="s">
        <v>217</v>
      </c>
      <c r="G92" s="68">
        <v>6</v>
      </c>
      <c r="H92" s="69" t="s">
        <v>119</v>
      </c>
      <c r="I92" s="56">
        <v>0.65</v>
      </c>
      <c r="J92" s="57">
        <v>0.73</v>
      </c>
      <c r="K92" s="71">
        <v>0.89</v>
      </c>
      <c r="L92" s="56">
        <v>0.96</v>
      </c>
      <c r="M92" s="57">
        <v>0.95</v>
      </c>
      <c r="N92" s="71">
        <v>1.01</v>
      </c>
      <c r="O92" s="56">
        <v>0.53</v>
      </c>
      <c r="P92" s="57">
        <v>0.67</v>
      </c>
      <c r="Q92" s="72">
        <v>0.79</v>
      </c>
      <c r="R92" s="92" t="s">
        <v>450</v>
      </c>
      <c r="S92" s="92" t="s">
        <v>451</v>
      </c>
      <c r="T92" s="72">
        <v>0.5</v>
      </c>
      <c r="U92" s="56">
        <v>0.54</v>
      </c>
      <c r="V92" s="57">
        <v>0.35</v>
      </c>
      <c r="W92" s="73">
        <v>1.54</v>
      </c>
      <c r="X92" s="56">
        <v>0.26</v>
      </c>
      <c r="Y92" s="57">
        <v>0.6</v>
      </c>
      <c r="Z92" s="72">
        <v>0.43</v>
      </c>
      <c r="AA92" s="56">
        <v>0.73</v>
      </c>
      <c r="AB92" s="57">
        <v>0.48</v>
      </c>
      <c r="AC92" s="73">
        <v>1.52</v>
      </c>
      <c r="AD92" s="56">
        <v>0.71</v>
      </c>
      <c r="AE92" s="57">
        <v>0.61</v>
      </c>
      <c r="AF92" s="71">
        <v>1.1599999999999999</v>
      </c>
      <c r="AG92" s="91">
        <v>3.76</v>
      </c>
      <c r="AH92" s="92">
        <v>26.69</v>
      </c>
      <c r="AI92" s="73">
        <v>0.14000000000000001</v>
      </c>
      <c r="AJ92" s="101">
        <v>8.7200000000000006</v>
      </c>
      <c r="AK92" s="104">
        <v>32.08</v>
      </c>
      <c r="AL92" s="73">
        <v>0.27</v>
      </c>
      <c r="AM92" s="56">
        <v>0.84</v>
      </c>
      <c r="AN92" s="57">
        <v>0.85</v>
      </c>
      <c r="AO92" s="71">
        <v>0.99</v>
      </c>
      <c r="AP92" s="1">
        <v>-1</v>
      </c>
      <c r="AQ92" s="1">
        <v>0</v>
      </c>
      <c r="AR92" s="1">
        <v>0</v>
      </c>
      <c r="AS92" s="1">
        <v>-1</v>
      </c>
      <c r="AT92" s="1">
        <v>-1</v>
      </c>
      <c r="AU92" s="1">
        <v>0</v>
      </c>
      <c r="AV92" s="1">
        <v>1</v>
      </c>
      <c r="AW92" s="1">
        <v>1</v>
      </c>
      <c r="AX92" s="1">
        <v>0</v>
      </c>
      <c r="AY92" s="1">
        <v>1</v>
      </c>
      <c r="AZ92" s="1">
        <v>1</v>
      </c>
      <c r="BA92" s="17">
        <v>4</v>
      </c>
      <c r="BB92" s="1">
        <v>3</v>
      </c>
      <c r="BC92" s="1">
        <v>4</v>
      </c>
      <c r="BD92" s="46">
        <v>11</v>
      </c>
      <c r="BE92" s="44"/>
    </row>
    <row r="93" spans="1:57" x14ac:dyDescent="0.25">
      <c r="A93" s="17">
        <v>83</v>
      </c>
      <c r="B93" s="1" t="str">
        <f t="shared" si="1"/>
        <v>Medicina e chirurgiaLMULM-41PA</v>
      </c>
      <c r="C93" s="68" t="s">
        <v>217</v>
      </c>
      <c r="D93" s="68" t="s">
        <v>212</v>
      </c>
      <c r="E93" s="68" t="s">
        <v>218</v>
      </c>
      <c r="F93" s="68" t="s">
        <v>217</v>
      </c>
      <c r="G93" s="68">
        <v>6</v>
      </c>
      <c r="H93" s="69" t="s">
        <v>71</v>
      </c>
      <c r="I93" s="56">
        <v>0.66</v>
      </c>
      <c r="J93" s="57">
        <v>0.73</v>
      </c>
      <c r="K93" s="71">
        <v>0.9</v>
      </c>
      <c r="L93" s="56">
        <v>0.96</v>
      </c>
      <c r="M93" s="57">
        <v>0.95</v>
      </c>
      <c r="N93" s="71">
        <v>1.01</v>
      </c>
      <c r="O93" s="56">
        <v>0.56999999999999995</v>
      </c>
      <c r="P93" s="57">
        <v>0.67</v>
      </c>
      <c r="Q93" s="71">
        <v>0.85</v>
      </c>
      <c r="R93" s="92" t="s">
        <v>450</v>
      </c>
      <c r="S93" s="92" t="s">
        <v>451</v>
      </c>
      <c r="T93" s="72">
        <v>0.5</v>
      </c>
      <c r="U93" s="56">
        <v>0.35</v>
      </c>
      <c r="V93" s="57">
        <v>0.35</v>
      </c>
      <c r="W93" s="71">
        <v>1</v>
      </c>
      <c r="X93" s="56" t="s">
        <v>424</v>
      </c>
      <c r="Y93" s="57" t="s">
        <v>424</v>
      </c>
      <c r="Z93" s="71" t="s">
        <v>424</v>
      </c>
      <c r="AA93" s="56">
        <v>0.64</v>
      </c>
      <c r="AB93" s="57">
        <v>0.48</v>
      </c>
      <c r="AC93" s="73">
        <v>1.33</v>
      </c>
      <c r="AD93" s="56" t="s">
        <v>424</v>
      </c>
      <c r="AE93" s="57" t="s">
        <v>424</v>
      </c>
      <c r="AF93" s="71" t="s">
        <v>424</v>
      </c>
      <c r="AG93" s="91">
        <v>29.71</v>
      </c>
      <c r="AH93" s="92">
        <v>26.69</v>
      </c>
      <c r="AI93" s="71">
        <v>1.1100000000000001</v>
      </c>
      <c r="AJ93" s="101">
        <v>31.34</v>
      </c>
      <c r="AK93" s="104">
        <v>32.08</v>
      </c>
      <c r="AL93" s="71">
        <v>0.98</v>
      </c>
      <c r="AM93" s="56">
        <v>0.84</v>
      </c>
      <c r="AN93" s="57">
        <v>0.85</v>
      </c>
      <c r="AO93" s="71">
        <v>0.99</v>
      </c>
      <c r="AP93" s="1">
        <v>-1</v>
      </c>
      <c r="AQ93" s="1">
        <v>0</v>
      </c>
      <c r="AR93" s="1">
        <v>0</v>
      </c>
      <c r="AS93" s="1">
        <v>0</v>
      </c>
      <c r="AT93" s="1" t="s">
        <v>424</v>
      </c>
      <c r="AU93" s="1">
        <v>0</v>
      </c>
      <c r="AV93" s="1">
        <v>0</v>
      </c>
      <c r="AW93" s="1">
        <v>1</v>
      </c>
      <c r="AX93" s="1" t="s">
        <v>424</v>
      </c>
      <c r="AY93" s="1">
        <v>0</v>
      </c>
      <c r="AZ93" s="1">
        <v>0</v>
      </c>
      <c r="BA93" s="17">
        <v>1</v>
      </c>
      <c r="BB93" s="1">
        <v>1</v>
      </c>
      <c r="BC93" s="1">
        <v>7</v>
      </c>
      <c r="BD93" s="46">
        <v>9</v>
      </c>
      <c r="BE93" s="44"/>
    </row>
    <row r="94" spans="1:57" x14ac:dyDescent="0.25">
      <c r="A94" s="17">
        <v>84</v>
      </c>
      <c r="B94" s="1" t="str">
        <f t="shared" si="1"/>
        <v>Odontoiatria e protesi dentariaLMULM-46PA</v>
      </c>
      <c r="C94" s="68" t="s">
        <v>219</v>
      </c>
      <c r="D94" s="68" t="s">
        <v>212</v>
      </c>
      <c r="E94" s="68" t="s">
        <v>220</v>
      </c>
      <c r="F94" s="68" t="s">
        <v>219</v>
      </c>
      <c r="G94" s="68">
        <v>6</v>
      </c>
      <c r="H94" s="69" t="s">
        <v>71</v>
      </c>
      <c r="I94" s="56">
        <v>0.57999999999999996</v>
      </c>
      <c r="J94" s="57">
        <v>0.71</v>
      </c>
      <c r="K94" s="71">
        <v>0.82</v>
      </c>
      <c r="L94" s="56">
        <v>0.89</v>
      </c>
      <c r="M94" s="57">
        <v>0.76</v>
      </c>
      <c r="N94" s="71">
        <v>1.17</v>
      </c>
      <c r="O94" s="56">
        <v>0.56000000000000005</v>
      </c>
      <c r="P94" s="57">
        <v>0.59</v>
      </c>
      <c r="Q94" s="71">
        <v>0.95</v>
      </c>
      <c r="R94" s="92" t="s">
        <v>450</v>
      </c>
      <c r="S94" s="92" t="s">
        <v>450</v>
      </c>
      <c r="T94" s="71">
        <v>1</v>
      </c>
      <c r="U94" s="56">
        <v>0.52</v>
      </c>
      <c r="V94" s="57">
        <v>0.55000000000000004</v>
      </c>
      <c r="W94" s="71">
        <v>0.95</v>
      </c>
      <c r="X94" s="56">
        <v>0.72</v>
      </c>
      <c r="Y94" s="57">
        <v>0.63</v>
      </c>
      <c r="Z94" s="71">
        <v>1.1399999999999999</v>
      </c>
      <c r="AA94" s="56">
        <v>0.68</v>
      </c>
      <c r="AB94" s="57">
        <v>0.68</v>
      </c>
      <c r="AC94" s="71">
        <v>1</v>
      </c>
      <c r="AD94" s="56">
        <v>0.56000000000000005</v>
      </c>
      <c r="AE94" s="57">
        <v>0.62</v>
      </c>
      <c r="AF94" s="71">
        <v>0.9</v>
      </c>
      <c r="AG94" s="91">
        <v>4.43</v>
      </c>
      <c r="AH94" s="92">
        <v>6.46</v>
      </c>
      <c r="AI94" s="73">
        <v>0.69</v>
      </c>
      <c r="AJ94" s="101">
        <v>7.92</v>
      </c>
      <c r="AK94" s="104">
        <v>7.25</v>
      </c>
      <c r="AL94" s="71">
        <v>1.0900000000000001</v>
      </c>
      <c r="AM94" s="56">
        <v>0.87</v>
      </c>
      <c r="AN94" s="57">
        <v>0.75</v>
      </c>
      <c r="AO94" s="71">
        <v>1.1599999999999999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1</v>
      </c>
      <c r="BA94" s="17">
        <v>1</v>
      </c>
      <c r="BB94" s="1">
        <v>0</v>
      </c>
      <c r="BC94" s="1">
        <v>10</v>
      </c>
      <c r="BD94" s="46">
        <v>11</v>
      </c>
      <c r="BE94" s="44"/>
    </row>
    <row r="95" spans="1:57" x14ac:dyDescent="0.25">
      <c r="A95" s="17">
        <v>85</v>
      </c>
      <c r="B95" s="1" t="str">
        <f t="shared" si="1"/>
        <v>Scienze della formazione primariaLMULM-85 bisPA</v>
      </c>
      <c r="C95" s="68" t="s">
        <v>221</v>
      </c>
      <c r="D95" s="68" t="s">
        <v>212</v>
      </c>
      <c r="E95" s="68" t="s">
        <v>222</v>
      </c>
      <c r="F95" s="68" t="s">
        <v>221</v>
      </c>
      <c r="G95" s="68">
        <v>5</v>
      </c>
      <c r="H95" s="69" t="s">
        <v>71</v>
      </c>
      <c r="I95" s="56">
        <v>0.71</v>
      </c>
      <c r="J95" s="57">
        <v>0.8</v>
      </c>
      <c r="K95" s="71">
        <v>0.89</v>
      </c>
      <c r="L95" s="56">
        <v>0.93</v>
      </c>
      <c r="M95" s="57">
        <v>0.95</v>
      </c>
      <c r="N95" s="71">
        <v>0.98</v>
      </c>
      <c r="O95" s="56">
        <v>0.67</v>
      </c>
      <c r="P95" s="57">
        <v>0.78</v>
      </c>
      <c r="Q95" s="71">
        <v>0.86</v>
      </c>
      <c r="R95" s="92" t="s">
        <v>449</v>
      </c>
      <c r="S95" s="92" t="s">
        <v>449</v>
      </c>
      <c r="T95" s="71" t="s">
        <v>424</v>
      </c>
      <c r="U95" s="56">
        <v>0.77</v>
      </c>
      <c r="V95" s="57">
        <v>0.72</v>
      </c>
      <c r="W95" s="71">
        <v>1.07</v>
      </c>
      <c r="X95" s="56">
        <v>0.82</v>
      </c>
      <c r="Y95" s="57">
        <v>0.77</v>
      </c>
      <c r="Z95" s="71">
        <v>1.06</v>
      </c>
      <c r="AA95" s="56">
        <v>0.74</v>
      </c>
      <c r="AB95" s="57">
        <v>0.7</v>
      </c>
      <c r="AC95" s="71">
        <v>1.06</v>
      </c>
      <c r="AD95" s="56">
        <v>0.84</v>
      </c>
      <c r="AE95" s="57">
        <v>0.77</v>
      </c>
      <c r="AF95" s="71">
        <v>1.0900000000000001</v>
      </c>
      <c r="AG95" s="91">
        <v>44.16</v>
      </c>
      <c r="AH95" s="92">
        <v>54.51</v>
      </c>
      <c r="AI95" s="71">
        <v>0.81</v>
      </c>
      <c r="AJ95" s="101">
        <v>52.96</v>
      </c>
      <c r="AK95" s="104">
        <v>59</v>
      </c>
      <c r="AL95" s="71">
        <v>0.9</v>
      </c>
      <c r="AM95" s="56">
        <v>0.59</v>
      </c>
      <c r="AN95" s="57">
        <v>0.56000000000000005</v>
      </c>
      <c r="AO95" s="71">
        <v>1.05</v>
      </c>
      <c r="AP95" s="1" t="s">
        <v>424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0</v>
      </c>
      <c r="BA95" s="17">
        <v>0</v>
      </c>
      <c r="BB95" s="1">
        <v>0</v>
      </c>
      <c r="BC95" s="1">
        <v>10</v>
      </c>
      <c r="BD95" s="46">
        <v>10</v>
      </c>
      <c r="BE95" s="44"/>
    </row>
    <row r="96" spans="1:57" x14ac:dyDescent="0.25">
      <c r="A96" s="17">
        <v>86</v>
      </c>
      <c r="B96" s="1" t="str">
        <f t="shared" si="1"/>
        <v>GIURISPRUDENZALMULMG/01AG</v>
      </c>
      <c r="C96" s="68" t="s">
        <v>223</v>
      </c>
      <c r="D96" s="68" t="s">
        <v>212</v>
      </c>
      <c r="E96" s="68" t="s">
        <v>224</v>
      </c>
      <c r="F96" s="68" t="s">
        <v>225</v>
      </c>
      <c r="G96" s="68">
        <v>5</v>
      </c>
      <c r="H96" s="69" t="s">
        <v>68</v>
      </c>
      <c r="I96" s="56" t="s">
        <v>424</v>
      </c>
      <c r="J96" s="57" t="s">
        <v>424</v>
      </c>
      <c r="K96" s="71" t="s">
        <v>424</v>
      </c>
      <c r="L96" s="56" t="s">
        <v>424</v>
      </c>
      <c r="M96" s="57" t="s">
        <v>424</v>
      </c>
      <c r="N96" s="71" t="s">
        <v>424</v>
      </c>
      <c r="O96" s="56" t="s">
        <v>424</v>
      </c>
      <c r="P96" s="57" t="s">
        <v>424</v>
      </c>
      <c r="Q96" s="71" t="s">
        <v>424</v>
      </c>
      <c r="R96" s="92" t="s">
        <v>450</v>
      </c>
      <c r="S96" s="92" t="s">
        <v>451</v>
      </c>
      <c r="T96" s="72">
        <v>0.5</v>
      </c>
      <c r="U96" s="56">
        <v>0.18</v>
      </c>
      <c r="V96" s="57">
        <v>0.18</v>
      </c>
      <c r="W96" s="71">
        <v>1</v>
      </c>
      <c r="X96" s="56">
        <v>0.24</v>
      </c>
      <c r="Y96" s="57">
        <v>0.25</v>
      </c>
      <c r="Z96" s="71">
        <v>0.96</v>
      </c>
      <c r="AA96" s="56">
        <v>0.33</v>
      </c>
      <c r="AB96" s="57">
        <v>0.31</v>
      </c>
      <c r="AC96" s="71">
        <v>1.06</v>
      </c>
      <c r="AD96" s="56">
        <v>0.19</v>
      </c>
      <c r="AE96" s="57">
        <v>0.17</v>
      </c>
      <c r="AF96" s="71">
        <v>1.1200000000000001</v>
      </c>
      <c r="AG96" s="91" t="s">
        <v>424</v>
      </c>
      <c r="AH96" s="92">
        <v>25.07</v>
      </c>
      <c r="AI96" s="71" t="s">
        <v>424</v>
      </c>
      <c r="AJ96" s="101">
        <v>0.94</v>
      </c>
      <c r="AK96" s="104">
        <v>28.57</v>
      </c>
      <c r="AL96" s="73">
        <v>0.03</v>
      </c>
      <c r="AM96" s="56">
        <v>0.89</v>
      </c>
      <c r="AN96" s="57">
        <v>0.87</v>
      </c>
      <c r="AO96" s="71">
        <v>1.02</v>
      </c>
      <c r="AP96" s="1">
        <v>-1</v>
      </c>
      <c r="AQ96" s="1" t="s">
        <v>424</v>
      </c>
      <c r="AR96" s="1" t="s">
        <v>424</v>
      </c>
      <c r="AS96" s="1" t="s">
        <v>424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1</v>
      </c>
      <c r="AZ96" s="1">
        <v>1</v>
      </c>
      <c r="BA96" s="17">
        <v>1</v>
      </c>
      <c r="BB96" s="1">
        <v>1</v>
      </c>
      <c r="BC96" s="1">
        <v>5</v>
      </c>
      <c r="BD96" s="46">
        <v>7</v>
      </c>
      <c r="BE96" s="44" t="s">
        <v>426</v>
      </c>
    </row>
    <row r="97" spans="1:57" x14ac:dyDescent="0.25">
      <c r="A97" s="17">
        <v>87</v>
      </c>
      <c r="B97" s="1" t="str">
        <f t="shared" si="1"/>
        <v>GIURISPRUDENZALMULMG/01PA</v>
      </c>
      <c r="C97" s="68" t="s">
        <v>223</v>
      </c>
      <c r="D97" s="68" t="s">
        <v>212</v>
      </c>
      <c r="E97" s="68" t="s">
        <v>224</v>
      </c>
      <c r="F97" s="68" t="s">
        <v>225</v>
      </c>
      <c r="G97" s="68">
        <v>5</v>
      </c>
      <c r="H97" s="69" t="s">
        <v>71</v>
      </c>
      <c r="I97" s="56">
        <v>0.35</v>
      </c>
      <c r="J97" s="57">
        <v>0.46</v>
      </c>
      <c r="K97" s="72">
        <v>0.76</v>
      </c>
      <c r="L97" s="56">
        <v>0.71</v>
      </c>
      <c r="M97" s="57">
        <v>0.72</v>
      </c>
      <c r="N97" s="71">
        <v>0.99</v>
      </c>
      <c r="O97" s="56">
        <v>0.19</v>
      </c>
      <c r="P97" s="57">
        <v>0.33</v>
      </c>
      <c r="Q97" s="72">
        <v>0.57999999999999996</v>
      </c>
      <c r="R97" s="92" t="s">
        <v>456</v>
      </c>
      <c r="S97" s="92" t="s">
        <v>451</v>
      </c>
      <c r="T97" s="73">
        <v>2.5</v>
      </c>
      <c r="U97" s="56">
        <v>0.16</v>
      </c>
      <c r="V97" s="57">
        <v>0.18</v>
      </c>
      <c r="W97" s="71">
        <v>0.89</v>
      </c>
      <c r="X97" s="56">
        <v>0.27</v>
      </c>
      <c r="Y97" s="57">
        <v>0.25</v>
      </c>
      <c r="Z97" s="71">
        <v>1.08</v>
      </c>
      <c r="AA97" s="56">
        <v>0.4</v>
      </c>
      <c r="AB97" s="57">
        <v>0.31</v>
      </c>
      <c r="AC97" s="73">
        <v>1.29</v>
      </c>
      <c r="AD97" s="56">
        <v>0.14000000000000001</v>
      </c>
      <c r="AE97" s="57">
        <v>0.17</v>
      </c>
      <c r="AF97" s="71">
        <v>0.82</v>
      </c>
      <c r="AG97" s="91">
        <v>56.96</v>
      </c>
      <c r="AH97" s="92">
        <v>25.07</v>
      </c>
      <c r="AI97" s="72">
        <v>2.27</v>
      </c>
      <c r="AJ97" s="101">
        <v>28.5</v>
      </c>
      <c r="AK97" s="104">
        <v>28.57</v>
      </c>
      <c r="AL97" s="71">
        <v>1</v>
      </c>
      <c r="AM97" s="56">
        <v>0.89</v>
      </c>
      <c r="AN97" s="57">
        <v>0.87</v>
      </c>
      <c r="AO97" s="71">
        <v>1.02</v>
      </c>
      <c r="AP97" s="1">
        <v>1</v>
      </c>
      <c r="AQ97" s="1">
        <v>-1</v>
      </c>
      <c r="AR97" s="1">
        <v>0</v>
      </c>
      <c r="AS97" s="1">
        <v>-1</v>
      </c>
      <c r="AT97" s="1">
        <v>0</v>
      </c>
      <c r="AU97" s="1">
        <v>0</v>
      </c>
      <c r="AV97" s="1">
        <v>0</v>
      </c>
      <c r="AW97" s="1">
        <v>1</v>
      </c>
      <c r="AX97" s="1">
        <v>0</v>
      </c>
      <c r="AY97" s="1">
        <v>0</v>
      </c>
      <c r="AZ97" s="1">
        <v>-1</v>
      </c>
      <c r="BA97" s="17">
        <v>2</v>
      </c>
      <c r="BB97" s="1">
        <v>3</v>
      </c>
      <c r="BC97" s="1">
        <v>6</v>
      </c>
      <c r="BD97" s="46">
        <v>11</v>
      </c>
      <c r="BE97" s="44"/>
    </row>
    <row r="98" spans="1:57" x14ac:dyDescent="0.25">
      <c r="A98" s="17">
        <v>88</v>
      </c>
      <c r="B98" s="1" t="str">
        <f t="shared" si="1"/>
        <v>GIURISPRUDENZALMULMG/01TP</v>
      </c>
      <c r="C98" s="68" t="s">
        <v>223</v>
      </c>
      <c r="D98" s="68" t="s">
        <v>212</v>
      </c>
      <c r="E98" s="68" t="s">
        <v>224</v>
      </c>
      <c r="F98" s="68" t="s">
        <v>225</v>
      </c>
      <c r="G98" s="68">
        <v>5</v>
      </c>
      <c r="H98" s="69" t="s">
        <v>83</v>
      </c>
      <c r="I98" s="56">
        <v>0.39</v>
      </c>
      <c r="J98" s="57">
        <v>0.46</v>
      </c>
      <c r="K98" s="71">
        <v>0.85</v>
      </c>
      <c r="L98" s="56">
        <v>0.71</v>
      </c>
      <c r="M98" s="57">
        <v>0.72</v>
      </c>
      <c r="N98" s="71">
        <v>0.99</v>
      </c>
      <c r="O98" s="56">
        <v>0.15</v>
      </c>
      <c r="P98" s="57">
        <v>0.33</v>
      </c>
      <c r="Q98" s="72">
        <v>0.45</v>
      </c>
      <c r="R98" s="92" t="s">
        <v>450</v>
      </c>
      <c r="S98" s="92" t="s">
        <v>451</v>
      </c>
      <c r="T98" s="72">
        <v>0.5</v>
      </c>
      <c r="U98" s="56">
        <v>0.09</v>
      </c>
      <c r="V98" s="57">
        <v>0.18</v>
      </c>
      <c r="W98" s="72">
        <v>0.5</v>
      </c>
      <c r="X98" s="56">
        <v>0.16</v>
      </c>
      <c r="Y98" s="57">
        <v>0.25</v>
      </c>
      <c r="Z98" s="72">
        <v>0.64</v>
      </c>
      <c r="AA98" s="56">
        <v>0.19</v>
      </c>
      <c r="AB98" s="57">
        <v>0.31</v>
      </c>
      <c r="AC98" s="72">
        <v>0.61</v>
      </c>
      <c r="AD98" s="56">
        <v>0.16</v>
      </c>
      <c r="AE98" s="57">
        <v>0.17</v>
      </c>
      <c r="AF98" s="71">
        <v>0.94</v>
      </c>
      <c r="AG98" s="91">
        <v>3.24</v>
      </c>
      <c r="AH98" s="92">
        <v>25.07</v>
      </c>
      <c r="AI98" s="73">
        <v>0.13</v>
      </c>
      <c r="AJ98" s="101">
        <v>3.18</v>
      </c>
      <c r="AK98" s="104">
        <v>28.57</v>
      </c>
      <c r="AL98" s="73">
        <v>0.11</v>
      </c>
      <c r="AM98" s="56">
        <v>0.89</v>
      </c>
      <c r="AN98" s="57">
        <v>0.87</v>
      </c>
      <c r="AO98" s="71">
        <v>1.02</v>
      </c>
      <c r="AP98" s="1">
        <v>-1</v>
      </c>
      <c r="AQ98" s="1">
        <v>0</v>
      </c>
      <c r="AR98" s="1">
        <v>0</v>
      </c>
      <c r="AS98" s="1">
        <v>-1</v>
      </c>
      <c r="AT98" s="1">
        <v>-1</v>
      </c>
      <c r="AU98" s="1">
        <v>0</v>
      </c>
      <c r="AV98" s="1">
        <v>-1</v>
      </c>
      <c r="AW98" s="1">
        <v>-1</v>
      </c>
      <c r="AX98" s="1">
        <v>0</v>
      </c>
      <c r="AY98" s="1">
        <v>1</v>
      </c>
      <c r="AZ98" s="1">
        <v>1</v>
      </c>
      <c r="BA98" s="17">
        <v>2</v>
      </c>
      <c r="BB98" s="1">
        <v>5</v>
      </c>
      <c r="BC98" s="1">
        <v>4</v>
      </c>
      <c r="BD98" s="46">
        <v>11</v>
      </c>
      <c r="BE98" s="44"/>
    </row>
    <row r="99" spans="1:57" x14ac:dyDescent="0.25">
      <c r="A99" s="17">
        <v>89</v>
      </c>
      <c r="B99" s="1" t="str">
        <f t="shared" si="1"/>
        <v>Conservazione e restauro dei beni culturali (abilitante ai sensi del D.Lgs n.42/2004)LMULMR/02PA</v>
      </c>
      <c r="C99" s="68" t="s">
        <v>226</v>
      </c>
      <c r="D99" s="68" t="s">
        <v>212</v>
      </c>
      <c r="E99" s="68" t="s">
        <v>227</v>
      </c>
      <c r="F99" s="68" t="s">
        <v>228</v>
      </c>
      <c r="G99" s="68">
        <v>5</v>
      </c>
      <c r="H99" s="69" t="s">
        <v>71</v>
      </c>
      <c r="I99" s="56">
        <v>0.64</v>
      </c>
      <c r="J99" s="57">
        <v>0.79</v>
      </c>
      <c r="K99" s="71">
        <v>0.81</v>
      </c>
      <c r="L99" s="56">
        <v>0.92</v>
      </c>
      <c r="M99" s="57">
        <v>0.96</v>
      </c>
      <c r="N99" s="71">
        <v>0.96</v>
      </c>
      <c r="O99" s="56">
        <v>0.5</v>
      </c>
      <c r="P99" s="57">
        <v>0.72</v>
      </c>
      <c r="Q99" s="72">
        <v>0.69</v>
      </c>
      <c r="R99" s="92" t="s">
        <v>449</v>
      </c>
      <c r="S99" s="92" t="s">
        <v>450</v>
      </c>
      <c r="T99" s="72">
        <v>0</v>
      </c>
      <c r="U99" s="56">
        <v>0.17</v>
      </c>
      <c r="V99" s="57">
        <v>0.04</v>
      </c>
      <c r="W99" s="73">
        <v>4.25</v>
      </c>
      <c r="X99" s="56">
        <v>0.62</v>
      </c>
      <c r="Y99" s="57">
        <v>0.36</v>
      </c>
      <c r="Z99" s="73">
        <v>1.72</v>
      </c>
      <c r="AA99" s="56">
        <v>0.5</v>
      </c>
      <c r="AB99" s="57">
        <v>0.52</v>
      </c>
      <c r="AC99" s="71">
        <v>0.96</v>
      </c>
      <c r="AD99" s="56">
        <v>0.5</v>
      </c>
      <c r="AE99" s="57">
        <v>0.35</v>
      </c>
      <c r="AF99" s="73">
        <v>1.43</v>
      </c>
      <c r="AG99" s="91">
        <v>5.36</v>
      </c>
      <c r="AH99" s="92">
        <v>1.73</v>
      </c>
      <c r="AI99" s="72">
        <v>3.1</v>
      </c>
      <c r="AJ99" s="101">
        <v>6.1</v>
      </c>
      <c r="AK99" s="104">
        <v>2.2400000000000002</v>
      </c>
      <c r="AL99" s="72">
        <v>2.72</v>
      </c>
      <c r="AM99" s="56">
        <v>0.66</v>
      </c>
      <c r="AN99" s="57">
        <v>0.36</v>
      </c>
      <c r="AO99" s="73">
        <v>1.83</v>
      </c>
      <c r="AP99" s="1">
        <v>-1</v>
      </c>
      <c r="AQ99" s="1">
        <v>0</v>
      </c>
      <c r="AR99" s="1">
        <v>0</v>
      </c>
      <c r="AS99" s="1">
        <v>-1</v>
      </c>
      <c r="AT99" s="1">
        <v>1</v>
      </c>
      <c r="AU99" s="1">
        <v>1</v>
      </c>
      <c r="AV99" s="1">
        <v>1</v>
      </c>
      <c r="AW99" s="1">
        <v>0</v>
      </c>
      <c r="AX99" s="1">
        <v>1</v>
      </c>
      <c r="AY99" s="1">
        <v>-1</v>
      </c>
      <c r="AZ99" s="1">
        <v>-1</v>
      </c>
      <c r="BA99" s="17">
        <v>4</v>
      </c>
      <c r="BB99" s="1">
        <v>4</v>
      </c>
      <c r="BC99" s="1">
        <v>3</v>
      </c>
      <c r="BD99" s="46">
        <v>11</v>
      </c>
      <c r="BE99" s="44"/>
    </row>
    <row r="100" spans="1:57" x14ac:dyDescent="0.25">
      <c r="A100" s="17">
        <v>90</v>
      </c>
      <c r="B100" s="1" t="str">
        <f t="shared" si="1"/>
        <v>Design e Cultura del territorioLMLM-12PA</v>
      </c>
      <c r="C100" s="68" t="s">
        <v>229</v>
      </c>
      <c r="D100" s="68" t="s">
        <v>232</v>
      </c>
      <c r="E100" s="68" t="s">
        <v>230</v>
      </c>
      <c r="F100" s="68" t="s">
        <v>231</v>
      </c>
      <c r="G100" s="68">
        <v>2</v>
      </c>
      <c r="H100" s="69" t="s">
        <v>71</v>
      </c>
      <c r="I100" s="56">
        <v>0.89</v>
      </c>
      <c r="J100" s="57">
        <v>0.79</v>
      </c>
      <c r="K100" s="71">
        <v>1.1299999999999999</v>
      </c>
      <c r="L100" s="56">
        <v>0.94</v>
      </c>
      <c r="M100" s="57">
        <v>0.96</v>
      </c>
      <c r="N100" s="71">
        <v>0.98</v>
      </c>
      <c r="O100" s="56">
        <v>0.89</v>
      </c>
      <c r="P100" s="57">
        <v>0.69</v>
      </c>
      <c r="Q100" s="73">
        <v>1.29</v>
      </c>
      <c r="R100" s="92" t="s">
        <v>449</v>
      </c>
      <c r="S100" s="92" t="s">
        <v>450</v>
      </c>
      <c r="T100" s="72">
        <v>0</v>
      </c>
      <c r="U100" s="56">
        <v>0.3</v>
      </c>
      <c r="V100" s="57">
        <v>0.56000000000000005</v>
      </c>
      <c r="W100" s="72">
        <v>0.54</v>
      </c>
      <c r="X100" s="56" t="s">
        <v>424</v>
      </c>
      <c r="Y100" s="57" t="s">
        <v>424</v>
      </c>
      <c r="Z100" s="71" t="s">
        <v>424</v>
      </c>
      <c r="AA100" s="56" t="s">
        <v>424</v>
      </c>
      <c r="AB100" s="57" t="s">
        <v>424</v>
      </c>
      <c r="AC100" s="71" t="s">
        <v>424</v>
      </c>
      <c r="AD100" s="56" t="s">
        <v>424</v>
      </c>
      <c r="AE100" s="57" t="s">
        <v>424</v>
      </c>
      <c r="AF100" s="71" t="s">
        <v>424</v>
      </c>
      <c r="AG100" s="91">
        <v>3.5</v>
      </c>
      <c r="AH100" s="92">
        <v>9.2200000000000006</v>
      </c>
      <c r="AI100" s="73">
        <v>0.38</v>
      </c>
      <c r="AJ100" s="101">
        <v>6.91</v>
      </c>
      <c r="AK100" s="104">
        <v>8.91</v>
      </c>
      <c r="AL100" s="73">
        <v>0.78</v>
      </c>
      <c r="AM100" s="56">
        <v>0.56999999999999995</v>
      </c>
      <c r="AN100" s="57">
        <v>0.77</v>
      </c>
      <c r="AO100" s="72">
        <v>0.74</v>
      </c>
      <c r="AP100" s="1">
        <v>-1</v>
      </c>
      <c r="AQ100" s="1">
        <v>0</v>
      </c>
      <c r="AR100" s="1">
        <v>0</v>
      </c>
      <c r="AS100" s="1">
        <v>1</v>
      </c>
      <c r="AT100" s="1" t="s">
        <v>424</v>
      </c>
      <c r="AU100" s="1">
        <v>-1</v>
      </c>
      <c r="AV100" s="1">
        <v>-1</v>
      </c>
      <c r="AW100" s="1" t="s">
        <v>424</v>
      </c>
      <c r="AX100" s="1" t="s">
        <v>424</v>
      </c>
      <c r="AY100" s="1">
        <v>1</v>
      </c>
      <c r="AZ100" s="1">
        <v>1</v>
      </c>
      <c r="BA100" s="17">
        <v>3</v>
      </c>
      <c r="BB100" s="1">
        <v>3</v>
      </c>
      <c r="BC100" s="1">
        <v>2</v>
      </c>
      <c r="BD100" s="46">
        <v>8</v>
      </c>
      <c r="BE100" s="44"/>
    </row>
    <row r="101" spans="1:57" x14ac:dyDescent="0.25">
      <c r="A101" s="17">
        <v>91</v>
      </c>
      <c r="B101" s="1" t="str">
        <f t="shared" si="1"/>
        <v>ItalianisticaLMLM-14PA</v>
      </c>
      <c r="C101" s="68" t="s">
        <v>233</v>
      </c>
      <c r="D101" s="68" t="s">
        <v>232</v>
      </c>
      <c r="E101" s="68" t="s">
        <v>234</v>
      </c>
      <c r="F101" s="68" t="s">
        <v>235</v>
      </c>
      <c r="G101" s="68">
        <v>2</v>
      </c>
      <c r="H101" s="69" t="s">
        <v>71</v>
      </c>
      <c r="I101" s="56">
        <v>0.68</v>
      </c>
      <c r="J101" s="57">
        <v>0.63</v>
      </c>
      <c r="K101" s="71">
        <v>1.08</v>
      </c>
      <c r="L101" s="56">
        <v>0.97</v>
      </c>
      <c r="M101" s="57">
        <v>0.97</v>
      </c>
      <c r="N101" s="71">
        <v>1</v>
      </c>
      <c r="O101" s="56">
        <v>0.71</v>
      </c>
      <c r="P101" s="57">
        <v>0.51</v>
      </c>
      <c r="Q101" s="73">
        <v>1.39</v>
      </c>
      <c r="R101" s="92" t="s">
        <v>450</v>
      </c>
      <c r="S101" s="92" t="s">
        <v>450</v>
      </c>
      <c r="T101" s="71">
        <v>1</v>
      </c>
      <c r="U101" s="56">
        <v>0.7</v>
      </c>
      <c r="V101" s="57">
        <v>0.45</v>
      </c>
      <c r="W101" s="73">
        <v>1.56</v>
      </c>
      <c r="X101" s="56">
        <v>0.84</v>
      </c>
      <c r="Y101" s="57">
        <v>0.77</v>
      </c>
      <c r="Z101" s="71">
        <v>1.0900000000000001</v>
      </c>
      <c r="AA101" s="56">
        <v>0.67</v>
      </c>
      <c r="AB101" s="57">
        <v>0.61</v>
      </c>
      <c r="AC101" s="71">
        <v>1.1000000000000001</v>
      </c>
      <c r="AD101" s="56">
        <v>0.51</v>
      </c>
      <c r="AE101" s="57">
        <v>0.48</v>
      </c>
      <c r="AF101" s="71">
        <v>1.06</v>
      </c>
      <c r="AG101" s="91">
        <v>21.07</v>
      </c>
      <c r="AH101" s="92">
        <v>16.579999999999998</v>
      </c>
      <c r="AI101" s="72">
        <v>1.27</v>
      </c>
      <c r="AJ101" s="101">
        <v>33.6</v>
      </c>
      <c r="AK101" s="104">
        <v>26.83</v>
      </c>
      <c r="AL101" s="72">
        <v>1.25</v>
      </c>
      <c r="AM101" s="56">
        <v>0.93</v>
      </c>
      <c r="AN101" s="57">
        <v>0.79</v>
      </c>
      <c r="AO101" s="71">
        <v>1.18</v>
      </c>
      <c r="AP101" s="1">
        <v>0</v>
      </c>
      <c r="AQ101" s="1">
        <v>0</v>
      </c>
      <c r="AR101" s="1">
        <v>0</v>
      </c>
      <c r="AS101" s="1">
        <v>1</v>
      </c>
      <c r="AT101" s="1">
        <v>0</v>
      </c>
      <c r="AU101" s="1">
        <v>0</v>
      </c>
      <c r="AV101" s="1">
        <v>1</v>
      </c>
      <c r="AW101" s="1">
        <v>0</v>
      </c>
      <c r="AX101" s="1">
        <v>0</v>
      </c>
      <c r="AY101" s="1">
        <v>-1</v>
      </c>
      <c r="AZ101" s="1">
        <v>-1</v>
      </c>
      <c r="BA101" s="17">
        <v>2</v>
      </c>
      <c r="BB101" s="1">
        <v>2</v>
      </c>
      <c r="BC101" s="1">
        <v>7</v>
      </c>
      <c r="BD101" s="46">
        <v>11</v>
      </c>
      <c r="BE101" s="44"/>
    </row>
    <row r="102" spans="1:57" x14ac:dyDescent="0.25">
      <c r="A102" s="17">
        <v>92</v>
      </c>
      <c r="B102" s="1" t="str">
        <f t="shared" si="1"/>
        <v>Scienze dell'antichitàLMLM-15PA</v>
      </c>
      <c r="C102" s="68" t="s">
        <v>236</v>
      </c>
      <c r="D102" s="68" t="s">
        <v>232</v>
      </c>
      <c r="E102" s="68" t="s">
        <v>237</v>
      </c>
      <c r="F102" s="68" t="s">
        <v>238</v>
      </c>
      <c r="G102" s="68">
        <v>2</v>
      </c>
      <c r="H102" s="69" t="s">
        <v>71</v>
      </c>
      <c r="I102" s="56">
        <v>0.64</v>
      </c>
      <c r="J102" s="57">
        <v>0.66</v>
      </c>
      <c r="K102" s="71">
        <v>0.97</v>
      </c>
      <c r="L102" s="56">
        <v>0.97</v>
      </c>
      <c r="M102" s="57">
        <v>0.99</v>
      </c>
      <c r="N102" s="71">
        <v>0.98</v>
      </c>
      <c r="O102" s="56">
        <v>0.48</v>
      </c>
      <c r="P102" s="57">
        <v>0.56000000000000005</v>
      </c>
      <c r="Q102" s="71">
        <v>0.86</v>
      </c>
      <c r="R102" s="92" t="s">
        <v>457</v>
      </c>
      <c r="S102" s="92" t="s">
        <v>452</v>
      </c>
      <c r="T102" s="73">
        <v>3</v>
      </c>
      <c r="U102" s="56">
        <v>0.7</v>
      </c>
      <c r="V102" s="57">
        <v>0.53</v>
      </c>
      <c r="W102" s="73">
        <v>1.32</v>
      </c>
      <c r="X102" s="56">
        <v>0.74</v>
      </c>
      <c r="Y102" s="57">
        <v>0.76</v>
      </c>
      <c r="Z102" s="71">
        <v>0.97</v>
      </c>
      <c r="AA102" s="56">
        <v>0.66</v>
      </c>
      <c r="AB102" s="57">
        <v>0.56000000000000005</v>
      </c>
      <c r="AC102" s="71">
        <v>1.18</v>
      </c>
      <c r="AD102" s="56">
        <v>0.78</v>
      </c>
      <c r="AE102" s="57">
        <v>0.51</v>
      </c>
      <c r="AF102" s="73">
        <v>1.53</v>
      </c>
      <c r="AG102" s="91">
        <v>5.33</v>
      </c>
      <c r="AH102" s="92">
        <v>6.6</v>
      </c>
      <c r="AI102" s="71">
        <v>0.81</v>
      </c>
      <c r="AJ102" s="101">
        <v>8.69</v>
      </c>
      <c r="AK102" s="104">
        <v>9.93</v>
      </c>
      <c r="AL102" s="71">
        <v>0.88</v>
      </c>
      <c r="AM102" s="56">
        <v>0.92</v>
      </c>
      <c r="AN102" s="57">
        <v>0.92</v>
      </c>
      <c r="AO102" s="71">
        <v>1</v>
      </c>
      <c r="AP102" s="1">
        <v>1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1</v>
      </c>
      <c r="AW102" s="1">
        <v>0</v>
      </c>
      <c r="AX102" s="1">
        <v>1</v>
      </c>
      <c r="AY102" s="1">
        <v>0</v>
      </c>
      <c r="AZ102" s="1">
        <v>0</v>
      </c>
      <c r="BA102" s="17">
        <v>3</v>
      </c>
      <c r="BB102" s="1">
        <v>0</v>
      </c>
      <c r="BC102" s="1">
        <v>8</v>
      </c>
      <c r="BD102" s="46">
        <v>11</v>
      </c>
      <c r="BE102" s="44"/>
    </row>
    <row r="103" spans="1:57" x14ac:dyDescent="0.25">
      <c r="A103" s="17">
        <v>93</v>
      </c>
      <c r="B103" s="1" t="str">
        <f t="shared" si="1"/>
        <v>FisicaLMLM-17PA</v>
      </c>
      <c r="C103" s="68" t="s">
        <v>239</v>
      </c>
      <c r="D103" s="68" t="s">
        <v>232</v>
      </c>
      <c r="E103" s="68" t="s">
        <v>240</v>
      </c>
      <c r="F103" s="68" t="s">
        <v>239</v>
      </c>
      <c r="G103" s="68">
        <v>2</v>
      </c>
      <c r="H103" s="69" t="s">
        <v>71</v>
      </c>
      <c r="I103" s="56">
        <v>0.5</v>
      </c>
      <c r="J103" s="57">
        <v>0.53</v>
      </c>
      <c r="K103" s="71">
        <v>0.94</v>
      </c>
      <c r="L103" s="56">
        <v>1</v>
      </c>
      <c r="M103" s="57">
        <v>0.98</v>
      </c>
      <c r="N103" s="71">
        <v>1.02</v>
      </c>
      <c r="O103" s="56">
        <v>0.18</v>
      </c>
      <c r="P103" s="57">
        <v>0.38</v>
      </c>
      <c r="Q103" s="72">
        <v>0.47</v>
      </c>
      <c r="R103" s="92" t="s">
        <v>449</v>
      </c>
      <c r="S103" s="92" t="s">
        <v>451</v>
      </c>
      <c r="T103" s="72">
        <v>0</v>
      </c>
      <c r="U103" s="56">
        <v>0.79</v>
      </c>
      <c r="V103" s="57">
        <v>0.5</v>
      </c>
      <c r="W103" s="73">
        <v>1.58</v>
      </c>
      <c r="X103" s="56">
        <v>0.86</v>
      </c>
      <c r="Y103" s="57">
        <v>0.74</v>
      </c>
      <c r="Z103" s="71">
        <v>1.1599999999999999</v>
      </c>
      <c r="AA103" s="56">
        <v>0.8</v>
      </c>
      <c r="AB103" s="57">
        <v>0.54</v>
      </c>
      <c r="AC103" s="73">
        <v>1.48</v>
      </c>
      <c r="AD103" s="56">
        <v>0.88</v>
      </c>
      <c r="AE103" s="57">
        <v>0.78</v>
      </c>
      <c r="AF103" s="71">
        <v>1.1299999999999999</v>
      </c>
      <c r="AG103" s="91">
        <v>3.47</v>
      </c>
      <c r="AH103" s="92">
        <v>2.17</v>
      </c>
      <c r="AI103" s="72">
        <v>1.6</v>
      </c>
      <c r="AJ103" s="101">
        <v>4.12</v>
      </c>
      <c r="AK103" s="104">
        <v>3.62</v>
      </c>
      <c r="AL103" s="71">
        <v>1.1399999999999999</v>
      </c>
      <c r="AM103" s="56">
        <v>1</v>
      </c>
      <c r="AN103" s="57">
        <v>0.81</v>
      </c>
      <c r="AO103" s="73">
        <v>1.23</v>
      </c>
      <c r="AP103" s="1">
        <v>-1</v>
      </c>
      <c r="AQ103" s="1">
        <v>0</v>
      </c>
      <c r="AR103" s="1">
        <v>0</v>
      </c>
      <c r="AS103" s="1">
        <v>-1</v>
      </c>
      <c r="AT103" s="1">
        <v>0</v>
      </c>
      <c r="AU103" s="1">
        <v>1</v>
      </c>
      <c r="AV103" s="1">
        <v>1</v>
      </c>
      <c r="AW103" s="1">
        <v>1</v>
      </c>
      <c r="AX103" s="1">
        <v>0</v>
      </c>
      <c r="AY103" s="1">
        <v>0</v>
      </c>
      <c r="AZ103" s="1">
        <v>-1</v>
      </c>
      <c r="BA103" s="17">
        <v>3</v>
      </c>
      <c r="BB103" s="1">
        <v>3</v>
      </c>
      <c r="BC103" s="1">
        <v>5</v>
      </c>
      <c r="BD103" s="46">
        <v>11</v>
      </c>
      <c r="BE103" s="44"/>
    </row>
    <row r="104" spans="1:57" x14ac:dyDescent="0.25">
      <c r="A104" s="17">
        <v>94</v>
      </c>
      <c r="B104" s="1" t="str">
        <f t="shared" si="1"/>
        <v>InformaticaLMLM-18PA</v>
      </c>
      <c r="C104" s="68" t="s">
        <v>137</v>
      </c>
      <c r="D104" s="68" t="s">
        <v>232</v>
      </c>
      <c r="E104" s="68" t="s">
        <v>241</v>
      </c>
      <c r="F104" s="68" t="s">
        <v>137</v>
      </c>
      <c r="G104" s="68">
        <v>2</v>
      </c>
      <c r="H104" s="69" t="s">
        <v>71</v>
      </c>
      <c r="I104" s="56">
        <v>0.65</v>
      </c>
      <c r="J104" s="57">
        <v>0.54</v>
      </c>
      <c r="K104" s="71">
        <v>1.2</v>
      </c>
      <c r="L104" s="56">
        <v>1</v>
      </c>
      <c r="M104" s="57">
        <v>0.92</v>
      </c>
      <c r="N104" s="71">
        <v>1.0900000000000001</v>
      </c>
      <c r="O104" s="56">
        <v>0.65</v>
      </c>
      <c r="P104" s="57">
        <v>0.35</v>
      </c>
      <c r="Q104" s="73">
        <v>1.86</v>
      </c>
      <c r="R104" s="92" t="s">
        <v>458</v>
      </c>
      <c r="S104" s="92" t="s">
        <v>452</v>
      </c>
      <c r="T104" s="73">
        <v>4</v>
      </c>
      <c r="U104" s="56">
        <v>0.33</v>
      </c>
      <c r="V104" s="57">
        <v>0.53</v>
      </c>
      <c r="W104" s="72">
        <v>0.62</v>
      </c>
      <c r="X104" s="56">
        <v>0.82</v>
      </c>
      <c r="Y104" s="57">
        <v>0.72</v>
      </c>
      <c r="Z104" s="71">
        <v>1.1399999999999999</v>
      </c>
      <c r="AA104" s="56">
        <v>0.67</v>
      </c>
      <c r="AB104" s="57">
        <v>0.68</v>
      </c>
      <c r="AC104" s="71">
        <v>0.99</v>
      </c>
      <c r="AD104" s="56">
        <v>0.71</v>
      </c>
      <c r="AE104" s="57">
        <v>0.89</v>
      </c>
      <c r="AF104" s="71">
        <v>0.8</v>
      </c>
      <c r="AG104" s="91">
        <v>4.29</v>
      </c>
      <c r="AH104" s="92">
        <v>8.99</v>
      </c>
      <c r="AI104" s="73">
        <v>0.48</v>
      </c>
      <c r="AJ104" s="101">
        <v>7.59</v>
      </c>
      <c r="AK104" s="104">
        <v>11.26</v>
      </c>
      <c r="AL104" s="73">
        <v>0.67</v>
      </c>
      <c r="AM104" s="56">
        <v>0.77</v>
      </c>
      <c r="AN104" s="57">
        <v>0.83</v>
      </c>
      <c r="AO104" s="71">
        <v>0.93</v>
      </c>
      <c r="AP104" s="1">
        <v>1</v>
      </c>
      <c r="AQ104" s="1">
        <v>0</v>
      </c>
      <c r="AR104" s="1">
        <v>0</v>
      </c>
      <c r="AS104" s="1">
        <v>1</v>
      </c>
      <c r="AT104" s="1">
        <v>0</v>
      </c>
      <c r="AU104" s="1">
        <v>0</v>
      </c>
      <c r="AV104" s="1">
        <v>-1</v>
      </c>
      <c r="AW104" s="1">
        <v>0</v>
      </c>
      <c r="AX104" s="1">
        <v>0</v>
      </c>
      <c r="AY104" s="1">
        <v>1</v>
      </c>
      <c r="AZ104" s="1">
        <v>1</v>
      </c>
      <c r="BA104" s="17">
        <v>4</v>
      </c>
      <c r="BB104" s="1">
        <v>1</v>
      </c>
      <c r="BC104" s="1">
        <v>6</v>
      </c>
      <c r="BD104" s="46">
        <v>11</v>
      </c>
      <c r="BE104" s="44"/>
    </row>
    <row r="105" spans="1:57" x14ac:dyDescent="0.25">
      <c r="A105" s="17">
        <v>95</v>
      </c>
      <c r="B105" s="1" t="str">
        <f t="shared" si="1"/>
        <v>ArcheologiaLMLM-2AG</v>
      </c>
      <c r="C105" s="68" t="s">
        <v>242</v>
      </c>
      <c r="D105" s="68" t="s">
        <v>232</v>
      </c>
      <c r="E105" s="68" t="s">
        <v>243</v>
      </c>
      <c r="F105" s="68" t="s">
        <v>242</v>
      </c>
      <c r="G105" s="68">
        <v>2</v>
      </c>
      <c r="H105" s="69" t="s">
        <v>68</v>
      </c>
      <c r="I105" s="56" t="s">
        <v>424</v>
      </c>
      <c r="J105" s="57" t="s">
        <v>424</v>
      </c>
      <c r="K105" s="71" t="s">
        <v>424</v>
      </c>
      <c r="L105" s="56" t="s">
        <v>424</v>
      </c>
      <c r="M105" s="57" t="s">
        <v>424</v>
      </c>
      <c r="N105" s="71" t="s">
        <v>424</v>
      </c>
      <c r="O105" s="56" t="s">
        <v>424</v>
      </c>
      <c r="P105" s="57" t="s">
        <v>424</v>
      </c>
      <c r="Q105" s="71" t="s">
        <v>424</v>
      </c>
      <c r="R105" s="92" t="s">
        <v>424</v>
      </c>
      <c r="S105" s="92" t="s">
        <v>424</v>
      </c>
      <c r="T105" s="71" t="s">
        <v>424</v>
      </c>
      <c r="U105" s="56" t="s">
        <v>424</v>
      </c>
      <c r="V105" s="57" t="s">
        <v>424</v>
      </c>
      <c r="W105" s="71" t="s">
        <v>424</v>
      </c>
      <c r="X105" s="56">
        <v>0.56000000000000005</v>
      </c>
      <c r="Y105" s="57">
        <v>0.67</v>
      </c>
      <c r="Z105" s="71">
        <v>0.84</v>
      </c>
      <c r="AA105" s="56">
        <v>7.0000000000000007E-2</v>
      </c>
      <c r="AB105" s="57">
        <v>0.4</v>
      </c>
      <c r="AC105" s="72">
        <v>0.18</v>
      </c>
      <c r="AD105" s="56">
        <v>0.23</v>
      </c>
      <c r="AE105" s="57">
        <v>0.38</v>
      </c>
      <c r="AF105" s="72">
        <v>0.61</v>
      </c>
      <c r="AG105" s="91" t="s">
        <v>424</v>
      </c>
      <c r="AH105" s="92">
        <v>5.99</v>
      </c>
      <c r="AI105" s="71" t="s">
        <v>424</v>
      </c>
      <c r="AJ105" s="101">
        <v>1.57</v>
      </c>
      <c r="AK105" s="104">
        <v>9.73</v>
      </c>
      <c r="AL105" s="73">
        <v>0.16</v>
      </c>
      <c r="AM105" s="56">
        <v>0.68</v>
      </c>
      <c r="AN105" s="57">
        <v>0.77</v>
      </c>
      <c r="AO105" s="71">
        <v>0.88</v>
      </c>
      <c r="AP105" s="1" t="s">
        <v>424</v>
      </c>
      <c r="AQ105" s="1" t="s">
        <v>424</v>
      </c>
      <c r="AR105" s="1" t="s">
        <v>424</v>
      </c>
      <c r="AS105" s="1" t="s">
        <v>424</v>
      </c>
      <c r="AT105" s="1">
        <v>0</v>
      </c>
      <c r="AU105" s="1">
        <v>0</v>
      </c>
      <c r="AV105" s="1" t="s">
        <v>424</v>
      </c>
      <c r="AW105" s="1">
        <v>-1</v>
      </c>
      <c r="AX105" s="1">
        <v>-1</v>
      </c>
      <c r="AY105" s="1">
        <v>1</v>
      </c>
      <c r="AZ105" s="1">
        <v>1</v>
      </c>
      <c r="BA105" s="17">
        <v>1</v>
      </c>
      <c r="BB105" s="1">
        <v>2</v>
      </c>
      <c r="BC105" s="1">
        <v>2</v>
      </c>
      <c r="BD105" s="46">
        <v>5</v>
      </c>
      <c r="BE105" s="44" t="s">
        <v>426</v>
      </c>
    </row>
    <row r="106" spans="1:57" x14ac:dyDescent="0.25">
      <c r="A106" s="17">
        <v>96</v>
      </c>
      <c r="B106" s="1" t="str">
        <f t="shared" si="1"/>
        <v>ArcheologiaLMLM-2PA</v>
      </c>
      <c r="C106" s="68" t="s">
        <v>242</v>
      </c>
      <c r="D106" s="68" t="s">
        <v>232</v>
      </c>
      <c r="E106" s="68" t="s">
        <v>243</v>
      </c>
      <c r="F106" s="68" t="s">
        <v>242</v>
      </c>
      <c r="G106" s="68">
        <v>2</v>
      </c>
      <c r="H106" s="69" t="s">
        <v>71</v>
      </c>
      <c r="I106" s="56">
        <v>0.55000000000000004</v>
      </c>
      <c r="J106" s="57">
        <v>0.56000000000000005</v>
      </c>
      <c r="K106" s="71">
        <v>0.98</v>
      </c>
      <c r="L106" s="56">
        <v>0.92</v>
      </c>
      <c r="M106" s="57">
        <v>0.96</v>
      </c>
      <c r="N106" s="71">
        <v>0.96</v>
      </c>
      <c r="O106" s="56">
        <v>0.31</v>
      </c>
      <c r="P106" s="57">
        <v>0.42</v>
      </c>
      <c r="Q106" s="72">
        <v>0.74</v>
      </c>
      <c r="R106" s="92" t="s">
        <v>459</v>
      </c>
      <c r="S106" s="92" t="s">
        <v>451</v>
      </c>
      <c r="T106" s="73">
        <v>11</v>
      </c>
      <c r="U106" s="56">
        <v>0.36</v>
      </c>
      <c r="V106" s="57">
        <v>0.33</v>
      </c>
      <c r="W106" s="71">
        <v>1.0900000000000001</v>
      </c>
      <c r="X106" s="56" t="s">
        <v>424</v>
      </c>
      <c r="Y106" s="57" t="s">
        <v>424</v>
      </c>
      <c r="Z106" s="71" t="s">
        <v>424</v>
      </c>
      <c r="AA106" s="56">
        <v>1</v>
      </c>
      <c r="AB106" s="57">
        <v>0.4</v>
      </c>
      <c r="AC106" s="73">
        <v>2.5</v>
      </c>
      <c r="AD106" s="56" t="s">
        <v>424</v>
      </c>
      <c r="AE106" s="57" t="s">
        <v>424</v>
      </c>
      <c r="AF106" s="71" t="s">
        <v>424</v>
      </c>
      <c r="AG106" s="91">
        <v>6.86</v>
      </c>
      <c r="AH106" s="92">
        <v>5.99</v>
      </c>
      <c r="AI106" s="71">
        <v>1.1499999999999999</v>
      </c>
      <c r="AJ106" s="101">
        <v>7.28</v>
      </c>
      <c r="AK106" s="104">
        <v>9.73</v>
      </c>
      <c r="AL106" s="73">
        <v>0.75</v>
      </c>
      <c r="AM106" s="56">
        <v>0.68</v>
      </c>
      <c r="AN106" s="57">
        <v>0.77</v>
      </c>
      <c r="AO106" s="71">
        <v>0.88</v>
      </c>
      <c r="AP106" s="1">
        <v>1</v>
      </c>
      <c r="AQ106" s="1">
        <v>0</v>
      </c>
      <c r="AR106" s="1">
        <v>0</v>
      </c>
      <c r="AS106" s="1">
        <v>-1</v>
      </c>
      <c r="AT106" s="1" t="s">
        <v>424</v>
      </c>
      <c r="AU106" s="1">
        <v>0</v>
      </c>
      <c r="AV106" s="1">
        <v>0</v>
      </c>
      <c r="AW106" s="1">
        <v>1</v>
      </c>
      <c r="AX106" s="1" t="s">
        <v>424</v>
      </c>
      <c r="AY106" s="1">
        <v>1</v>
      </c>
      <c r="AZ106" s="1">
        <v>0</v>
      </c>
      <c r="BA106" s="17">
        <v>3</v>
      </c>
      <c r="BB106" s="1">
        <v>1</v>
      </c>
      <c r="BC106" s="1">
        <v>5</v>
      </c>
      <c r="BD106" s="46">
        <v>9</v>
      </c>
      <c r="BE106" s="44"/>
    </row>
    <row r="107" spans="1:57" x14ac:dyDescent="0.25">
      <c r="A107" s="17">
        <v>97</v>
      </c>
      <c r="B107" s="1" t="str">
        <f t="shared" si="1"/>
        <v>Ingegneria AerospazialeLMLM-20PA</v>
      </c>
      <c r="C107" s="68" t="s">
        <v>244</v>
      </c>
      <c r="D107" s="68" t="s">
        <v>232</v>
      </c>
      <c r="E107" s="68" t="s">
        <v>245</v>
      </c>
      <c r="F107" s="68" t="s">
        <v>246</v>
      </c>
      <c r="G107" s="68">
        <v>2</v>
      </c>
      <c r="H107" s="69" t="s">
        <v>71</v>
      </c>
      <c r="I107" s="56">
        <v>0.52</v>
      </c>
      <c r="J107" s="57">
        <v>0.53</v>
      </c>
      <c r="K107" s="71">
        <v>0.98</v>
      </c>
      <c r="L107" s="56">
        <v>0.95</v>
      </c>
      <c r="M107" s="57">
        <v>0.98</v>
      </c>
      <c r="N107" s="71">
        <v>0.97</v>
      </c>
      <c r="O107" s="56">
        <v>0.42</v>
      </c>
      <c r="P107" s="57">
        <v>0.38</v>
      </c>
      <c r="Q107" s="71">
        <v>1.1100000000000001</v>
      </c>
      <c r="R107" s="92" t="s">
        <v>451</v>
      </c>
      <c r="S107" s="92" t="s">
        <v>450</v>
      </c>
      <c r="T107" s="73">
        <v>2</v>
      </c>
      <c r="U107" s="56">
        <v>0.33</v>
      </c>
      <c r="V107" s="57">
        <v>0.33</v>
      </c>
      <c r="W107" s="71">
        <v>1</v>
      </c>
      <c r="X107" s="56">
        <v>0.71</v>
      </c>
      <c r="Y107" s="57">
        <v>0.59</v>
      </c>
      <c r="Z107" s="71">
        <v>1.2</v>
      </c>
      <c r="AA107" s="56">
        <v>0.36</v>
      </c>
      <c r="AB107" s="57">
        <v>0.31</v>
      </c>
      <c r="AC107" s="71">
        <v>1.1599999999999999</v>
      </c>
      <c r="AD107" s="56">
        <v>0.9</v>
      </c>
      <c r="AE107" s="57">
        <v>0.77</v>
      </c>
      <c r="AF107" s="71">
        <v>1.17</v>
      </c>
      <c r="AG107" s="91">
        <v>4.4400000000000004</v>
      </c>
      <c r="AH107" s="92">
        <v>12.94</v>
      </c>
      <c r="AI107" s="73">
        <v>0.34</v>
      </c>
      <c r="AJ107" s="101">
        <v>7.19</v>
      </c>
      <c r="AK107" s="104">
        <v>14.96</v>
      </c>
      <c r="AL107" s="73">
        <v>0.48</v>
      </c>
      <c r="AM107" s="56">
        <v>0.77</v>
      </c>
      <c r="AN107" s="57">
        <v>0.74</v>
      </c>
      <c r="AO107" s="71">
        <v>1.04</v>
      </c>
      <c r="AP107" s="1">
        <v>1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1</v>
      </c>
      <c r="AZ107" s="1">
        <v>1</v>
      </c>
      <c r="BA107" s="17">
        <v>3</v>
      </c>
      <c r="BB107" s="1">
        <v>0</v>
      </c>
      <c r="BC107" s="1">
        <v>8</v>
      </c>
      <c r="BD107" s="46">
        <v>11</v>
      </c>
      <c r="BE107" s="44"/>
    </row>
    <row r="108" spans="1:57" x14ac:dyDescent="0.25">
      <c r="A108" s="17">
        <v>98</v>
      </c>
      <c r="B108" s="1" t="str">
        <f t="shared" si="1"/>
        <v>Ingegneria BiomedicaLMLM-21PA</v>
      </c>
      <c r="C108" s="68" t="s">
        <v>182</v>
      </c>
      <c r="D108" s="68" t="s">
        <v>232</v>
      </c>
      <c r="E108" s="68" t="s">
        <v>247</v>
      </c>
      <c r="F108" s="68" t="s">
        <v>248</v>
      </c>
      <c r="G108" s="68">
        <v>2</v>
      </c>
      <c r="H108" s="69" t="s">
        <v>71</v>
      </c>
      <c r="I108" s="56">
        <v>0.71</v>
      </c>
      <c r="J108" s="57">
        <v>0.63</v>
      </c>
      <c r="K108" s="71">
        <v>1.1299999999999999</v>
      </c>
      <c r="L108" s="56">
        <v>1</v>
      </c>
      <c r="M108" s="57">
        <v>0.98</v>
      </c>
      <c r="N108" s="71">
        <v>1.02</v>
      </c>
      <c r="O108" s="56">
        <v>0.69</v>
      </c>
      <c r="P108" s="57">
        <v>0.57999999999999996</v>
      </c>
      <c r="Q108" s="71">
        <v>1.19</v>
      </c>
      <c r="R108" s="92" t="s">
        <v>449</v>
      </c>
      <c r="S108" s="92" t="s">
        <v>449</v>
      </c>
      <c r="T108" s="71" t="s">
        <v>424</v>
      </c>
      <c r="U108" s="56" t="s">
        <v>424</v>
      </c>
      <c r="V108" s="57" t="s">
        <v>424</v>
      </c>
      <c r="W108" s="71" t="s">
        <v>424</v>
      </c>
      <c r="X108" s="56" t="s">
        <v>424</v>
      </c>
      <c r="Y108" s="57" t="s">
        <v>424</v>
      </c>
      <c r="Z108" s="71" t="s">
        <v>424</v>
      </c>
      <c r="AA108" s="56" t="s">
        <v>424</v>
      </c>
      <c r="AB108" s="57" t="s">
        <v>424</v>
      </c>
      <c r="AC108" s="71" t="s">
        <v>424</v>
      </c>
      <c r="AD108" s="56" t="s">
        <v>424</v>
      </c>
      <c r="AE108" s="57" t="s">
        <v>424</v>
      </c>
      <c r="AF108" s="71" t="s">
        <v>424</v>
      </c>
      <c r="AG108" s="91">
        <v>13.58</v>
      </c>
      <c r="AH108" s="92">
        <v>11.89</v>
      </c>
      <c r="AI108" s="71">
        <v>1.1399999999999999</v>
      </c>
      <c r="AJ108" s="101">
        <v>6.76</v>
      </c>
      <c r="AK108" s="104">
        <v>12.52</v>
      </c>
      <c r="AL108" s="73">
        <v>0.54</v>
      </c>
      <c r="AM108" s="56">
        <v>0.56000000000000005</v>
      </c>
      <c r="AN108" s="57">
        <v>0.73</v>
      </c>
      <c r="AO108" s="72">
        <v>0.77</v>
      </c>
      <c r="AP108" s="1" t="s">
        <v>424</v>
      </c>
      <c r="AQ108" s="1">
        <v>0</v>
      </c>
      <c r="AR108" s="1">
        <v>0</v>
      </c>
      <c r="AS108" s="1">
        <v>0</v>
      </c>
      <c r="AT108" s="1" t="s">
        <v>424</v>
      </c>
      <c r="AU108" s="1">
        <v>-1</v>
      </c>
      <c r="AV108" s="1" t="s">
        <v>424</v>
      </c>
      <c r="AW108" s="1" t="s">
        <v>424</v>
      </c>
      <c r="AX108" s="1" t="s">
        <v>424</v>
      </c>
      <c r="AY108" s="1">
        <v>1</v>
      </c>
      <c r="AZ108" s="1">
        <v>0</v>
      </c>
      <c r="BA108" s="17">
        <v>1</v>
      </c>
      <c r="BB108" s="1">
        <v>1</v>
      </c>
      <c r="BC108" s="1">
        <v>4</v>
      </c>
      <c r="BD108" s="46">
        <v>6</v>
      </c>
      <c r="BE108" s="44" t="s">
        <v>423</v>
      </c>
    </row>
    <row r="109" spans="1:57" x14ac:dyDescent="0.25">
      <c r="A109" s="17">
        <v>99</v>
      </c>
      <c r="B109" s="1" t="str">
        <f t="shared" si="1"/>
        <v>Ingegneria ChimicaLMLM-22PA</v>
      </c>
      <c r="C109" s="68" t="s">
        <v>249</v>
      </c>
      <c r="D109" s="68" t="s">
        <v>232</v>
      </c>
      <c r="E109" s="68" t="s">
        <v>250</v>
      </c>
      <c r="F109" s="68" t="s">
        <v>251</v>
      </c>
      <c r="G109" s="68">
        <v>2</v>
      </c>
      <c r="H109" s="69" t="s">
        <v>71</v>
      </c>
      <c r="I109" s="56">
        <v>0.57999999999999996</v>
      </c>
      <c r="J109" s="57">
        <v>0.56999999999999995</v>
      </c>
      <c r="K109" s="71">
        <v>1.02</v>
      </c>
      <c r="L109" s="56">
        <v>1</v>
      </c>
      <c r="M109" s="57">
        <v>0.99</v>
      </c>
      <c r="N109" s="71">
        <v>1.01</v>
      </c>
      <c r="O109" s="56">
        <v>0.36</v>
      </c>
      <c r="P109" s="57">
        <v>0.39</v>
      </c>
      <c r="Q109" s="71">
        <v>0.92</v>
      </c>
      <c r="R109" s="92" t="s">
        <v>454</v>
      </c>
      <c r="S109" s="92" t="s">
        <v>452</v>
      </c>
      <c r="T109" s="73">
        <v>1.33</v>
      </c>
      <c r="U109" s="56">
        <v>0.7</v>
      </c>
      <c r="V109" s="57">
        <v>0.44</v>
      </c>
      <c r="W109" s="73">
        <v>1.59</v>
      </c>
      <c r="X109" s="56">
        <v>0.9</v>
      </c>
      <c r="Y109" s="57">
        <v>0.74</v>
      </c>
      <c r="Z109" s="73">
        <v>1.22</v>
      </c>
      <c r="AA109" s="56">
        <v>0.81</v>
      </c>
      <c r="AB109" s="57">
        <v>0.51</v>
      </c>
      <c r="AC109" s="73">
        <v>1.59</v>
      </c>
      <c r="AD109" s="56">
        <v>0.73</v>
      </c>
      <c r="AE109" s="57">
        <v>0.68</v>
      </c>
      <c r="AF109" s="71">
        <v>1.07</v>
      </c>
      <c r="AG109" s="91">
        <v>5.73</v>
      </c>
      <c r="AH109" s="92">
        <v>7.61</v>
      </c>
      <c r="AI109" s="73">
        <v>0.75</v>
      </c>
      <c r="AJ109" s="101">
        <v>11.01</v>
      </c>
      <c r="AK109" s="104">
        <v>12.3</v>
      </c>
      <c r="AL109" s="71">
        <v>0.9</v>
      </c>
      <c r="AM109" s="56">
        <v>0.76</v>
      </c>
      <c r="AN109" s="57">
        <v>0.8</v>
      </c>
      <c r="AO109" s="71">
        <v>0.95</v>
      </c>
      <c r="AP109" s="1">
        <v>1</v>
      </c>
      <c r="AQ109" s="1">
        <v>0</v>
      </c>
      <c r="AR109" s="1">
        <v>0</v>
      </c>
      <c r="AS109" s="1">
        <v>0</v>
      </c>
      <c r="AT109" s="1">
        <v>1</v>
      </c>
      <c r="AU109" s="1">
        <v>0</v>
      </c>
      <c r="AV109" s="1">
        <v>1</v>
      </c>
      <c r="AW109" s="1">
        <v>1</v>
      </c>
      <c r="AX109" s="1">
        <v>0</v>
      </c>
      <c r="AY109" s="1">
        <v>0</v>
      </c>
      <c r="AZ109" s="1">
        <v>1</v>
      </c>
      <c r="BA109" s="17">
        <v>5</v>
      </c>
      <c r="BB109" s="1">
        <v>0</v>
      </c>
      <c r="BC109" s="1">
        <v>6</v>
      </c>
      <c r="BD109" s="46">
        <v>11</v>
      </c>
      <c r="BE109" s="44"/>
    </row>
    <row r="110" spans="1:57" x14ac:dyDescent="0.25">
      <c r="A110" s="17">
        <v>100</v>
      </c>
      <c r="B110" s="1" t="str">
        <f t="shared" si="1"/>
        <v>Ingegneria CivileLMLM-23PA</v>
      </c>
      <c r="C110" s="68" t="s">
        <v>172</v>
      </c>
      <c r="D110" s="68" t="s">
        <v>232</v>
      </c>
      <c r="E110" s="68" t="s">
        <v>252</v>
      </c>
      <c r="F110" s="68" t="s">
        <v>253</v>
      </c>
      <c r="G110" s="68">
        <v>2</v>
      </c>
      <c r="H110" s="69" t="s">
        <v>71</v>
      </c>
      <c r="I110" s="56">
        <v>0.4</v>
      </c>
      <c r="J110" s="57">
        <v>0.55000000000000004</v>
      </c>
      <c r="K110" s="72">
        <v>0.73</v>
      </c>
      <c r="L110" s="56">
        <v>0.96</v>
      </c>
      <c r="M110" s="57">
        <v>0.97</v>
      </c>
      <c r="N110" s="71">
        <v>0.99</v>
      </c>
      <c r="O110" s="56">
        <v>0.09</v>
      </c>
      <c r="P110" s="57">
        <v>0.32</v>
      </c>
      <c r="Q110" s="72">
        <v>0.28000000000000003</v>
      </c>
      <c r="R110" s="92" t="s">
        <v>449</v>
      </c>
      <c r="S110" s="92" t="s">
        <v>452</v>
      </c>
      <c r="T110" s="72">
        <v>0</v>
      </c>
      <c r="U110" s="56">
        <v>0.73</v>
      </c>
      <c r="V110" s="57">
        <v>0.21</v>
      </c>
      <c r="W110" s="73">
        <v>3.48</v>
      </c>
      <c r="X110" s="56">
        <v>0.64</v>
      </c>
      <c r="Y110" s="57">
        <v>0.6</v>
      </c>
      <c r="Z110" s="71">
        <v>1.07</v>
      </c>
      <c r="AA110" s="56">
        <v>0.63</v>
      </c>
      <c r="AB110" s="57">
        <v>0.33</v>
      </c>
      <c r="AC110" s="73">
        <v>1.91</v>
      </c>
      <c r="AD110" s="56">
        <v>0.53</v>
      </c>
      <c r="AE110" s="57">
        <v>0.64</v>
      </c>
      <c r="AF110" s="71">
        <v>0.83</v>
      </c>
      <c r="AG110" s="91">
        <v>15.04</v>
      </c>
      <c r="AH110" s="92">
        <v>4.68</v>
      </c>
      <c r="AI110" s="72">
        <v>3.21</v>
      </c>
      <c r="AJ110" s="101">
        <v>9.1</v>
      </c>
      <c r="AK110" s="104">
        <v>8.93</v>
      </c>
      <c r="AL110" s="71">
        <v>1.02</v>
      </c>
      <c r="AM110" s="56">
        <v>0.89</v>
      </c>
      <c r="AN110" s="57">
        <v>0.85</v>
      </c>
      <c r="AO110" s="71">
        <v>1.05</v>
      </c>
      <c r="AP110" s="1">
        <v>-1</v>
      </c>
      <c r="AQ110" s="1">
        <v>-1</v>
      </c>
      <c r="AR110" s="1">
        <v>0</v>
      </c>
      <c r="AS110" s="1">
        <v>-1</v>
      </c>
      <c r="AT110" s="1">
        <v>0</v>
      </c>
      <c r="AU110" s="1">
        <v>0</v>
      </c>
      <c r="AV110" s="1">
        <v>1</v>
      </c>
      <c r="AW110" s="1">
        <v>1</v>
      </c>
      <c r="AX110" s="1">
        <v>0</v>
      </c>
      <c r="AY110" s="1">
        <v>0</v>
      </c>
      <c r="AZ110" s="1">
        <v>-1</v>
      </c>
      <c r="BA110" s="17">
        <v>2</v>
      </c>
      <c r="BB110" s="1">
        <v>4</v>
      </c>
      <c r="BC110" s="1">
        <v>5</v>
      </c>
      <c r="BD110" s="46">
        <v>11</v>
      </c>
      <c r="BE110" s="44"/>
    </row>
    <row r="111" spans="1:57" x14ac:dyDescent="0.25">
      <c r="A111" s="17">
        <v>101</v>
      </c>
      <c r="B111" s="1" t="str">
        <f t="shared" si="1"/>
        <v>Ingegneria dei Sistemi EdiliziLMLM-24PA</v>
      </c>
      <c r="C111" s="68" t="s">
        <v>254</v>
      </c>
      <c r="D111" s="68" t="s">
        <v>232</v>
      </c>
      <c r="E111" s="68" t="s">
        <v>255</v>
      </c>
      <c r="F111" s="68" t="s">
        <v>256</v>
      </c>
      <c r="G111" s="68">
        <v>2</v>
      </c>
      <c r="H111" s="69" t="s">
        <v>71</v>
      </c>
      <c r="I111" s="56">
        <v>0.48</v>
      </c>
      <c r="J111" s="57">
        <v>0.55000000000000004</v>
      </c>
      <c r="K111" s="71">
        <v>0.87</v>
      </c>
      <c r="L111" s="56">
        <v>1</v>
      </c>
      <c r="M111" s="57">
        <v>0.96</v>
      </c>
      <c r="N111" s="71">
        <v>1.04</v>
      </c>
      <c r="O111" s="56">
        <v>0</v>
      </c>
      <c r="P111" s="57">
        <v>0.35</v>
      </c>
      <c r="Q111" s="72">
        <v>0</v>
      </c>
      <c r="R111" s="92" t="s">
        <v>456</v>
      </c>
      <c r="S111" s="92" t="s">
        <v>454</v>
      </c>
      <c r="T111" s="73">
        <v>1.25</v>
      </c>
      <c r="U111" s="56">
        <v>0.56000000000000005</v>
      </c>
      <c r="V111" s="57">
        <v>0.31</v>
      </c>
      <c r="W111" s="73">
        <v>1.81</v>
      </c>
      <c r="X111" s="56">
        <v>0.56000000000000005</v>
      </c>
      <c r="Y111" s="57">
        <v>0.57999999999999996</v>
      </c>
      <c r="Z111" s="71">
        <v>0.97</v>
      </c>
      <c r="AA111" s="56">
        <v>0.56000000000000005</v>
      </c>
      <c r="AB111" s="57">
        <v>0.49</v>
      </c>
      <c r="AC111" s="71">
        <v>1.1399999999999999</v>
      </c>
      <c r="AD111" s="56">
        <v>0.67</v>
      </c>
      <c r="AE111" s="57">
        <v>0.57999999999999996</v>
      </c>
      <c r="AF111" s="71">
        <v>1.1599999999999999</v>
      </c>
      <c r="AG111" s="91">
        <v>3.27</v>
      </c>
      <c r="AH111" s="92">
        <v>5.9</v>
      </c>
      <c r="AI111" s="73">
        <v>0.55000000000000004</v>
      </c>
      <c r="AJ111" s="101">
        <v>4.07</v>
      </c>
      <c r="AK111" s="104">
        <v>13.21</v>
      </c>
      <c r="AL111" s="73">
        <v>0.31</v>
      </c>
      <c r="AM111" s="56">
        <v>0.85</v>
      </c>
      <c r="AN111" s="57">
        <v>0.81</v>
      </c>
      <c r="AO111" s="71">
        <v>1.05</v>
      </c>
      <c r="AP111" s="1">
        <v>1</v>
      </c>
      <c r="AQ111" s="1">
        <v>0</v>
      </c>
      <c r="AR111" s="1">
        <v>0</v>
      </c>
      <c r="AS111" s="1">
        <v>-1</v>
      </c>
      <c r="AT111" s="1">
        <v>0</v>
      </c>
      <c r="AU111" s="1">
        <v>0</v>
      </c>
      <c r="AV111" s="1">
        <v>1</v>
      </c>
      <c r="AW111" s="1">
        <v>0</v>
      </c>
      <c r="AX111" s="1">
        <v>0</v>
      </c>
      <c r="AY111" s="1">
        <v>1</v>
      </c>
      <c r="AZ111" s="1">
        <v>1</v>
      </c>
      <c r="BA111" s="17">
        <v>4</v>
      </c>
      <c r="BB111" s="1">
        <v>1</v>
      </c>
      <c r="BC111" s="1">
        <v>6</v>
      </c>
      <c r="BD111" s="46">
        <v>11</v>
      </c>
      <c r="BE111" s="44"/>
    </row>
    <row r="112" spans="1:57" x14ac:dyDescent="0.25">
      <c r="A112" s="17">
        <v>102</v>
      </c>
      <c r="B112" s="1" t="str">
        <f t="shared" si="1"/>
        <v>Ingegneria ElettricaLMLM-28PA</v>
      </c>
      <c r="C112" s="68" t="s">
        <v>257</v>
      </c>
      <c r="D112" s="68" t="s">
        <v>232</v>
      </c>
      <c r="E112" s="68" t="s">
        <v>258</v>
      </c>
      <c r="F112" s="68" t="s">
        <v>259</v>
      </c>
      <c r="G112" s="68">
        <v>2</v>
      </c>
      <c r="H112" s="69" t="s">
        <v>71</v>
      </c>
      <c r="I112" s="56">
        <v>0.52</v>
      </c>
      <c r="J112" s="57">
        <v>0.47</v>
      </c>
      <c r="K112" s="71">
        <v>1.1100000000000001</v>
      </c>
      <c r="L112" s="56">
        <v>0.98</v>
      </c>
      <c r="M112" s="57">
        <v>0.98</v>
      </c>
      <c r="N112" s="71">
        <v>1</v>
      </c>
      <c r="O112" s="56">
        <v>0.28000000000000003</v>
      </c>
      <c r="P112" s="57">
        <v>0.23</v>
      </c>
      <c r="Q112" s="73">
        <v>1.22</v>
      </c>
      <c r="R112" s="92" t="s">
        <v>457</v>
      </c>
      <c r="S112" s="92" t="s">
        <v>453</v>
      </c>
      <c r="T112" s="73">
        <v>1.5</v>
      </c>
      <c r="U112" s="56">
        <v>0.33</v>
      </c>
      <c r="V112" s="57">
        <v>0.2</v>
      </c>
      <c r="W112" s="73">
        <v>1.65</v>
      </c>
      <c r="X112" s="56">
        <v>0.75</v>
      </c>
      <c r="Y112" s="57">
        <v>0.57999999999999996</v>
      </c>
      <c r="Z112" s="73">
        <v>1.29</v>
      </c>
      <c r="AA112" s="56">
        <v>0.68</v>
      </c>
      <c r="AB112" s="57">
        <v>0.38</v>
      </c>
      <c r="AC112" s="73">
        <v>1.79</v>
      </c>
      <c r="AD112" s="56">
        <v>0.87</v>
      </c>
      <c r="AE112" s="57">
        <v>0.9</v>
      </c>
      <c r="AF112" s="71">
        <v>0.97</v>
      </c>
      <c r="AG112" s="91">
        <v>9.82</v>
      </c>
      <c r="AH112" s="92">
        <v>5.58</v>
      </c>
      <c r="AI112" s="72">
        <v>1.76</v>
      </c>
      <c r="AJ112" s="101">
        <v>12.7</v>
      </c>
      <c r="AK112" s="104">
        <v>8.64</v>
      </c>
      <c r="AL112" s="72">
        <v>1.47</v>
      </c>
      <c r="AM112" s="56">
        <v>0.8</v>
      </c>
      <c r="AN112" s="57">
        <v>0.84</v>
      </c>
      <c r="AO112" s="71">
        <v>0.95</v>
      </c>
      <c r="AP112" s="1">
        <v>1</v>
      </c>
      <c r="AQ112" s="1">
        <v>0</v>
      </c>
      <c r="AR112" s="1">
        <v>0</v>
      </c>
      <c r="AS112" s="1">
        <v>1</v>
      </c>
      <c r="AT112" s="1">
        <v>1</v>
      </c>
      <c r="AU112" s="1">
        <v>0</v>
      </c>
      <c r="AV112" s="1">
        <v>1</v>
      </c>
      <c r="AW112" s="1">
        <v>1</v>
      </c>
      <c r="AX112" s="1">
        <v>0</v>
      </c>
      <c r="AY112" s="1">
        <v>-1</v>
      </c>
      <c r="AZ112" s="1">
        <v>-1</v>
      </c>
      <c r="BA112" s="17">
        <v>5</v>
      </c>
      <c r="BB112" s="1">
        <v>2</v>
      </c>
      <c r="BC112" s="1">
        <v>4</v>
      </c>
      <c r="BD112" s="46">
        <v>11</v>
      </c>
      <c r="BE112" s="44"/>
    </row>
    <row r="113" spans="1:57" x14ac:dyDescent="0.25">
      <c r="A113" s="17">
        <v>103</v>
      </c>
      <c r="B113" s="1" t="str">
        <f t="shared" si="1"/>
        <v>Ingegneria ElettronicaLMLM-29PA</v>
      </c>
      <c r="C113" s="68" t="s">
        <v>176</v>
      </c>
      <c r="D113" s="68" t="s">
        <v>232</v>
      </c>
      <c r="E113" s="68" t="s">
        <v>260</v>
      </c>
      <c r="F113" s="68" t="s">
        <v>261</v>
      </c>
      <c r="G113" s="68">
        <v>2</v>
      </c>
      <c r="H113" s="69" t="s">
        <v>71</v>
      </c>
      <c r="I113" s="56">
        <v>0.55000000000000004</v>
      </c>
      <c r="J113" s="57">
        <v>0.55000000000000004</v>
      </c>
      <c r="K113" s="71">
        <v>1</v>
      </c>
      <c r="L113" s="56">
        <v>1</v>
      </c>
      <c r="M113" s="57">
        <v>0.96</v>
      </c>
      <c r="N113" s="71">
        <v>1.04</v>
      </c>
      <c r="O113" s="56">
        <v>0.31</v>
      </c>
      <c r="P113" s="57">
        <v>0.35</v>
      </c>
      <c r="Q113" s="71">
        <v>0.89</v>
      </c>
      <c r="R113" s="92" t="s">
        <v>450</v>
      </c>
      <c r="S113" s="92" t="s">
        <v>456</v>
      </c>
      <c r="T113" s="72">
        <v>0.2</v>
      </c>
      <c r="U113" s="56">
        <v>0.63</v>
      </c>
      <c r="V113" s="57">
        <v>0.37</v>
      </c>
      <c r="W113" s="73">
        <v>1.7</v>
      </c>
      <c r="X113" s="56">
        <v>0.85</v>
      </c>
      <c r="Y113" s="57">
        <v>0.7</v>
      </c>
      <c r="Z113" s="73">
        <v>1.21</v>
      </c>
      <c r="AA113" s="56">
        <v>0.63</v>
      </c>
      <c r="AB113" s="57">
        <v>0.47</v>
      </c>
      <c r="AC113" s="73">
        <v>1.34</v>
      </c>
      <c r="AD113" s="56">
        <v>0.92</v>
      </c>
      <c r="AE113" s="57">
        <v>0.84</v>
      </c>
      <c r="AF113" s="71">
        <v>1.1000000000000001</v>
      </c>
      <c r="AG113" s="91">
        <v>11.13</v>
      </c>
      <c r="AH113" s="92">
        <v>5.69</v>
      </c>
      <c r="AI113" s="72">
        <v>1.96</v>
      </c>
      <c r="AJ113" s="101">
        <v>15</v>
      </c>
      <c r="AK113" s="104">
        <v>7.58</v>
      </c>
      <c r="AL113" s="72">
        <v>1.98</v>
      </c>
      <c r="AM113" s="56">
        <v>0.83</v>
      </c>
      <c r="AN113" s="57">
        <v>0.81</v>
      </c>
      <c r="AO113" s="71">
        <v>1.02</v>
      </c>
      <c r="AP113" s="1">
        <v>-1</v>
      </c>
      <c r="AQ113" s="1">
        <v>0</v>
      </c>
      <c r="AR113" s="1">
        <v>0</v>
      </c>
      <c r="AS113" s="1">
        <v>0</v>
      </c>
      <c r="AT113" s="1">
        <v>1</v>
      </c>
      <c r="AU113" s="1">
        <v>0</v>
      </c>
      <c r="AV113" s="1">
        <v>1</v>
      </c>
      <c r="AW113" s="1">
        <v>1</v>
      </c>
      <c r="AX113" s="1">
        <v>0</v>
      </c>
      <c r="AY113" s="1">
        <v>-1</v>
      </c>
      <c r="AZ113" s="1">
        <v>-1</v>
      </c>
      <c r="BA113" s="17">
        <v>3</v>
      </c>
      <c r="BB113" s="1">
        <v>3</v>
      </c>
      <c r="BC113" s="1">
        <v>5</v>
      </c>
      <c r="BD113" s="46">
        <v>11</v>
      </c>
      <c r="BE113" s="44"/>
    </row>
    <row r="114" spans="1:57" x14ac:dyDescent="0.25">
      <c r="A114" s="17">
        <v>104</v>
      </c>
      <c r="B114" s="1" t="str">
        <f t="shared" si="1"/>
        <v>Architettura del paesaggioLMLM-3PA</v>
      </c>
      <c r="C114" s="68" t="s">
        <v>262</v>
      </c>
      <c r="D114" s="68" t="s">
        <v>232</v>
      </c>
      <c r="E114" s="68" t="s">
        <v>263</v>
      </c>
      <c r="F114" s="68" t="s">
        <v>262</v>
      </c>
      <c r="G114" s="68">
        <v>2</v>
      </c>
      <c r="H114" s="69" t="s">
        <v>71</v>
      </c>
      <c r="I114" s="56" t="s">
        <v>424</v>
      </c>
      <c r="J114" s="57" t="s">
        <v>424</v>
      </c>
      <c r="K114" s="71" t="s">
        <v>424</v>
      </c>
      <c r="L114" s="56" t="s">
        <v>424</v>
      </c>
      <c r="M114" s="57" t="s">
        <v>424</v>
      </c>
      <c r="N114" s="71" t="s">
        <v>424</v>
      </c>
      <c r="O114" s="56" t="s">
        <v>424</v>
      </c>
      <c r="P114" s="57" t="s">
        <v>424</v>
      </c>
      <c r="Q114" s="71" t="s">
        <v>424</v>
      </c>
      <c r="R114" s="92" t="s">
        <v>424</v>
      </c>
      <c r="S114" s="92" t="s">
        <v>424</v>
      </c>
      <c r="T114" s="71" t="s">
        <v>424</v>
      </c>
      <c r="U114" s="56" t="s">
        <v>424</v>
      </c>
      <c r="V114" s="57" t="s">
        <v>424</v>
      </c>
      <c r="W114" s="71" t="s">
        <v>424</v>
      </c>
      <c r="X114" s="56" t="s">
        <v>424</v>
      </c>
      <c r="Y114" s="57" t="s">
        <v>424</v>
      </c>
      <c r="Z114" s="71" t="s">
        <v>424</v>
      </c>
      <c r="AA114" s="56" t="s">
        <v>424</v>
      </c>
      <c r="AB114" s="57" t="s">
        <v>424</v>
      </c>
      <c r="AC114" s="71" t="s">
        <v>424</v>
      </c>
      <c r="AD114" s="56" t="s">
        <v>424</v>
      </c>
      <c r="AE114" s="57" t="s">
        <v>424</v>
      </c>
      <c r="AF114" s="71" t="s">
        <v>424</v>
      </c>
      <c r="AG114" s="91">
        <v>2.23</v>
      </c>
      <c r="AH114" s="92">
        <v>2.23</v>
      </c>
      <c r="AI114" s="71">
        <v>1</v>
      </c>
      <c r="AJ114" s="101">
        <v>2.23</v>
      </c>
      <c r="AK114" s="104">
        <v>2.23</v>
      </c>
      <c r="AL114" s="71">
        <v>1</v>
      </c>
      <c r="AM114" s="56">
        <v>0</v>
      </c>
      <c r="AN114" s="57">
        <v>0</v>
      </c>
      <c r="AO114" s="71" t="s">
        <v>424</v>
      </c>
      <c r="AP114" s="1" t="s">
        <v>424</v>
      </c>
      <c r="AQ114" s="1" t="s">
        <v>424</v>
      </c>
      <c r="AR114" s="1" t="s">
        <v>424</v>
      </c>
      <c r="AS114" s="1" t="s">
        <v>424</v>
      </c>
      <c r="AT114" s="1" t="s">
        <v>424</v>
      </c>
      <c r="AU114" s="1" t="s">
        <v>424</v>
      </c>
      <c r="AV114" s="1" t="s">
        <v>424</v>
      </c>
      <c r="AW114" s="1" t="s">
        <v>424</v>
      </c>
      <c r="AX114" s="1" t="s">
        <v>424</v>
      </c>
      <c r="AY114" s="1">
        <v>0</v>
      </c>
      <c r="AZ114" s="1">
        <v>0</v>
      </c>
      <c r="BA114" s="17">
        <v>0</v>
      </c>
      <c r="BB114" s="1">
        <v>0</v>
      </c>
      <c r="BC114" s="1">
        <v>2</v>
      </c>
      <c r="BD114" s="46">
        <v>2</v>
      </c>
      <c r="BE114" s="43" t="s">
        <v>423</v>
      </c>
    </row>
    <row r="115" spans="1:57" x14ac:dyDescent="0.25">
      <c r="A115" s="17">
        <v>105</v>
      </c>
      <c r="B115" s="1" t="str">
        <f t="shared" si="1"/>
        <v>Ingegneria Energetica e NucleareLMLM-30PA</v>
      </c>
      <c r="C115" s="68" t="s">
        <v>264</v>
      </c>
      <c r="D115" s="68" t="s">
        <v>232</v>
      </c>
      <c r="E115" s="68" t="s">
        <v>265</v>
      </c>
      <c r="F115" s="68" t="s">
        <v>266</v>
      </c>
      <c r="G115" s="68">
        <v>2</v>
      </c>
      <c r="H115" s="69" t="s">
        <v>71</v>
      </c>
      <c r="I115" s="56">
        <v>0.66</v>
      </c>
      <c r="J115" s="57">
        <v>0.56000000000000005</v>
      </c>
      <c r="K115" s="71">
        <v>1.18</v>
      </c>
      <c r="L115" s="56">
        <v>0.98</v>
      </c>
      <c r="M115" s="57">
        <v>0.97</v>
      </c>
      <c r="N115" s="71">
        <v>1.01</v>
      </c>
      <c r="O115" s="56">
        <v>0.42</v>
      </c>
      <c r="P115" s="57">
        <v>0.36</v>
      </c>
      <c r="Q115" s="71">
        <v>1.17</v>
      </c>
      <c r="R115" s="92" t="s">
        <v>451</v>
      </c>
      <c r="S115" s="92" t="s">
        <v>450</v>
      </c>
      <c r="T115" s="73">
        <v>2</v>
      </c>
      <c r="U115" s="56">
        <v>0.65</v>
      </c>
      <c r="V115" s="57">
        <v>0.41</v>
      </c>
      <c r="W115" s="73">
        <v>1.59</v>
      </c>
      <c r="X115" s="56">
        <v>0.62</v>
      </c>
      <c r="Y115" s="57">
        <v>0.62</v>
      </c>
      <c r="Z115" s="71">
        <v>1</v>
      </c>
      <c r="AA115" s="56">
        <v>0.51</v>
      </c>
      <c r="AB115" s="57">
        <v>0.42</v>
      </c>
      <c r="AC115" s="73">
        <v>1.21</v>
      </c>
      <c r="AD115" s="56">
        <v>0.56999999999999995</v>
      </c>
      <c r="AE115" s="57">
        <v>0.67</v>
      </c>
      <c r="AF115" s="71">
        <v>0.85</v>
      </c>
      <c r="AG115" s="91">
        <v>6.85</v>
      </c>
      <c r="AH115" s="92">
        <v>4.18</v>
      </c>
      <c r="AI115" s="72">
        <v>1.64</v>
      </c>
      <c r="AJ115" s="101">
        <v>13.46</v>
      </c>
      <c r="AK115" s="104">
        <v>6.41</v>
      </c>
      <c r="AL115" s="72">
        <v>2.1</v>
      </c>
      <c r="AM115" s="56">
        <v>0.85</v>
      </c>
      <c r="AN115" s="57">
        <v>0.73</v>
      </c>
      <c r="AO115" s="71">
        <v>1.1599999999999999</v>
      </c>
      <c r="AP115" s="1">
        <v>1</v>
      </c>
      <c r="AQ115" s="1">
        <v>0</v>
      </c>
      <c r="AR115" s="1">
        <v>0</v>
      </c>
      <c r="AS115" s="1">
        <v>0</v>
      </c>
      <c r="AT115" s="1">
        <v>0</v>
      </c>
      <c r="AU115" s="1">
        <v>0</v>
      </c>
      <c r="AV115" s="1">
        <v>1</v>
      </c>
      <c r="AW115" s="1">
        <v>1</v>
      </c>
      <c r="AX115" s="1">
        <v>0</v>
      </c>
      <c r="AY115" s="1">
        <v>-1</v>
      </c>
      <c r="AZ115" s="1">
        <v>-1</v>
      </c>
      <c r="BA115" s="17">
        <v>3</v>
      </c>
      <c r="BB115" s="1">
        <v>2</v>
      </c>
      <c r="BC115" s="1">
        <v>6</v>
      </c>
      <c r="BD115" s="46">
        <v>11</v>
      </c>
      <c r="BE115" s="44"/>
    </row>
    <row r="116" spans="1:57" x14ac:dyDescent="0.25">
      <c r="A116" s="17">
        <v>106</v>
      </c>
      <c r="B116" s="1" t="str">
        <f t="shared" si="1"/>
        <v>Ingegneria GestionaleLMLM-31PA</v>
      </c>
      <c r="C116" s="68" t="s">
        <v>184</v>
      </c>
      <c r="D116" s="68" t="s">
        <v>232</v>
      </c>
      <c r="E116" s="68" t="s">
        <v>267</v>
      </c>
      <c r="F116" s="68" t="s">
        <v>268</v>
      </c>
      <c r="G116" s="68">
        <v>2</v>
      </c>
      <c r="H116" s="69" t="s">
        <v>71</v>
      </c>
      <c r="I116" s="56">
        <v>0.65</v>
      </c>
      <c r="J116" s="57">
        <v>0.69</v>
      </c>
      <c r="K116" s="71">
        <v>0.94</v>
      </c>
      <c r="L116" s="56">
        <v>0.98</v>
      </c>
      <c r="M116" s="57">
        <v>0.98</v>
      </c>
      <c r="N116" s="71">
        <v>1</v>
      </c>
      <c r="O116" s="56">
        <v>0.43</v>
      </c>
      <c r="P116" s="57">
        <v>0.64</v>
      </c>
      <c r="Q116" s="72">
        <v>0.67</v>
      </c>
      <c r="R116" s="92" t="s">
        <v>453</v>
      </c>
      <c r="S116" s="92" t="s">
        <v>452</v>
      </c>
      <c r="T116" s="73">
        <v>2</v>
      </c>
      <c r="U116" s="56">
        <v>0.66</v>
      </c>
      <c r="V116" s="57">
        <v>0.48</v>
      </c>
      <c r="W116" s="73">
        <v>1.38</v>
      </c>
      <c r="X116" s="56">
        <v>0.94</v>
      </c>
      <c r="Y116" s="57">
        <v>0.79</v>
      </c>
      <c r="Z116" s="71">
        <v>1.19</v>
      </c>
      <c r="AA116" s="56">
        <v>0.8</v>
      </c>
      <c r="AB116" s="57">
        <v>0.56999999999999995</v>
      </c>
      <c r="AC116" s="73">
        <v>1.4</v>
      </c>
      <c r="AD116" s="56">
        <v>0.95</v>
      </c>
      <c r="AE116" s="57">
        <v>0.79</v>
      </c>
      <c r="AF116" s="71">
        <v>1.2</v>
      </c>
      <c r="AG116" s="91">
        <v>32.729999999999997</v>
      </c>
      <c r="AH116" s="92">
        <v>18.23</v>
      </c>
      <c r="AI116" s="72">
        <v>1.8</v>
      </c>
      <c r="AJ116" s="101">
        <v>30.2</v>
      </c>
      <c r="AK116" s="104">
        <v>25.66</v>
      </c>
      <c r="AL116" s="71">
        <v>1.18</v>
      </c>
      <c r="AM116" s="56">
        <v>0.82</v>
      </c>
      <c r="AN116" s="57">
        <v>0.82</v>
      </c>
      <c r="AO116" s="71">
        <v>1</v>
      </c>
      <c r="AP116" s="1">
        <v>1</v>
      </c>
      <c r="AQ116" s="1">
        <v>0</v>
      </c>
      <c r="AR116" s="1">
        <v>0</v>
      </c>
      <c r="AS116" s="1">
        <v>-1</v>
      </c>
      <c r="AT116" s="1">
        <v>0</v>
      </c>
      <c r="AU116" s="1">
        <v>0</v>
      </c>
      <c r="AV116" s="1">
        <v>1</v>
      </c>
      <c r="AW116" s="1">
        <v>1</v>
      </c>
      <c r="AX116" s="1">
        <v>0</v>
      </c>
      <c r="AY116" s="1">
        <v>0</v>
      </c>
      <c r="AZ116" s="1">
        <v>-1</v>
      </c>
      <c r="BA116" s="17">
        <v>3</v>
      </c>
      <c r="BB116" s="1">
        <v>2</v>
      </c>
      <c r="BC116" s="1">
        <v>6</v>
      </c>
      <c r="BD116" s="46">
        <v>11</v>
      </c>
      <c r="BE116" s="44"/>
    </row>
    <row r="117" spans="1:57" x14ac:dyDescent="0.25">
      <c r="A117" s="17">
        <v>107</v>
      </c>
      <c r="B117" s="1" t="str">
        <f t="shared" si="1"/>
        <v>Ingegneria InformaticaLMLM-32PA</v>
      </c>
      <c r="C117" s="68" t="s">
        <v>177</v>
      </c>
      <c r="D117" s="68" t="s">
        <v>232</v>
      </c>
      <c r="E117" s="68" t="s">
        <v>269</v>
      </c>
      <c r="F117" s="68" t="s">
        <v>270</v>
      </c>
      <c r="G117" s="68">
        <v>2</v>
      </c>
      <c r="H117" s="69" t="s">
        <v>71</v>
      </c>
      <c r="I117" s="56">
        <v>0.57999999999999996</v>
      </c>
      <c r="J117" s="57">
        <v>0.6</v>
      </c>
      <c r="K117" s="71">
        <v>0.97</v>
      </c>
      <c r="L117" s="56">
        <v>0.98</v>
      </c>
      <c r="M117" s="57">
        <v>0.97</v>
      </c>
      <c r="N117" s="71">
        <v>1.01</v>
      </c>
      <c r="O117" s="56">
        <v>0.33</v>
      </c>
      <c r="P117" s="57">
        <v>0.48</v>
      </c>
      <c r="Q117" s="72">
        <v>0.69</v>
      </c>
      <c r="R117" s="92" t="s">
        <v>454</v>
      </c>
      <c r="S117" s="92" t="s">
        <v>450</v>
      </c>
      <c r="T117" s="73">
        <v>4</v>
      </c>
      <c r="U117" s="56">
        <v>0.41</v>
      </c>
      <c r="V117" s="57">
        <v>0.4</v>
      </c>
      <c r="W117" s="71">
        <v>1.02</v>
      </c>
      <c r="X117" s="56">
        <v>0.69</v>
      </c>
      <c r="Y117" s="57">
        <v>0.74</v>
      </c>
      <c r="Z117" s="71">
        <v>0.93</v>
      </c>
      <c r="AA117" s="56">
        <v>0.48</v>
      </c>
      <c r="AB117" s="57">
        <v>0.51</v>
      </c>
      <c r="AC117" s="71">
        <v>0.94</v>
      </c>
      <c r="AD117" s="56">
        <v>0.92</v>
      </c>
      <c r="AE117" s="57">
        <v>0.92</v>
      </c>
      <c r="AF117" s="71">
        <v>1</v>
      </c>
      <c r="AG117" s="91">
        <v>24.89</v>
      </c>
      <c r="AH117" s="92">
        <v>10.61</v>
      </c>
      <c r="AI117" s="72">
        <v>2.35</v>
      </c>
      <c r="AJ117" s="101">
        <v>30.86</v>
      </c>
      <c r="AK117" s="104">
        <v>15.04</v>
      </c>
      <c r="AL117" s="72">
        <v>2.0499999999999998</v>
      </c>
      <c r="AM117" s="56">
        <v>0.87</v>
      </c>
      <c r="AN117" s="57">
        <v>0.79</v>
      </c>
      <c r="AO117" s="71">
        <v>1.1000000000000001</v>
      </c>
      <c r="AP117" s="1">
        <v>1</v>
      </c>
      <c r="AQ117" s="1">
        <v>0</v>
      </c>
      <c r="AR117" s="1">
        <v>0</v>
      </c>
      <c r="AS117" s="1">
        <v>-1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-1</v>
      </c>
      <c r="AZ117" s="1">
        <v>-1</v>
      </c>
      <c r="BA117" s="17">
        <v>1</v>
      </c>
      <c r="BB117" s="1">
        <v>3</v>
      </c>
      <c r="BC117" s="1">
        <v>7</v>
      </c>
      <c r="BD117" s="46">
        <v>11</v>
      </c>
      <c r="BE117" s="44"/>
    </row>
    <row r="118" spans="1:57" x14ac:dyDescent="0.25">
      <c r="A118" s="17">
        <v>108</v>
      </c>
      <c r="B118" s="1" t="str">
        <f t="shared" si="1"/>
        <v>Ingegneria MeccanicaLMLM-33PA</v>
      </c>
      <c r="C118" s="68" t="s">
        <v>183</v>
      </c>
      <c r="D118" s="68" t="s">
        <v>232</v>
      </c>
      <c r="E118" s="68" t="s">
        <v>271</v>
      </c>
      <c r="F118" s="68" t="s">
        <v>272</v>
      </c>
      <c r="G118" s="68">
        <v>2</v>
      </c>
      <c r="H118" s="69" t="s">
        <v>71</v>
      </c>
      <c r="I118" s="56">
        <v>0.65</v>
      </c>
      <c r="J118" s="57">
        <v>0.52</v>
      </c>
      <c r="K118" s="73">
        <v>1.25</v>
      </c>
      <c r="L118" s="56">
        <v>1</v>
      </c>
      <c r="M118" s="57">
        <v>0.98</v>
      </c>
      <c r="N118" s="71">
        <v>1.02</v>
      </c>
      <c r="O118" s="56">
        <v>0.49</v>
      </c>
      <c r="P118" s="57">
        <v>0.33</v>
      </c>
      <c r="Q118" s="73">
        <v>1.48</v>
      </c>
      <c r="R118" s="92" t="s">
        <v>456</v>
      </c>
      <c r="S118" s="92" t="s">
        <v>452</v>
      </c>
      <c r="T118" s="73">
        <v>1.67</v>
      </c>
      <c r="U118" s="56">
        <v>0.81</v>
      </c>
      <c r="V118" s="57">
        <v>0.37</v>
      </c>
      <c r="W118" s="73">
        <v>2.19</v>
      </c>
      <c r="X118" s="56">
        <v>0.85</v>
      </c>
      <c r="Y118" s="57">
        <v>0.67</v>
      </c>
      <c r="Z118" s="73">
        <v>1.27</v>
      </c>
      <c r="AA118" s="56">
        <v>0.81</v>
      </c>
      <c r="AB118" s="57">
        <v>0.39</v>
      </c>
      <c r="AC118" s="73">
        <v>2.08</v>
      </c>
      <c r="AD118" s="56">
        <v>0.77</v>
      </c>
      <c r="AE118" s="57">
        <v>0.73</v>
      </c>
      <c r="AF118" s="71">
        <v>1.05</v>
      </c>
      <c r="AG118" s="91">
        <v>10.48</v>
      </c>
      <c r="AH118" s="92">
        <v>7.62</v>
      </c>
      <c r="AI118" s="72">
        <v>1.38</v>
      </c>
      <c r="AJ118" s="101">
        <v>15.79</v>
      </c>
      <c r="AK118" s="104">
        <v>12.24</v>
      </c>
      <c r="AL118" s="72">
        <v>1.29</v>
      </c>
      <c r="AM118" s="56">
        <v>0.68</v>
      </c>
      <c r="AN118" s="57">
        <v>0.84</v>
      </c>
      <c r="AO118" s="71">
        <v>0.81</v>
      </c>
      <c r="AP118" s="1">
        <v>1</v>
      </c>
      <c r="AQ118" s="1">
        <v>1</v>
      </c>
      <c r="AR118" s="1">
        <v>0</v>
      </c>
      <c r="AS118" s="1">
        <v>1</v>
      </c>
      <c r="AT118" s="1">
        <v>1</v>
      </c>
      <c r="AU118" s="1">
        <v>0</v>
      </c>
      <c r="AV118" s="1">
        <v>1</v>
      </c>
      <c r="AW118" s="1">
        <v>1</v>
      </c>
      <c r="AX118" s="1">
        <v>0</v>
      </c>
      <c r="AY118" s="1">
        <v>-1</v>
      </c>
      <c r="AZ118" s="1">
        <v>-1</v>
      </c>
      <c r="BA118" s="17">
        <v>6</v>
      </c>
      <c r="BB118" s="1">
        <v>2</v>
      </c>
      <c r="BC118" s="1">
        <v>3</v>
      </c>
      <c r="BD118" s="46">
        <v>11</v>
      </c>
      <c r="BE118" s="44"/>
    </row>
    <row r="119" spans="1:57" x14ac:dyDescent="0.25">
      <c r="A119" s="17">
        <v>109</v>
      </c>
      <c r="B119" s="1" t="str">
        <f t="shared" si="1"/>
        <v>Ingegneria e Tecnologie Innovative per l'AmbienteLMLM-35PA</v>
      </c>
      <c r="C119" s="68" t="s">
        <v>273</v>
      </c>
      <c r="D119" s="68" t="s">
        <v>232</v>
      </c>
      <c r="E119" s="68" t="s">
        <v>274</v>
      </c>
      <c r="F119" s="68" t="s">
        <v>275</v>
      </c>
      <c r="G119" s="68">
        <v>2</v>
      </c>
      <c r="H119" s="69" t="s">
        <v>71</v>
      </c>
      <c r="I119" s="56">
        <v>0.59</v>
      </c>
      <c r="J119" s="57">
        <v>0.56000000000000005</v>
      </c>
      <c r="K119" s="71">
        <v>1.05</v>
      </c>
      <c r="L119" s="56">
        <v>1</v>
      </c>
      <c r="M119" s="57">
        <v>0.97</v>
      </c>
      <c r="N119" s="71">
        <v>1.03</v>
      </c>
      <c r="O119" s="56">
        <v>0.31</v>
      </c>
      <c r="P119" s="57">
        <v>0.39</v>
      </c>
      <c r="Q119" s="72">
        <v>0.79</v>
      </c>
      <c r="R119" s="92" t="s">
        <v>450</v>
      </c>
      <c r="S119" s="92" t="s">
        <v>452</v>
      </c>
      <c r="T119" s="72">
        <v>0.33</v>
      </c>
      <c r="U119" s="56">
        <v>0.5</v>
      </c>
      <c r="V119" s="57">
        <v>0.31</v>
      </c>
      <c r="W119" s="73">
        <v>1.61</v>
      </c>
      <c r="X119" s="56">
        <v>0.78</v>
      </c>
      <c r="Y119" s="57">
        <v>0.67</v>
      </c>
      <c r="Z119" s="71">
        <v>1.1599999999999999</v>
      </c>
      <c r="AA119" s="56">
        <v>0.69</v>
      </c>
      <c r="AB119" s="57">
        <v>0.32</v>
      </c>
      <c r="AC119" s="73">
        <v>2.16</v>
      </c>
      <c r="AD119" s="56">
        <v>0.55000000000000004</v>
      </c>
      <c r="AE119" s="57">
        <v>0.63</v>
      </c>
      <c r="AF119" s="71">
        <v>0.87</v>
      </c>
      <c r="AG119" s="91">
        <v>4.4400000000000004</v>
      </c>
      <c r="AH119" s="92">
        <v>3.36</v>
      </c>
      <c r="AI119" s="72">
        <v>1.32</v>
      </c>
      <c r="AJ119" s="101">
        <v>7.71</v>
      </c>
      <c r="AK119" s="104">
        <v>6.4</v>
      </c>
      <c r="AL119" s="71">
        <v>1.2</v>
      </c>
      <c r="AM119" s="56">
        <v>0.81</v>
      </c>
      <c r="AN119" s="57">
        <v>0.79</v>
      </c>
      <c r="AO119" s="71">
        <v>1.03</v>
      </c>
      <c r="AP119" s="1">
        <v>-1</v>
      </c>
      <c r="AQ119" s="1">
        <v>0</v>
      </c>
      <c r="AR119" s="1">
        <v>0</v>
      </c>
      <c r="AS119" s="1">
        <v>-1</v>
      </c>
      <c r="AT119" s="1">
        <v>0</v>
      </c>
      <c r="AU119" s="1">
        <v>0</v>
      </c>
      <c r="AV119" s="1">
        <v>1</v>
      </c>
      <c r="AW119" s="1">
        <v>1</v>
      </c>
      <c r="AX119" s="1">
        <v>0</v>
      </c>
      <c r="AY119" s="1">
        <v>0</v>
      </c>
      <c r="AZ119" s="1">
        <v>-1</v>
      </c>
      <c r="BA119" s="17">
        <v>2</v>
      </c>
      <c r="BB119" s="1">
        <v>3</v>
      </c>
      <c r="BC119" s="1">
        <v>6</v>
      </c>
      <c r="BD119" s="46">
        <v>11</v>
      </c>
      <c r="BE119" s="44"/>
    </row>
    <row r="120" spans="1:57" x14ac:dyDescent="0.25">
      <c r="A120" s="17">
        <v>110</v>
      </c>
      <c r="B120" s="1" t="str">
        <f t="shared" si="1"/>
        <v>Lingue e Letterature: Interculturalità e DidatticaLMLM-37PA</v>
      </c>
      <c r="C120" s="68" t="s">
        <v>276</v>
      </c>
      <c r="D120" s="68" t="s">
        <v>232</v>
      </c>
      <c r="E120" s="68" t="s">
        <v>277</v>
      </c>
      <c r="F120" s="68" t="s">
        <v>278</v>
      </c>
      <c r="G120" s="68">
        <v>2</v>
      </c>
      <c r="H120" s="69" t="s">
        <v>71</v>
      </c>
      <c r="I120" s="56">
        <v>0.72</v>
      </c>
      <c r="J120" s="57">
        <v>0.67</v>
      </c>
      <c r="K120" s="71">
        <v>1.07</v>
      </c>
      <c r="L120" s="56">
        <v>0.91</v>
      </c>
      <c r="M120" s="57">
        <v>0.95</v>
      </c>
      <c r="N120" s="71">
        <v>0.96</v>
      </c>
      <c r="O120" s="56">
        <v>0.67</v>
      </c>
      <c r="P120" s="57">
        <v>0.59</v>
      </c>
      <c r="Q120" s="71">
        <v>1.1399999999999999</v>
      </c>
      <c r="R120" s="92" t="s">
        <v>454</v>
      </c>
      <c r="S120" s="92" t="s">
        <v>456</v>
      </c>
      <c r="T120" s="71">
        <v>0.8</v>
      </c>
      <c r="U120" s="56">
        <v>0.56999999999999995</v>
      </c>
      <c r="V120" s="57">
        <v>0.41</v>
      </c>
      <c r="W120" s="73">
        <v>1.39</v>
      </c>
      <c r="X120" s="56" t="s">
        <v>424</v>
      </c>
      <c r="Y120" s="57" t="s">
        <v>424</v>
      </c>
      <c r="Z120" s="71" t="s">
        <v>424</v>
      </c>
      <c r="AA120" s="56">
        <v>1</v>
      </c>
      <c r="AB120" s="57">
        <v>0.59</v>
      </c>
      <c r="AC120" s="73">
        <v>1.69</v>
      </c>
      <c r="AD120" s="56" t="s">
        <v>424</v>
      </c>
      <c r="AE120" s="57" t="s">
        <v>424</v>
      </c>
      <c r="AF120" s="71" t="s">
        <v>424</v>
      </c>
      <c r="AG120" s="91">
        <v>20.41</v>
      </c>
      <c r="AH120" s="92">
        <v>11.96</v>
      </c>
      <c r="AI120" s="72">
        <v>1.71</v>
      </c>
      <c r="AJ120" s="101">
        <v>24.77</v>
      </c>
      <c r="AK120" s="104">
        <v>19.46</v>
      </c>
      <c r="AL120" s="72">
        <v>1.27</v>
      </c>
      <c r="AM120" s="56">
        <v>0.97</v>
      </c>
      <c r="AN120" s="57">
        <v>0.76</v>
      </c>
      <c r="AO120" s="73">
        <v>1.28</v>
      </c>
      <c r="AP120" s="1">
        <v>0</v>
      </c>
      <c r="AQ120" s="1">
        <v>0</v>
      </c>
      <c r="AR120" s="1">
        <v>0</v>
      </c>
      <c r="AS120" s="1">
        <v>0</v>
      </c>
      <c r="AT120" s="1" t="s">
        <v>424</v>
      </c>
      <c r="AU120" s="1">
        <v>1</v>
      </c>
      <c r="AV120" s="1">
        <v>1</v>
      </c>
      <c r="AW120" s="1">
        <v>1</v>
      </c>
      <c r="AX120" s="1" t="s">
        <v>424</v>
      </c>
      <c r="AY120" s="1">
        <v>-1</v>
      </c>
      <c r="AZ120" s="1">
        <v>-1</v>
      </c>
      <c r="BA120" s="17">
        <v>3</v>
      </c>
      <c r="BB120" s="1">
        <v>2</v>
      </c>
      <c r="BC120" s="1">
        <v>4</v>
      </c>
      <c r="BD120" s="46">
        <v>9</v>
      </c>
      <c r="BE120" s="44"/>
    </row>
    <row r="121" spans="1:57" x14ac:dyDescent="0.25">
      <c r="A121" s="17">
        <v>111</v>
      </c>
      <c r="B121" s="1" t="str">
        <f t="shared" si="1"/>
        <v>Transnational German StudiesLMLM-37PA</v>
      </c>
      <c r="C121" s="68" t="s">
        <v>279</v>
      </c>
      <c r="D121" s="68" t="s">
        <v>232</v>
      </c>
      <c r="E121" s="68" t="s">
        <v>277</v>
      </c>
      <c r="F121" s="68" t="s">
        <v>278</v>
      </c>
      <c r="G121" s="68">
        <v>2</v>
      </c>
      <c r="H121" s="69" t="s">
        <v>71</v>
      </c>
      <c r="I121" s="56" t="s">
        <v>424</v>
      </c>
      <c r="J121" s="57" t="s">
        <v>424</v>
      </c>
      <c r="K121" s="71" t="s">
        <v>424</v>
      </c>
      <c r="L121" s="56" t="s">
        <v>424</v>
      </c>
      <c r="M121" s="57" t="s">
        <v>424</v>
      </c>
      <c r="N121" s="71" t="s">
        <v>424</v>
      </c>
      <c r="O121" s="56" t="s">
        <v>424</v>
      </c>
      <c r="P121" s="57" t="s">
        <v>424</v>
      </c>
      <c r="Q121" s="71" t="s">
        <v>424</v>
      </c>
      <c r="R121" s="92" t="s">
        <v>424</v>
      </c>
      <c r="S121" s="92" t="s">
        <v>424</v>
      </c>
      <c r="T121" s="71" t="s">
        <v>424</v>
      </c>
      <c r="U121" s="56" t="s">
        <v>424</v>
      </c>
      <c r="V121" s="57" t="s">
        <v>424</v>
      </c>
      <c r="W121" s="71" t="s">
        <v>424</v>
      </c>
      <c r="X121" s="56" t="s">
        <v>424</v>
      </c>
      <c r="Y121" s="57" t="s">
        <v>424</v>
      </c>
      <c r="Z121" s="71" t="s">
        <v>424</v>
      </c>
      <c r="AA121" s="56" t="s">
        <v>424</v>
      </c>
      <c r="AB121" s="57" t="s">
        <v>424</v>
      </c>
      <c r="AC121" s="71" t="s">
        <v>424</v>
      </c>
      <c r="AD121" s="56" t="s">
        <v>424</v>
      </c>
      <c r="AE121" s="57" t="s">
        <v>424</v>
      </c>
      <c r="AF121" s="71" t="s">
        <v>424</v>
      </c>
      <c r="AG121" s="91" t="s">
        <v>424</v>
      </c>
      <c r="AH121" s="92">
        <v>11.96</v>
      </c>
      <c r="AI121" s="71" t="s">
        <v>424</v>
      </c>
      <c r="AJ121" s="101" t="s">
        <v>424</v>
      </c>
      <c r="AK121" s="104">
        <v>19.46</v>
      </c>
      <c r="AL121" s="107" t="s">
        <v>424</v>
      </c>
      <c r="AM121" s="56">
        <v>0.6</v>
      </c>
      <c r="AN121" s="57">
        <v>0.76</v>
      </c>
      <c r="AO121" s="72">
        <v>0.79</v>
      </c>
      <c r="AP121" s="1" t="s">
        <v>424</v>
      </c>
      <c r="AQ121" s="1" t="s">
        <v>424</v>
      </c>
      <c r="AR121" s="1" t="s">
        <v>424</v>
      </c>
      <c r="AS121" s="1" t="s">
        <v>424</v>
      </c>
      <c r="AT121" s="1" t="s">
        <v>424</v>
      </c>
      <c r="AU121" s="1">
        <v>-1</v>
      </c>
      <c r="AV121" s="1" t="s">
        <v>424</v>
      </c>
      <c r="AW121" s="1" t="s">
        <v>424</v>
      </c>
      <c r="AX121" s="1" t="s">
        <v>424</v>
      </c>
      <c r="AY121" s="1">
        <v>1</v>
      </c>
      <c r="AZ121" s="1">
        <v>1</v>
      </c>
      <c r="BA121" s="17">
        <v>0</v>
      </c>
      <c r="BB121" s="1">
        <v>1</v>
      </c>
      <c r="BC121" s="1">
        <v>0</v>
      </c>
      <c r="BD121" s="46">
        <v>1</v>
      </c>
      <c r="BE121" s="43" t="s">
        <v>423</v>
      </c>
    </row>
    <row r="122" spans="1:57" x14ac:dyDescent="0.25">
      <c r="A122" s="17">
        <v>112</v>
      </c>
      <c r="B122" s="1" t="str">
        <f t="shared" si="1"/>
        <v>Lingue moderne e traduzione per le relazioni internazionaliLMLM-38PA</v>
      </c>
      <c r="C122" s="68" t="s">
        <v>280</v>
      </c>
      <c r="D122" s="68" t="s">
        <v>232</v>
      </c>
      <c r="E122" s="68" t="s">
        <v>281</v>
      </c>
      <c r="F122" s="68" t="s">
        <v>282</v>
      </c>
      <c r="G122" s="68">
        <v>2</v>
      </c>
      <c r="H122" s="69" t="s">
        <v>71</v>
      </c>
      <c r="I122" s="56">
        <v>0.81</v>
      </c>
      <c r="J122" s="57">
        <v>0.67</v>
      </c>
      <c r="K122" s="73">
        <v>1.21</v>
      </c>
      <c r="L122" s="56">
        <v>0.93</v>
      </c>
      <c r="M122" s="57">
        <v>0.95</v>
      </c>
      <c r="N122" s="71">
        <v>0.98</v>
      </c>
      <c r="O122" s="56">
        <v>0.76</v>
      </c>
      <c r="P122" s="57">
        <v>0.56999999999999995</v>
      </c>
      <c r="Q122" s="73">
        <v>1.33</v>
      </c>
      <c r="R122" s="92" t="s">
        <v>455</v>
      </c>
      <c r="S122" s="92" t="s">
        <v>456</v>
      </c>
      <c r="T122" s="73">
        <v>1.4</v>
      </c>
      <c r="U122" s="56">
        <v>0.56999999999999995</v>
      </c>
      <c r="V122" s="57">
        <v>0.56000000000000005</v>
      </c>
      <c r="W122" s="71">
        <v>1.02</v>
      </c>
      <c r="X122" s="56">
        <v>0.85</v>
      </c>
      <c r="Y122" s="57">
        <v>0.74</v>
      </c>
      <c r="Z122" s="71">
        <v>1.1499999999999999</v>
      </c>
      <c r="AA122" s="56">
        <v>0.66</v>
      </c>
      <c r="AB122" s="57">
        <v>0.66</v>
      </c>
      <c r="AC122" s="71">
        <v>1</v>
      </c>
      <c r="AD122" s="56">
        <v>0.62</v>
      </c>
      <c r="AE122" s="57">
        <v>0.47</v>
      </c>
      <c r="AF122" s="73">
        <v>1.32</v>
      </c>
      <c r="AG122" s="91">
        <v>19.05</v>
      </c>
      <c r="AH122" s="92">
        <v>17.420000000000002</v>
      </c>
      <c r="AI122" s="71">
        <v>1.0900000000000001</v>
      </c>
      <c r="AJ122" s="101">
        <v>19.690000000000001</v>
      </c>
      <c r="AK122" s="104">
        <v>23.56</v>
      </c>
      <c r="AL122" s="71">
        <v>0.84</v>
      </c>
      <c r="AM122" s="56">
        <v>0.76</v>
      </c>
      <c r="AN122" s="57">
        <v>0.55000000000000004</v>
      </c>
      <c r="AO122" s="73">
        <v>1.38</v>
      </c>
      <c r="AP122" s="1">
        <v>1</v>
      </c>
      <c r="AQ122" s="1">
        <v>1</v>
      </c>
      <c r="AR122" s="1">
        <v>0</v>
      </c>
      <c r="AS122" s="1">
        <v>1</v>
      </c>
      <c r="AT122" s="1">
        <v>0</v>
      </c>
      <c r="AU122" s="1">
        <v>1</v>
      </c>
      <c r="AV122" s="1">
        <v>0</v>
      </c>
      <c r="AW122" s="1">
        <v>0</v>
      </c>
      <c r="AX122" s="1">
        <v>1</v>
      </c>
      <c r="AY122" s="1">
        <v>0</v>
      </c>
      <c r="AZ122" s="1">
        <v>0</v>
      </c>
      <c r="BA122" s="17">
        <v>5</v>
      </c>
      <c r="BB122" s="1">
        <v>0</v>
      </c>
      <c r="BC122" s="1">
        <v>6</v>
      </c>
      <c r="BD122" s="46">
        <v>11</v>
      </c>
      <c r="BE122" s="44"/>
    </row>
    <row r="123" spans="1:57" x14ac:dyDescent="0.25">
      <c r="A123" s="17">
        <v>113</v>
      </c>
      <c r="B123" s="1" t="str">
        <f t="shared" si="1"/>
        <v>Lingue e Letterature: Interculturalità e DidatticaLMLM-39PA</v>
      </c>
      <c r="C123" s="113" t="s">
        <v>276</v>
      </c>
      <c r="D123" s="68" t="s">
        <v>232</v>
      </c>
      <c r="E123" s="68" t="s">
        <v>283</v>
      </c>
      <c r="F123" s="68" t="s">
        <v>284</v>
      </c>
      <c r="G123" s="68">
        <v>2</v>
      </c>
      <c r="H123" s="69" t="s">
        <v>71</v>
      </c>
      <c r="I123" s="56">
        <v>0.82</v>
      </c>
      <c r="J123" s="57">
        <v>0.74</v>
      </c>
      <c r="K123" s="71">
        <v>1.1100000000000001</v>
      </c>
      <c r="L123" s="56">
        <v>1</v>
      </c>
      <c r="M123" s="57">
        <v>0.97</v>
      </c>
      <c r="N123" s="71">
        <v>1.03</v>
      </c>
      <c r="O123" s="56">
        <v>0.72</v>
      </c>
      <c r="P123" s="57">
        <v>0.61</v>
      </c>
      <c r="Q123" s="71">
        <v>1.18</v>
      </c>
      <c r="R123" s="92" t="s">
        <v>450</v>
      </c>
      <c r="S123" s="92" t="s">
        <v>449</v>
      </c>
      <c r="T123" s="75" t="s">
        <v>425</v>
      </c>
      <c r="U123" s="56">
        <v>0.73</v>
      </c>
      <c r="V123" s="57">
        <v>0.73</v>
      </c>
      <c r="W123" s="71">
        <v>1</v>
      </c>
      <c r="X123" s="56" t="s">
        <v>424</v>
      </c>
      <c r="Y123" s="57" t="s">
        <v>424</v>
      </c>
      <c r="Z123" s="71" t="s">
        <v>424</v>
      </c>
      <c r="AA123" s="56">
        <v>1</v>
      </c>
      <c r="AB123" s="57">
        <v>1</v>
      </c>
      <c r="AC123" s="71">
        <v>1</v>
      </c>
      <c r="AD123" s="56" t="s">
        <v>424</v>
      </c>
      <c r="AE123" s="57" t="s">
        <v>424</v>
      </c>
      <c r="AF123" s="71" t="s">
        <v>424</v>
      </c>
      <c r="AG123" s="91">
        <v>0</v>
      </c>
      <c r="AH123" s="92">
        <v>0</v>
      </c>
      <c r="AI123" s="71" t="s">
        <v>424</v>
      </c>
      <c r="AJ123" s="101">
        <v>0</v>
      </c>
      <c r="AK123" s="104">
        <v>0</v>
      </c>
      <c r="AL123" s="71" t="s">
        <v>424</v>
      </c>
      <c r="AM123" s="56">
        <v>0</v>
      </c>
      <c r="AN123" s="57">
        <v>0</v>
      </c>
      <c r="AO123" s="71" t="s">
        <v>424</v>
      </c>
      <c r="AP123" s="7">
        <v>0</v>
      </c>
      <c r="AQ123" s="1">
        <v>0</v>
      </c>
      <c r="AR123" s="1">
        <v>0</v>
      </c>
      <c r="AS123" s="1">
        <v>0</v>
      </c>
      <c r="AT123" s="1" t="s">
        <v>424</v>
      </c>
      <c r="AU123" s="1" t="s">
        <v>424</v>
      </c>
      <c r="AV123" s="1">
        <v>0</v>
      </c>
      <c r="AW123" s="1">
        <v>0</v>
      </c>
      <c r="AX123" s="1" t="s">
        <v>424</v>
      </c>
      <c r="AY123" s="1" t="s">
        <v>424</v>
      </c>
      <c r="AZ123" s="1" t="s">
        <v>424</v>
      </c>
      <c r="BA123" s="42">
        <v>0</v>
      </c>
      <c r="BB123" s="1">
        <v>0</v>
      </c>
      <c r="BC123" s="1">
        <v>6</v>
      </c>
      <c r="BD123" s="46">
        <v>6</v>
      </c>
      <c r="BE123" s="44"/>
    </row>
    <row r="124" spans="1:57" x14ac:dyDescent="0.25">
      <c r="A124" s="17">
        <v>114</v>
      </c>
      <c r="B124" s="1" t="str">
        <f t="shared" si="1"/>
        <v>MatematicaLMLM-40PA</v>
      </c>
      <c r="C124" s="68" t="s">
        <v>149</v>
      </c>
      <c r="D124" s="68" t="s">
        <v>232</v>
      </c>
      <c r="E124" s="68" t="s">
        <v>285</v>
      </c>
      <c r="F124" s="68" t="s">
        <v>149</v>
      </c>
      <c r="G124" s="68">
        <v>2</v>
      </c>
      <c r="H124" s="69" t="s">
        <v>71</v>
      </c>
      <c r="I124" s="56">
        <v>0.53</v>
      </c>
      <c r="J124" s="57">
        <v>0.6</v>
      </c>
      <c r="K124" s="71">
        <v>0.88</v>
      </c>
      <c r="L124" s="56">
        <v>0.9</v>
      </c>
      <c r="M124" s="57">
        <v>0.94</v>
      </c>
      <c r="N124" s="71">
        <v>0.96</v>
      </c>
      <c r="O124" s="56">
        <v>0.43</v>
      </c>
      <c r="P124" s="57">
        <v>0.45</v>
      </c>
      <c r="Q124" s="71">
        <v>0.96</v>
      </c>
      <c r="R124" s="92" t="s">
        <v>449</v>
      </c>
      <c r="S124" s="92" t="s">
        <v>454</v>
      </c>
      <c r="T124" s="72">
        <v>0</v>
      </c>
      <c r="U124" s="56">
        <v>0.64</v>
      </c>
      <c r="V124" s="57">
        <v>0.45</v>
      </c>
      <c r="W124" s="73">
        <v>1.42</v>
      </c>
      <c r="X124" s="56">
        <v>0.72</v>
      </c>
      <c r="Y124" s="57">
        <v>0.7</v>
      </c>
      <c r="Z124" s="71">
        <v>1.03</v>
      </c>
      <c r="AA124" s="56">
        <v>0.75</v>
      </c>
      <c r="AB124" s="57">
        <v>0.54</v>
      </c>
      <c r="AC124" s="73">
        <v>1.39</v>
      </c>
      <c r="AD124" s="56">
        <v>1</v>
      </c>
      <c r="AE124" s="57">
        <v>0.71</v>
      </c>
      <c r="AF124" s="73">
        <v>1.41</v>
      </c>
      <c r="AG124" s="91">
        <v>4.38</v>
      </c>
      <c r="AH124" s="92">
        <v>3.85</v>
      </c>
      <c r="AI124" s="71">
        <v>1.1399999999999999</v>
      </c>
      <c r="AJ124" s="101">
        <v>7.83</v>
      </c>
      <c r="AK124" s="104">
        <v>6.03</v>
      </c>
      <c r="AL124" s="72">
        <v>1.3</v>
      </c>
      <c r="AM124" s="56">
        <v>0.97</v>
      </c>
      <c r="AN124" s="57">
        <v>0.85</v>
      </c>
      <c r="AO124" s="71">
        <v>1.1399999999999999</v>
      </c>
      <c r="AP124" s="1">
        <v>-1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1</v>
      </c>
      <c r="AW124" s="1">
        <v>1</v>
      </c>
      <c r="AX124" s="1">
        <v>1</v>
      </c>
      <c r="AY124" s="1">
        <v>-1</v>
      </c>
      <c r="AZ124" s="1">
        <v>0</v>
      </c>
      <c r="BA124" s="17">
        <v>3</v>
      </c>
      <c r="BB124" s="1">
        <v>2</v>
      </c>
      <c r="BC124" s="1">
        <v>6</v>
      </c>
      <c r="BD124" s="46">
        <v>11</v>
      </c>
      <c r="BE124" s="44"/>
    </row>
    <row r="125" spans="1:57" x14ac:dyDescent="0.25">
      <c r="A125" s="17">
        <v>115</v>
      </c>
      <c r="B125" s="1" t="str">
        <f t="shared" si="1"/>
        <v>Musicologia e Scienze dello spettacoloLMLM-45PA</v>
      </c>
      <c r="C125" s="68" t="s">
        <v>286</v>
      </c>
      <c r="D125" s="68" t="s">
        <v>232</v>
      </c>
      <c r="E125" s="68" t="s">
        <v>287</v>
      </c>
      <c r="F125" s="68" t="s">
        <v>288</v>
      </c>
      <c r="G125" s="68">
        <v>2</v>
      </c>
      <c r="H125" s="69" t="s">
        <v>71</v>
      </c>
      <c r="I125" s="56">
        <v>0.75</v>
      </c>
      <c r="J125" s="57">
        <v>0.75</v>
      </c>
      <c r="K125" s="71">
        <v>1</v>
      </c>
      <c r="L125" s="56">
        <v>0.83</v>
      </c>
      <c r="M125" s="57">
        <v>0.83</v>
      </c>
      <c r="N125" s="71">
        <v>1</v>
      </c>
      <c r="O125" s="56">
        <v>0.67</v>
      </c>
      <c r="P125" s="57">
        <v>0.67</v>
      </c>
      <c r="Q125" s="71">
        <v>1</v>
      </c>
      <c r="R125" s="92" t="s">
        <v>452</v>
      </c>
      <c r="S125" s="92" t="s">
        <v>452</v>
      </c>
      <c r="T125" s="71">
        <v>1</v>
      </c>
      <c r="U125" s="56">
        <v>0.17</v>
      </c>
      <c r="V125" s="57">
        <v>0.17</v>
      </c>
      <c r="W125" s="71">
        <v>1</v>
      </c>
      <c r="X125" s="56">
        <v>0.59</v>
      </c>
      <c r="Y125" s="57">
        <v>0.59</v>
      </c>
      <c r="Z125" s="71">
        <v>1</v>
      </c>
      <c r="AA125" s="56">
        <v>0.5</v>
      </c>
      <c r="AB125" s="57">
        <v>0.5</v>
      </c>
      <c r="AC125" s="71">
        <v>1</v>
      </c>
      <c r="AD125" s="56">
        <v>0</v>
      </c>
      <c r="AE125" s="57">
        <v>0</v>
      </c>
      <c r="AF125" s="71" t="s">
        <v>424</v>
      </c>
      <c r="AG125" s="91">
        <v>17.78</v>
      </c>
      <c r="AH125" s="92">
        <v>17.78</v>
      </c>
      <c r="AI125" s="71">
        <v>1</v>
      </c>
      <c r="AJ125" s="101">
        <v>13.88</v>
      </c>
      <c r="AK125" s="104">
        <v>13.88</v>
      </c>
      <c r="AL125" s="71">
        <v>1</v>
      </c>
      <c r="AM125" s="56">
        <v>0.8</v>
      </c>
      <c r="AN125" s="57">
        <v>0.8</v>
      </c>
      <c r="AO125" s="71">
        <v>1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 t="s">
        <v>424</v>
      </c>
      <c r="AY125" s="1">
        <v>0</v>
      </c>
      <c r="AZ125" s="1">
        <v>0</v>
      </c>
      <c r="BA125" s="17">
        <v>0</v>
      </c>
      <c r="BB125" s="1">
        <v>0</v>
      </c>
      <c r="BC125" s="1">
        <v>10</v>
      </c>
      <c r="BD125" s="46">
        <v>10</v>
      </c>
      <c r="BE125" s="44"/>
    </row>
    <row r="126" spans="1:57" x14ac:dyDescent="0.25">
      <c r="A126" s="17">
        <v>116</v>
      </c>
      <c r="B126" s="1" t="str">
        <f t="shared" si="1"/>
        <v>Management dello Sport e delle Attività MotorieLMLM-47PA</v>
      </c>
      <c r="C126" s="68" t="s">
        <v>289</v>
      </c>
      <c r="D126" s="68" t="s">
        <v>232</v>
      </c>
      <c r="E126" s="68" t="s">
        <v>290</v>
      </c>
      <c r="F126" s="68" t="s">
        <v>291</v>
      </c>
      <c r="G126" s="68">
        <v>2</v>
      </c>
      <c r="H126" s="69" t="s">
        <v>71</v>
      </c>
      <c r="I126" s="56">
        <v>0.64</v>
      </c>
      <c r="J126" s="57">
        <v>0.73</v>
      </c>
      <c r="K126" s="71">
        <v>0.88</v>
      </c>
      <c r="L126" s="56">
        <v>0.94</v>
      </c>
      <c r="M126" s="57">
        <v>0.88</v>
      </c>
      <c r="N126" s="71">
        <v>1.07</v>
      </c>
      <c r="O126" s="56">
        <v>0.44</v>
      </c>
      <c r="P126" s="57">
        <v>0.67</v>
      </c>
      <c r="Q126" s="72">
        <v>0.66</v>
      </c>
      <c r="R126" s="92" t="s">
        <v>452</v>
      </c>
      <c r="S126" s="92" t="s">
        <v>450</v>
      </c>
      <c r="T126" s="73">
        <v>3</v>
      </c>
      <c r="U126" s="56">
        <v>0.94</v>
      </c>
      <c r="V126" s="57">
        <v>0.84</v>
      </c>
      <c r="W126" s="71">
        <v>1.1200000000000001</v>
      </c>
      <c r="X126" s="56">
        <v>0.71</v>
      </c>
      <c r="Y126" s="57">
        <v>0.65</v>
      </c>
      <c r="Z126" s="71">
        <v>1.0900000000000001</v>
      </c>
      <c r="AA126" s="56">
        <v>0.89</v>
      </c>
      <c r="AB126" s="57">
        <v>0.92</v>
      </c>
      <c r="AC126" s="71">
        <v>0.97</v>
      </c>
      <c r="AD126" s="56">
        <v>1</v>
      </c>
      <c r="AE126" s="57">
        <v>0.62</v>
      </c>
      <c r="AF126" s="73">
        <v>1.61</v>
      </c>
      <c r="AG126" s="91">
        <v>6.1</v>
      </c>
      <c r="AH126" s="92">
        <v>11.22</v>
      </c>
      <c r="AI126" s="73">
        <v>0.54</v>
      </c>
      <c r="AJ126" s="101">
        <v>6.17</v>
      </c>
      <c r="AK126" s="104">
        <v>13.3</v>
      </c>
      <c r="AL126" s="73">
        <v>0.46</v>
      </c>
      <c r="AM126" s="56">
        <v>0.51</v>
      </c>
      <c r="AN126" s="57">
        <v>0.72</v>
      </c>
      <c r="AO126" s="72">
        <v>0.71</v>
      </c>
      <c r="AP126" s="1">
        <v>1</v>
      </c>
      <c r="AQ126" s="1">
        <v>0</v>
      </c>
      <c r="AR126" s="1">
        <v>0</v>
      </c>
      <c r="AS126" s="1">
        <v>-1</v>
      </c>
      <c r="AT126" s="1">
        <v>0</v>
      </c>
      <c r="AU126" s="1">
        <v>-1</v>
      </c>
      <c r="AV126" s="1">
        <v>0</v>
      </c>
      <c r="AW126" s="1">
        <v>0</v>
      </c>
      <c r="AX126" s="1">
        <v>1</v>
      </c>
      <c r="AY126" s="1">
        <v>1</v>
      </c>
      <c r="AZ126" s="1">
        <v>1</v>
      </c>
      <c r="BA126" s="17">
        <v>4</v>
      </c>
      <c r="BB126" s="1">
        <v>2</v>
      </c>
      <c r="BC126" s="1">
        <v>5</v>
      </c>
      <c r="BD126" s="46">
        <v>11</v>
      </c>
      <c r="BE126" s="44"/>
    </row>
    <row r="127" spans="1:57" x14ac:dyDescent="0.25">
      <c r="A127" s="17">
        <v>117</v>
      </c>
      <c r="B127" s="1" t="str">
        <f t="shared" si="1"/>
        <v>Pianificazione territoriale, urbanistica e ambientaleLMLM-48PA</v>
      </c>
      <c r="C127" s="68" t="s">
        <v>292</v>
      </c>
      <c r="D127" s="68" t="s">
        <v>232</v>
      </c>
      <c r="E127" s="68" t="s">
        <v>293</v>
      </c>
      <c r="F127" s="68" t="s">
        <v>294</v>
      </c>
      <c r="G127" s="68">
        <v>2</v>
      </c>
      <c r="H127" s="69" t="s">
        <v>71</v>
      </c>
      <c r="I127" s="56">
        <v>0.65</v>
      </c>
      <c r="J127" s="57">
        <v>0.76</v>
      </c>
      <c r="K127" s="71">
        <v>0.86</v>
      </c>
      <c r="L127" s="56">
        <v>1</v>
      </c>
      <c r="M127" s="57">
        <v>0.91</v>
      </c>
      <c r="N127" s="71">
        <v>1.1000000000000001</v>
      </c>
      <c r="O127" s="56">
        <v>0.69</v>
      </c>
      <c r="P127" s="57">
        <v>0.77</v>
      </c>
      <c r="Q127" s="71">
        <v>0.9</v>
      </c>
      <c r="R127" s="92" t="s">
        <v>449</v>
      </c>
      <c r="S127" s="92" t="s">
        <v>460</v>
      </c>
      <c r="T127" s="72">
        <v>0</v>
      </c>
      <c r="U127" s="56">
        <v>0.86</v>
      </c>
      <c r="V127" s="57">
        <v>0.71</v>
      </c>
      <c r="W127" s="73">
        <v>1.21</v>
      </c>
      <c r="X127" s="56">
        <v>0.91</v>
      </c>
      <c r="Y127" s="57">
        <v>0.81</v>
      </c>
      <c r="Z127" s="71">
        <v>1.1200000000000001</v>
      </c>
      <c r="AA127" s="56">
        <v>0.92</v>
      </c>
      <c r="AB127" s="57">
        <v>0.8</v>
      </c>
      <c r="AC127" s="71">
        <v>1.1499999999999999</v>
      </c>
      <c r="AD127" s="56">
        <v>0.25</v>
      </c>
      <c r="AE127" s="57">
        <v>0.43</v>
      </c>
      <c r="AF127" s="72">
        <v>0.57999999999999996</v>
      </c>
      <c r="AG127" s="91">
        <v>3.16</v>
      </c>
      <c r="AH127" s="92">
        <v>3.91</v>
      </c>
      <c r="AI127" s="71">
        <v>0.81</v>
      </c>
      <c r="AJ127" s="101">
        <v>4.0199999999999996</v>
      </c>
      <c r="AK127" s="104">
        <v>6.33</v>
      </c>
      <c r="AL127" s="73">
        <v>0.64</v>
      </c>
      <c r="AM127" s="56">
        <v>0.77</v>
      </c>
      <c r="AN127" s="57">
        <v>0.76</v>
      </c>
      <c r="AO127" s="71">
        <v>1.01</v>
      </c>
      <c r="AP127" s="1">
        <v>-1</v>
      </c>
      <c r="AQ127" s="1">
        <v>0</v>
      </c>
      <c r="AR127" s="1">
        <v>0</v>
      </c>
      <c r="AS127" s="1">
        <v>0</v>
      </c>
      <c r="AT127" s="1">
        <v>0</v>
      </c>
      <c r="AU127" s="1">
        <v>0</v>
      </c>
      <c r="AV127" s="1">
        <v>1</v>
      </c>
      <c r="AW127" s="1">
        <v>0</v>
      </c>
      <c r="AX127" s="1">
        <v>-1</v>
      </c>
      <c r="AY127" s="1">
        <v>1</v>
      </c>
      <c r="AZ127" s="1">
        <v>0</v>
      </c>
      <c r="BA127" s="17">
        <v>2</v>
      </c>
      <c r="BB127" s="1">
        <v>2</v>
      </c>
      <c r="BC127" s="1">
        <v>7</v>
      </c>
      <c r="BD127" s="46">
        <v>11</v>
      </c>
      <c r="BE127" s="44"/>
    </row>
    <row r="128" spans="1:57" x14ac:dyDescent="0.25">
      <c r="A128" s="17">
        <v>118</v>
      </c>
      <c r="B128" s="1" t="str">
        <f t="shared" si="1"/>
        <v>Sistemi turistici e gestione dell'ospitalitàLMLM-49PA</v>
      </c>
      <c r="C128" s="68" t="s">
        <v>295</v>
      </c>
      <c r="D128" s="68" t="s">
        <v>232</v>
      </c>
      <c r="E128" s="68" t="s">
        <v>296</v>
      </c>
      <c r="F128" s="68" t="s">
        <v>297</v>
      </c>
      <c r="G128" s="68">
        <v>2</v>
      </c>
      <c r="H128" s="69" t="s">
        <v>71</v>
      </c>
      <c r="I128" s="56">
        <v>0.84</v>
      </c>
      <c r="J128" s="57">
        <v>0.72</v>
      </c>
      <c r="K128" s="71">
        <v>1.17</v>
      </c>
      <c r="L128" s="56">
        <v>1</v>
      </c>
      <c r="M128" s="57">
        <v>0.94</v>
      </c>
      <c r="N128" s="71">
        <v>1.06</v>
      </c>
      <c r="O128" s="56">
        <v>0.85</v>
      </c>
      <c r="P128" s="57">
        <v>0.7</v>
      </c>
      <c r="Q128" s="73">
        <v>1.21</v>
      </c>
      <c r="R128" s="92" t="s">
        <v>456</v>
      </c>
      <c r="S128" s="92" t="s">
        <v>452</v>
      </c>
      <c r="T128" s="73">
        <v>1.67</v>
      </c>
      <c r="U128" s="56">
        <v>0.62</v>
      </c>
      <c r="V128" s="57">
        <v>0.54</v>
      </c>
      <c r="W128" s="71">
        <v>1.1499999999999999</v>
      </c>
      <c r="X128" s="56">
        <v>0.94</v>
      </c>
      <c r="Y128" s="57">
        <v>0.77</v>
      </c>
      <c r="Z128" s="73">
        <v>1.22</v>
      </c>
      <c r="AA128" s="56">
        <v>1</v>
      </c>
      <c r="AB128" s="57">
        <v>0.72</v>
      </c>
      <c r="AC128" s="73">
        <v>1.39</v>
      </c>
      <c r="AD128" s="56">
        <v>0.4</v>
      </c>
      <c r="AE128" s="57">
        <v>0.44</v>
      </c>
      <c r="AF128" s="71">
        <v>0.91</v>
      </c>
      <c r="AG128" s="91">
        <v>12.73</v>
      </c>
      <c r="AH128" s="92">
        <v>8.17</v>
      </c>
      <c r="AI128" s="72">
        <v>1.56</v>
      </c>
      <c r="AJ128" s="101">
        <v>15.26</v>
      </c>
      <c r="AK128" s="104">
        <v>10.87</v>
      </c>
      <c r="AL128" s="72">
        <v>1.4</v>
      </c>
      <c r="AM128" s="56">
        <v>0.3</v>
      </c>
      <c r="AN128" s="57">
        <v>0.61</v>
      </c>
      <c r="AO128" s="72">
        <v>0.49</v>
      </c>
      <c r="AP128" s="1">
        <v>1</v>
      </c>
      <c r="AQ128" s="1">
        <v>0</v>
      </c>
      <c r="AR128" s="1">
        <v>0</v>
      </c>
      <c r="AS128" s="1">
        <v>1</v>
      </c>
      <c r="AT128" s="1">
        <v>1</v>
      </c>
      <c r="AU128" s="1">
        <v>-1</v>
      </c>
      <c r="AV128" s="1">
        <v>0</v>
      </c>
      <c r="AW128" s="1">
        <v>1</v>
      </c>
      <c r="AX128" s="1">
        <v>0</v>
      </c>
      <c r="AY128" s="1">
        <v>-1</v>
      </c>
      <c r="AZ128" s="1">
        <v>-1</v>
      </c>
      <c r="BA128" s="17">
        <v>4</v>
      </c>
      <c r="BB128" s="1">
        <v>3</v>
      </c>
      <c r="BC128" s="1">
        <v>4</v>
      </c>
      <c r="BD128" s="46">
        <v>11</v>
      </c>
      <c r="BE128" s="44"/>
    </row>
    <row r="129" spans="1:57" x14ac:dyDescent="0.25">
      <c r="A129" s="17">
        <v>119</v>
      </c>
      <c r="B129" s="1" t="str">
        <f t="shared" si="1"/>
        <v>Psicologia sociale, del lavoro e delle organizzazioniLMLM-51PA</v>
      </c>
      <c r="C129" s="68" t="s">
        <v>298</v>
      </c>
      <c r="D129" s="68" t="s">
        <v>232</v>
      </c>
      <c r="E129" s="68" t="s">
        <v>299</v>
      </c>
      <c r="F129" s="68" t="s">
        <v>300</v>
      </c>
      <c r="G129" s="68">
        <v>2</v>
      </c>
      <c r="H129" s="69" t="s">
        <v>71</v>
      </c>
      <c r="I129" s="56">
        <v>0.61</v>
      </c>
      <c r="J129" s="57">
        <v>0.66</v>
      </c>
      <c r="K129" s="71">
        <v>0.92</v>
      </c>
      <c r="L129" s="56">
        <v>0.94</v>
      </c>
      <c r="M129" s="57">
        <v>0.98</v>
      </c>
      <c r="N129" s="71">
        <v>0.96</v>
      </c>
      <c r="O129" s="56">
        <v>0.4</v>
      </c>
      <c r="P129" s="57">
        <v>0.56999999999999995</v>
      </c>
      <c r="Q129" s="72">
        <v>0.7</v>
      </c>
      <c r="R129" s="92" t="s">
        <v>456</v>
      </c>
      <c r="S129" s="92" t="s">
        <v>450</v>
      </c>
      <c r="T129" s="73">
        <v>5</v>
      </c>
      <c r="U129" s="56">
        <v>0.83</v>
      </c>
      <c r="V129" s="57">
        <v>0.57999999999999996</v>
      </c>
      <c r="W129" s="73">
        <v>1.43</v>
      </c>
      <c r="X129" s="56">
        <v>0.89</v>
      </c>
      <c r="Y129" s="57">
        <v>0.77</v>
      </c>
      <c r="Z129" s="71">
        <v>1.1599999999999999</v>
      </c>
      <c r="AA129" s="56">
        <v>0.89</v>
      </c>
      <c r="AB129" s="57">
        <v>0.62</v>
      </c>
      <c r="AC129" s="73">
        <v>1.44</v>
      </c>
      <c r="AD129" s="56">
        <v>0.33</v>
      </c>
      <c r="AE129" s="57">
        <v>0.28000000000000003</v>
      </c>
      <c r="AF129" s="71">
        <v>1.18</v>
      </c>
      <c r="AG129" s="91">
        <v>21.11</v>
      </c>
      <c r="AH129" s="92">
        <v>19.59</v>
      </c>
      <c r="AI129" s="71">
        <v>1.08</v>
      </c>
      <c r="AJ129" s="101">
        <v>29.37</v>
      </c>
      <c r="AK129" s="104">
        <v>28.43</v>
      </c>
      <c r="AL129" s="71">
        <v>1.03</v>
      </c>
      <c r="AM129" s="56">
        <v>0.73</v>
      </c>
      <c r="AN129" s="57">
        <v>0.74</v>
      </c>
      <c r="AO129" s="71">
        <v>0.99</v>
      </c>
      <c r="AP129" s="1">
        <v>1</v>
      </c>
      <c r="AQ129" s="1">
        <v>0</v>
      </c>
      <c r="AR129" s="1">
        <v>0</v>
      </c>
      <c r="AS129" s="1">
        <v>-1</v>
      </c>
      <c r="AT129" s="1">
        <v>0</v>
      </c>
      <c r="AU129" s="1">
        <v>0</v>
      </c>
      <c r="AV129" s="1">
        <v>1</v>
      </c>
      <c r="AW129" s="1">
        <v>1</v>
      </c>
      <c r="AX129" s="1">
        <v>0</v>
      </c>
      <c r="AY129" s="1">
        <v>0</v>
      </c>
      <c r="AZ129" s="1">
        <v>0</v>
      </c>
      <c r="BA129" s="17">
        <v>3</v>
      </c>
      <c r="BB129" s="1">
        <v>1</v>
      </c>
      <c r="BC129" s="1">
        <v>7</v>
      </c>
      <c r="BD129" s="46">
        <v>11</v>
      </c>
      <c r="BE129" s="44"/>
    </row>
    <row r="130" spans="1:57" x14ac:dyDescent="0.25">
      <c r="A130" s="17">
        <v>120</v>
      </c>
      <c r="B130" s="1" t="str">
        <f t="shared" si="1"/>
        <v>Psicologia del ciclo di vitaLMLM-51PA</v>
      </c>
      <c r="C130" s="68" t="s">
        <v>301</v>
      </c>
      <c r="D130" s="68" t="s">
        <v>232</v>
      </c>
      <c r="E130" s="68" t="s">
        <v>299</v>
      </c>
      <c r="F130" s="68" t="s">
        <v>300</v>
      </c>
      <c r="G130" s="68">
        <v>2</v>
      </c>
      <c r="H130" s="69" t="s">
        <v>71</v>
      </c>
      <c r="I130" s="56">
        <v>0.65</v>
      </c>
      <c r="J130" s="57">
        <v>0.66</v>
      </c>
      <c r="K130" s="71">
        <v>0.98</v>
      </c>
      <c r="L130" s="56">
        <v>1</v>
      </c>
      <c r="M130" s="57">
        <v>0.98</v>
      </c>
      <c r="N130" s="71">
        <v>1.02</v>
      </c>
      <c r="O130" s="56">
        <v>0.64</v>
      </c>
      <c r="P130" s="57">
        <v>0.56999999999999995</v>
      </c>
      <c r="Q130" s="71">
        <v>1.1200000000000001</v>
      </c>
      <c r="R130" s="92" t="s">
        <v>450</v>
      </c>
      <c r="S130" s="92" t="s">
        <v>450</v>
      </c>
      <c r="T130" s="71">
        <v>1</v>
      </c>
      <c r="U130" s="56">
        <v>0.52</v>
      </c>
      <c r="V130" s="57">
        <v>0.57999999999999996</v>
      </c>
      <c r="W130" s="71">
        <v>0.9</v>
      </c>
      <c r="X130" s="56">
        <v>0.88</v>
      </c>
      <c r="Y130" s="57">
        <v>0.77</v>
      </c>
      <c r="Z130" s="71">
        <v>1.1399999999999999</v>
      </c>
      <c r="AA130" s="56">
        <v>0.68</v>
      </c>
      <c r="AB130" s="57">
        <v>0.62</v>
      </c>
      <c r="AC130" s="71">
        <v>1.1000000000000001</v>
      </c>
      <c r="AD130" s="56">
        <v>0.47</v>
      </c>
      <c r="AE130" s="57">
        <v>0.28000000000000003</v>
      </c>
      <c r="AF130" s="73">
        <v>1.68</v>
      </c>
      <c r="AG130" s="91">
        <v>14.25</v>
      </c>
      <c r="AH130" s="92">
        <v>19.59</v>
      </c>
      <c r="AI130" s="73">
        <v>0.73</v>
      </c>
      <c r="AJ130" s="101">
        <v>22.62</v>
      </c>
      <c r="AK130" s="104">
        <v>28.43</v>
      </c>
      <c r="AL130" s="71">
        <v>0.8</v>
      </c>
      <c r="AM130" s="56">
        <v>0.95</v>
      </c>
      <c r="AN130" s="57">
        <v>0.74</v>
      </c>
      <c r="AO130" s="73">
        <v>1.28</v>
      </c>
      <c r="AP130" s="1">
        <v>0</v>
      </c>
      <c r="AQ130" s="1">
        <v>0</v>
      </c>
      <c r="AR130" s="1">
        <v>0</v>
      </c>
      <c r="AS130" s="1">
        <v>0</v>
      </c>
      <c r="AT130" s="1">
        <v>0</v>
      </c>
      <c r="AU130" s="1">
        <v>1</v>
      </c>
      <c r="AV130" s="1">
        <v>0</v>
      </c>
      <c r="AW130" s="1">
        <v>0</v>
      </c>
      <c r="AX130" s="1">
        <v>1</v>
      </c>
      <c r="AY130" s="1">
        <v>0</v>
      </c>
      <c r="AZ130" s="1">
        <v>1</v>
      </c>
      <c r="BA130" s="17">
        <v>3</v>
      </c>
      <c r="BB130" s="1">
        <v>0</v>
      </c>
      <c r="BC130" s="1">
        <v>8</v>
      </c>
      <c r="BD130" s="46">
        <v>11</v>
      </c>
      <c r="BE130" s="44"/>
    </row>
    <row r="131" spans="1:57" x14ac:dyDescent="0.25">
      <c r="A131" s="17">
        <v>121</v>
      </c>
      <c r="B131" s="1" t="str">
        <f t="shared" si="1"/>
        <v>Psicologia ClinicaLMLM-51PA</v>
      </c>
      <c r="C131" s="68" t="s">
        <v>302</v>
      </c>
      <c r="D131" s="68" t="s">
        <v>232</v>
      </c>
      <c r="E131" s="68" t="s">
        <v>299</v>
      </c>
      <c r="F131" s="68" t="s">
        <v>300</v>
      </c>
      <c r="G131" s="68">
        <v>2</v>
      </c>
      <c r="H131" s="69" t="s">
        <v>71</v>
      </c>
      <c r="I131" s="56">
        <v>0.6</v>
      </c>
      <c r="J131" s="57">
        <v>0.66</v>
      </c>
      <c r="K131" s="71">
        <v>0.91</v>
      </c>
      <c r="L131" s="56">
        <v>0.97</v>
      </c>
      <c r="M131" s="57">
        <v>0.98</v>
      </c>
      <c r="N131" s="71">
        <v>0.99</v>
      </c>
      <c r="O131" s="56">
        <v>0.44</v>
      </c>
      <c r="P131" s="57">
        <v>0.56999999999999995</v>
      </c>
      <c r="Q131" s="72">
        <v>0.77</v>
      </c>
      <c r="R131" s="92" t="s">
        <v>449</v>
      </c>
      <c r="S131" s="92" t="s">
        <v>450</v>
      </c>
      <c r="T131" s="72">
        <v>0</v>
      </c>
      <c r="U131" s="56">
        <v>0.6</v>
      </c>
      <c r="V131" s="57">
        <v>0.57999999999999996</v>
      </c>
      <c r="W131" s="71">
        <v>1.03</v>
      </c>
      <c r="X131" s="56">
        <v>0.84</v>
      </c>
      <c r="Y131" s="57">
        <v>0.77</v>
      </c>
      <c r="Z131" s="71">
        <v>1.0900000000000001</v>
      </c>
      <c r="AA131" s="56">
        <v>0.74</v>
      </c>
      <c r="AB131" s="57">
        <v>0.62</v>
      </c>
      <c r="AC131" s="71">
        <v>1.19</v>
      </c>
      <c r="AD131" s="56">
        <v>0.35</v>
      </c>
      <c r="AE131" s="57">
        <v>0.28000000000000003</v>
      </c>
      <c r="AF131" s="73">
        <v>1.25</v>
      </c>
      <c r="AG131" s="91">
        <v>39.43</v>
      </c>
      <c r="AH131" s="92">
        <v>19.59</v>
      </c>
      <c r="AI131" s="72">
        <v>2.0099999999999998</v>
      </c>
      <c r="AJ131" s="101">
        <v>44.14</v>
      </c>
      <c r="AK131" s="104">
        <v>28.43</v>
      </c>
      <c r="AL131" s="72">
        <v>1.55</v>
      </c>
      <c r="AM131" s="56">
        <v>0.91</v>
      </c>
      <c r="AN131" s="57">
        <v>0.74</v>
      </c>
      <c r="AO131" s="73">
        <v>1.23</v>
      </c>
      <c r="AP131" s="1">
        <v>-1</v>
      </c>
      <c r="AQ131" s="1">
        <v>0</v>
      </c>
      <c r="AR131" s="1">
        <v>0</v>
      </c>
      <c r="AS131" s="1">
        <v>-1</v>
      </c>
      <c r="AT131" s="1">
        <v>0</v>
      </c>
      <c r="AU131" s="1">
        <v>1</v>
      </c>
      <c r="AV131" s="1">
        <v>0</v>
      </c>
      <c r="AW131" s="1">
        <v>0</v>
      </c>
      <c r="AX131" s="1">
        <v>1</v>
      </c>
      <c r="AY131" s="1">
        <v>-1</v>
      </c>
      <c r="AZ131" s="1">
        <v>-1</v>
      </c>
      <c r="BA131" s="17">
        <v>2</v>
      </c>
      <c r="BB131" s="1">
        <v>4</v>
      </c>
      <c r="BC131" s="1">
        <v>5</v>
      </c>
      <c r="BD131" s="46">
        <v>11</v>
      </c>
      <c r="BE131" s="44"/>
    </row>
    <row r="132" spans="1:57" x14ac:dyDescent="0.25">
      <c r="A132" s="17">
        <v>122</v>
      </c>
      <c r="B132" s="1" t="str">
        <f t="shared" si="1"/>
        <v>International relations / Relazioni InternazionaliLMLM-52PA</v>
      </c>
      <c r="C132" s="68" t="s">
        <v>303</v>
      </c>
      <c r="D132" s="68" t="s">
        <v>232</v>
      </c>
      <c r="E132" s="68" t="s">
        <v>304</v>
      </c>
      <c r="F132" s="68" t="s">
        <v>305</v>
      </c>
      <c r="G132" s="68">
        <v>2</v>
      </c>
      <c r="H132" s="69" t="s">
        <v>71</v>
      </c>
      <c r="I132" s="56">
        <v>0.59</v>
      </c>
      <c r="J132" s="57">
        <v>0.63</v>
      </c>
      <c r="K132" s="71">
        <v>0.94</v>
      </c>
      <c r="L132" s="56">
        <v>0.89</v>
      </c>
      <c r="M132" s="57">
        <v>0.94</v>
      </c>
      <c r="N132" s="71">
        <v>0.95</v>
      </c>
      <c r="O132" s="56">
        <v>0.49</v>
      </c>
      <c r="P132" s="57">
        <v>0.53</v>
      </c>
      <c r="Q132" s="71">
        <v>0.92</v>
      </c>
      <c r="R132" s="92" t="s">
        <v>449</v>
      </c>
      <c r="S132" s="92" t="s">
        <v>456</v>
      </c>
      <c r="T132" s="72">
        <v>0</v>
      </c>
      <c r="U132" s="56">
        <v>0.49</v>
      </c>
      <c r="V132" s="57">
        <v>0.51</v>
      </c>
      <c r="W132" s="71">
        <v>0.96</v>
      </c>
      <c r="X132" s="56">
        <v>0.81</v>
      </c>
      <c r="Y132" s="57">
        <v>0.73</v>
      </c>
      <c r="Z132" s="71">
        <v>1.1100000000000001</v>
      </c>
      <c r="AA132" s="56">
        <v>0.86</v>
      </c>
      <c r="AB132" s="57">
        <v>0.66</v>
      </c>
      <c r="AC132" s="73">
        <v>1.3</v>
      </c>
      <c r="AD132" s="56">
        <v>0.43</v>
      </c>
      <c r="AE132" s="57">
        <v>0.42</v>
      </c>
      <c r="AF132" s="71">
        <v>1.02</v>
      </c>
      <c r="AG132" s="91">
        <v>14.62</v>
      </c>
      <c r="AH132" s="92">
        <v>9.92</v>
      </c>
      <c r="AI132" s="72">
        <v>1.47</v>
      </c>
      <c r="AJ132" s="101">
        <v>10.9</v>
      </c>
      <c r="AK132" s="104">
        <v>13.41</v>
      </c>
      <c r="AL132" s="71">
        <v>0.81</v>
      </c>
      <c r="AM132" s="56">
        <v>0.54</v>
      </c>
      <c r="AN132" s="57">
        <v>0.73</v>
      </c>
      <c r="AO132" s="72">
        <v>0.74</v>
      </c>
      <c r="AP132" s="1">
        <v>-1</v>
      </c>
      <c r="AQ132" s="1">
        <v>0</v>
      </c>
      <c r="AR132" s="1">
        <v>0</v>
      </c>
      <c r="AS132" s="1">
        <v>0</v>
      </c>
      <c r="AT132" s="1">
        <v>0</v>
      </c>
      <c r="AU132" s="1">
        <v>-1</v>
      </c>
      <c r="AV132" s="1">
        <v>0</v>
      </c>
      <c r="AW132" s="1">
        <v>1</v>
      </c>
      <c r="AX132" s="1">
        <v>0</v>
      </c>
      <c r="AY132" s="1">
        <v>0</v>
      </c>
      <c r="AZ132" s="1">
        <v>-1</v>
      </c>
      <c r="BA132" s="17">
        <v>1</v>
      </c>
      <c r="BB132" s="1">
        <v>3</v>
      </c>
      <c r="BC132" s="1">
        <v>7</v>
      </c>
      <c r="BD132" s="46">
        <v>11</v>
      </c>
      <c r="BE132" s="44"/>
    </row>
    <row r="133" spans="1:57" x14ac:dyDescent="0.25">
      <c r="A133" s="17">
        <v>123</v>
      </c>
      <c r="B133" s="1" t="str">
        <f t="shared" si="1"/>
        <v>ChimicaLMLM-54PA</v>
      </c>
      <c r="C133" s="68" t="s">
        <v>127</v>
      </c>
      <c r="D133" s="68" t="s">
        <v>232</v>
      </c>
      <c r="E133" s="68" t="s">
        <v>306</v>
      </c>
      <c r="F133" s="68" t="s">
        <v>307</v>
      </c>
      <c r="G133" s="68">
        <v>2</v>
      </c>
      <c r="H133" s="69" t="s">
        <v>71</v>
      </c>
      <c r="I133" s="56">
        <v>0.71</v>
      </c>
      <c r="J133" s="57">
        <v>0.56000000000000005</v>
      </c>
      <c r="K133" s="73">
        <v>1.27</v>
      </c>
      <c r="L133" s="56">
        <v>1</v>
      </c>
      <c r="M133" s="57">
        <v>0.98</v>
      </c>
      <c r="N133" s="71">
        <v>1.02</v>
      </c>
      <c r="O133" s="56">
        <v>0.62</v>
      </c>
      <c r="P133" s="57">
        <v>0.33</v>
      </c>
      <c r="Q133" s="73">
        <v>1.88</v>
      </c>
      <c r="R133" s="92" t="s">
        <v>449</v>
      </c>
      <c r="S133" s="92" t="s">
        <v>451</v>
      </c>
      <c r="T133" s="72">
        <v>0</v>
      </c>
      <c r="U133" s="56">
        <v>0.79</v>
      </c>
      <c r="V133" s="57">
        <v>0.55000000000000004</v>
      </c>
      <c r="W133" s="73">
        <v>1.44</v>
      </c>
      <c r="X133" s="56">
        <v>0.89</v>
      </c>
      <c r="Y133" s="57">
        <v>0.77</v>
      </c>
      <c r="Z133" s="71">
        <v>1.1599999999999999</v>
      </c>
      <c r="AA133" s="56">
        <v>0.84</v>
      </c>
      <c r="AB133" s="57">
        <v>0.61</v>
      </c>
      <c r="AC133" s="73">
        <v>1.38</v>
      </c>
      <c r="AD133" s="56">
        <v>0</v>
      </c>
      <c r="AE133" s="57">
        <v>0.55000000000000004</v>
      </c>
      <c r="AF133" s="72">
        <v>0</v>
      </c>
      <c r="AG133" s="91">
        <v>2.21</v>
      </c>
      <c r="AH133" s="92">
        <v>3.42</v>
      </c>
      <c r="AI133" s="73">
        <v>0.65</v>
      </c>
      <c r="AJ133" s="101">
        <v>4.91</v>
      </c>
      <c r="AK133" s="104">
        <v>5.68</v>
      </c>
      <c r="AL133" s="71">
        <v>0.86</v>
      </c>
      <c r="AM133" s="56">
        <v>0.83</v>
      </c>
      <c r="AN133" s="57">
        <v>0.85</v>
      </c>
      <c r="AO133" s="71">
        <v>0.98</v>
      </c>
      <c r="AP133" s="1">
        <v>-1</v>
      </c>
      <c r="AQ133" s="1">
        <v>1</v>
      </c>
      <c r="AR133" s="1">
        <v>0</v>
      </c>
      <c r="AS133" s="1">
        <v>1</v>
      </c>
      <c r="AT133" s="1">
        <v>0</v>
      </c>
      <c r="AU133" s="1">
        <v>0</v>
      </c>
      <c r="AV133" s="1">
        <v>1</v>
      </c>
      <c r="AW133" s="1">
        <v>1</v>
      </c>
      <c r="AX133" s="1">
        <v>-1</v>
      </c>
      <c r="AY133" s="1">
        <v>0</v>
      </c>
      <c r="AZ133" s="1">
        <v>1</v>
      </c>
      <c r="BA133" s="17">
        <v>5</v>
      </c>
      <c r="BB133" s="1">
        <v>2</v>
      </c>
      <c r="BC133" s="1">
        <v>4</v>
      </c>
      <c r="BD133" s="46">
        <v>11</v>
      </c>
      <c r="BE133" s="44"/>
    </row>
    <row r="134" spans="1:57" x14ac:dyDescent="0.25">
      <c r="A134" s="17">
        <v>124</v>
      </c>
      <c r="B134" s="1" t="str">
        <f t="shared" si="1"/>
        <v>Scienze Economiche e FinanziarieLMLM-56PA</v>
      </c>
      <c r="C134" s="68" t="s">
        <v>308</v>
      </c>
      <c r="D134" s="68" t="s">
        <v>232</v>
      </c>
      <c r="E134" s="68" t="s">
        <v>309</v>
      </c>
      <c r="F134" s="68" t="s">
        <v>310</v>
      </c>
      <c r="G134" s="68">
        <v>2</v>
      </c>
      <c r="H134" s="69" t="s">
        <v>71</v>
      </c>
      <c r="I134" s="56">
        <v>0.83</v>
      </c>
      <c r="J134" s="57">
        <v>0.65</v>
      </c>
      <c r="K134" s="73">
        <v>1.28</v>
      </c>
      <c r="L134" s="56">
        <v>0.97</v>
      </c>
      <c r="M134" s="57">
        <v>0.95</v>
      </c>
      <c r="N134" s="71">
        <v>1.02</v>
      </c>
      <c r="O134" s="56">
        <v>0.81</v>
      </c>
      <c r="P134" s="57">
        <v>0.56000000000000005</v>
      </c>
      <c r="Q134" s="73">
        <v>1.45</v>
      </c>
      <c r="R134" s="92" t="s">
        <v>461</v>
      </c>
      <c r="S134" s="92" t="s">
        <v>451</v>
      </c>
      <c r="T134" s="73">
        <v>4</v>
      </c>
      <c r="U134" s="56">
        <v>0.68</v>
      </c>
      <c r="V134" s="57">
        <v>0.63</v>
      </c>
      <c r="W134" s="71">
        <v>1.08</v>
      </c>
      <c r="X134" s="56">
        <v>0.91</v>
      </c>
      <c r="Y134" s="57">
        <v>0.82</v>
      </c>
      <c r="Z134" s="71">
        <v>1.1100000000000001</v>
      </c>
      <c r="AA134" s="56">
        <v>0.87</v>
      </c>
      <c r="AB134" s="57">
        <v>0.73</v>
      </c>
      <c r="AC134" s="71">
        <v>1.19</v>
      </c>
      <c r="AD134" s="56">
        <v>0.67</v>
      </c>
      <c r="AE134" s="57">
        <v>0.55000000000000004</v>
      </c>
      <c r="AF134" s="73">
        <v>1.22</v>
      </c>
      <c r="AG134" s="91">
        <v>12.16</v>
      </c>
      <c r="AH134" s="92">
        <v>11.5</v>
      </c>
      <c r="AI134" s="71">
        <v>1.06</v>
      </c>
      <c r="AJ134" s="101">
        <v>13.71</v>
      </c>
      <c r="AK134" s="104">
        <v>13.19</v>
      </c>
      <c r="AL134" s="71">
        <v>1.04</v>
      </c>
      <c r="AM134" s="56">
        <v>0.8</v>
      </c>
      <c r="AN134" s="57">
        <v>0.79</v>
      </c>
      <c r="AO134" s="71">
        <v>1.01</v>
      </c>
      <c r="AP134" s="1">
        <v>1</v>
      </c>
      <c r="AQ134" s="1">
        <v>1</v>
      </c>
      <c r="AR134" s="1">
        <v>0</v>
      </c>
      <c r="AS134" s="1">
        <v>1</v>
      </c>
      <c r="AT134" s="1">
        <v>0</v>
      </c>
      <c r="AU134" s="1">
        <v>0</v>
      </c>
      <c r="AV134" s="1">
        <v>0</v>
      </c>
      <c r="AW134" s="1">
        <v>0</v>
      </c>
      <c r="AX134" s="1">
        <v>1</v>
      </c>
      <c r="AY134" s="1">
        <v>0</v>
      </c>
      <c r="AZ134" s="1">
        <v>0</v>
      </c>
      <c r="BA134" s="17">
        <v>4</v>
      </c>
      <c r="BB134" s="1">
        <v>0</v>
      </c>
      <c r="BC134" s="1">
        <v>7</v>
      </c>
      <c r="BD134" s="46">
        <v>11</v>
      </c>
      <c r="BE134" s="44"/>
    </row>
    <row r="135" spans="1:57" x14ac:dyDescent="0.25">
      <c r="A135" s="17">
        <v>125</v>
      </c>
      <c r="B135" s="1" t="str">
        <f t="shared" si="1"/>
        <v>Comunicazione pubblica, d'impresa e pubblicitàLMLM-59PA</v>
      </c>
      <c r="C135" s="68" t="s">
        <v>311</v>
      </c>
      <c r="D135" s="68" t="s">
        <v>232</v>
      </c>
      <c r="E135" s="68" t="s">
        <v>312</v>
      </c>
      <c r="F135" s="68" t="s">
        <v>313</v>
      </c>
      <c r="G135" s="68">
        <v>2</v>
      </c>
      <c r="H135" s="69" t="s">
        <v>71</v>
      </c>
      <c r="I135" s="56">
        <v>0.73</v>
      </c>
      <c r="J135" s="57">
        <v>0.65</v>
      </c>
      <c r="K135" s="71">
        <v>1.1200000000000001</v>
      </c>
      <c r="L135" s="56">
        <v>0.92</v>
      </c>
      <c r="M135" s="57">
        <v>0.93</v>
      </c>
      <c r="N135" s="71">
        <v>0.99</v>
      </c>
      <c r="O135" s="56">
        <v>0.66</v>
      </c>
      <c r="P135" s="57">
        <v>0.59</v>
      </c>
      <c r="Q135" s="71">
        <v>1.1200000000000001</v>
      </c>
      <c r="R135" s="92" t="s">
        <v>452</v>
      </c>
      <c r="S135" s="92" t="s">
        <v>451</v>
      </c>
      <c r="T135" s="73">
        <v>1.5</v>
      </c>
      <c r="U135" s="56">
        <v>0.44</v>
      </c>
      <c r="V135" s="57">
        <v>0.54</v>
      </c>
      <c r="W135" s="71">
        <v>0.81</v>
      </c>
      <c r="X135" s="56">
        <v>0.74</v>
      </c>
      <c r="Y135" s="57">
        <v>0.77</v>
      </c>
      <c r="Z135" s="71">
        <v>0.96</v>
      </c>
      <c r="AA135" s="56">
        <v>0.65</v>
      </c>
      <c r="AB135" s="57">
        <v>0.7</v>
      </c>
      <c r="AC135" s="71">
        <v>0.93</v>
      </c>
      <c r="AD135" s="56">
        <v>0.4</v>
      </c>
      <c r="AE135" s="57">
        <v>0.44</v>
      </c>
      <c r="AF135" s="71">
        <v>0.91</v>
      </c>
      <c r="AG135" s="91">
        <v>25.38</v>
      </c>
      <c r="AH135" s="92">
        <v>23.04</v>
      </c>
      <c r="AI135" s="71">
        <v>1.1000000000000001</v>
      </c>
      <c r="AJ135" s="101">
        <v>36.79</v>
      </c>
      <c r="AK135" s="104">
        <v>25.91</v>
      </c>
      <c r="AL135" s="72">
        <v>1.42</v>
      </c>
      <c r="AM135" s="56">
        <v>0.88</v>
      </c>
      <c r="AN135" s="57">
        <v>0.72</v>
      </c>
      <c r="AO135" s="73">
        <v>1.22</v>
      </c>
      <c r="AP135" s="1">
        <v>1</v>
      </c>
      <c r="AQ135" s="1">
        <v>0</v>
      </c>
      <c r="AR135" s="1">
        <v>0</v>
      </c>
      <c r="AS135" s="1">
        <v>0</v>
      </c>
      <c r="AT135" s="1">
        <v>0</v>
      </c>
      <c r="AU135" s="1">
        <v>1</v>
      </c>
      <c r="AV135" s="1">
        <v>0</v>
      </c>
      <c r="AW135" s="1">
        <v>0</v>
      </c>
      <c r="AX135" s="1">
        <v>0</v>
      </c>
      <c r="AY135" s="1">
        <v>-1</v>
      </c>
      <c r="AZ135" s="1">
        <v>0</v>
      </c>
      <c r="BA135" s="17">
        <v>2</v>
      </c>
      <c r="BB135" s="1">
        <v>1</v>
      </c>
      <c r="BC135" s="1">
        <v>8</v>
      </c>
      <c r="BD135" s="46">
        <v>11</v>
      </c>
      <c r="BE135" s="44"/>
    </row>
    <row r="136" spans="1:57" x14ac:dyDescent="0.25">
      <c r="A136" s="17">
        <v>126</v>
      </c>
      <c r="B136" s="1" t="str">
        <f t="shared" si="1"/>
        <v>Biodiversita' e Biologia ambientaleLMLM-6PA</v>
      </c>
      <c r="C136" s="68" t="s">
        <v>314</v>
      </c>
      <c r="D136" s="68" t="s">
        <v>232</v>
      </c>
      <c r="E136" s="68" t="s">
        <v>315</v>
      </c>
      <c r="F136" s="68" t="s">
        <v>316</v>
      </c>
      <c r="G136" s="68">
        <v>2</v>
      </c>
      <c r="H136" s="69" t="s">
        <v>71</v>
      </c>
      <c r="I136" s="56">
        <v>0.5</v>
      </c>
      <c r="J136" s="57">
        <v>0.55000000000000004</v>
      </c>
      <c r="K136" s="71">
        <v>0.91</v>
      </c>
      <c r="L136" s="56">
        <v>0.82</v>
      </c>
      <c r="M136" s="57">
        <v>0.98</v>
      </c>
      <c r="N136" s="71">
        <v>0.84</v>
      </c>
      <c r="O136" s="56">
        <v>0.36</v>
      </c>
      <c r="P136" s="57">
        <v>0.41</v>
      </c>
      <c r="Q136" s="71">
        <v>0.88</v>
      </c>
      <c r="R136" s="92" t="s">
        <v>449</v>
      </c>
      <c r="S136" s="92" t="s">
        <v>450</v>
      </c>
      <c r="T136" s="72">
        <v>0</v>
      </c>
      <c r="U136" s="56">
        <v>0.53</v>
      </c>
      <c r="V136" s="57">
        <v>0.55000000000000004</v>
      </c>
      <c r="W136" s="71">
        <v>0.96</v>
      </c>
      <c r="X136" s="56">
        <v>0.77</v>
      </c>
      <c r="Y136" s="57">
        <v>0.75</v>
      </c>
      <c r="Z136" s="71">
        <v>1.03</v>
      </c>
      <c r="AA136" s="56">
        <v>0.53</v>
      </c>
      <c r="AB136" s="57">
        <v>0.62</v>
      </c>
      <c r="AC136" s="71">
        <v>0.85</v>
      </c>
      <c r="AD136" s="56">
        <v>0.1</v>
      </c>
      <c r="AE136" s="57">
        <v>0.4</v>
      </c>
      <c r="AF136" s="72">
        <v>0.25</v>
      </c>
      <c r="AG136" s="91">
        <v>1.31</v>
      </c>
      <c r="AH136" s="92">
        <v>8.82</v>
      </c>
      <c r="AI136" s="73">
        <v>0.15</v>
      </c>
      <c r="AJ136" s="101">
        <v>4.1900000000000004</v>
      </c>
      <c r="AK136" s="104">
        <v>14.45</v>
      </c>
      <c r="AL136" s="73">
        <v>0.28999999999999998</v>
      </c>
      <c r="AM136" s="56">
        <v>0.86</v>
      </c>
      <c r="AN136" s="57">
        <v>0.83</v>
      </c>
      <c r="AO136" s="71">
        <v>1.04</v>
      </c>
      <c r="AP136" s="1">
        <v>-1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0</v>
      </c>
      <c r="AX136" s="1">
        <v>-1</v>
      </c>
      <c r="AY136" s="1">
        <v>1</v>
      </c>
      <c r="AZ136" s="1">
        <v>1</v>
      </c>
      <c r="BA136" s="17">
        <v>2</v>
      </c>
      <c r="BB136" s="1">
        <v>2</v>
      </c>
      <c r="BC136" s="1">
        <v>7</v>
      </c>
      <c r="BD136" s="46">
        <v>11</v>
      </c>
      <c r="BE136" s="44"/>
    </row>
    <row r="137" spans="1:57" x14ac:dyDescent="0.25">
      <c r="A137" s="17">
        <v>127</v>
      </c>
      <c r="B137" s="1" t="str">
        <f t="shared" si="1"/>
        <v>Biologia marinaLMLM-6PA</v>
      </c>
      <c r="C137" s="68" t="s">
        <v>317</v>
      </c>
      <c r="D137" s="68" t="s">
        <v>232</v>
      </c>
      <c r="E137" s="68" t="s">
        <v>315</v>
      </c>
      <c r="F137" s="68" t="s">
        <v>316</v>
      </c>
      <c r="G137" s="68">
        <v>2</v>
      </c>
      <c r="H137" s="69" t="s">
        <v>71</v>
      </c>
      <c r="I137" s="56">
        <v>0.51</v>
      </c>
      <c r="J137" s="57">
        <v>0.55000000000000004</v>
      </c>
      <c r="K137" s="71">
        <v>0.93</v>
      </c>
      <c r="L137" s="56">
        <v>1</v>
      </c>
      <c r="M137" s="57">
        <v>0.98</v>
      </c>
      <c r="N137" s="71">
        <v>1.02</v>
      </c>
      <c r="O137" s="56">
        <v>0.44</v>
      </c>
      <c r="P137" s="57">
        <v>0.41</v>
      </c>
      <c r="Q137" s="71">
        <v>1.07</v>
      </c>
      <c r="R137" s="92" t="s">
        <v>450</v>
      </c>
      <c r="S137" s="92" t="s">
        <v>450</v>
      </c>
      <c r="T137" s="71">
        <v>1</v>
      </c>
      <c r="U137" s="56">
        <v>0.53</v>
      </c>
      <c r="V137" s="57">
        <v>0.55000000000000004</v>
      </c>
      <c r="W137" s="71">
        <v>0.96</v>
      </c>
      <c r="X137" s="56">
        <v>0.6</v>
      </c>
      <c r="Y137" s="57">
        <v>0.75</v>
      </c>
      <c r="Z137" s="71">
        <v>0.8</v>
      </c>
      <c r="AA137" s="56">
        <v>0.64</v>
      </c>
      <c r="AB137" s="57">
        <v>0.62</v>
      </c>
      <c r="AC137" s="71">
        <v>1.03</v>
      </c>
      <c r="AD137" s="56">
        <v>0.27</v>
      </c>
      <c r="AE137" s="57">
        <v>0.4</v>
      </c>
      <c r="AF137" s="72">
        <v>0.68</v>
      </c>
      <c r="AG137" s="91">
        <v>4.33</v>
      </c>
      <c r="AH137" s="92">
        <v>8.82</v>
      </c>
      <c r="AI137" s="73">
        <v>0.49</v>
      </c>
      <c r="AJ137" s="101">
        <v>6.44</v>
      </c>
      <c r="AK137" s="104">
        <v>14.45</v>
      </c>
      <c r="AL137" s="73">
        <v>0.45</v>
      </c>
      <c r="AM137" s="56">
        <v>1</v>
      </c>
      <c r="AN137" s="57">
        <v>0.83</v>
      </c>
      <c r="AO137" s="71">
        <v>1.2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-1</v>
      </c>
      <c r="AY137" s="1">
        <v>1</v>
      </c>
      <c r="AZ137" s="1">
        <v>1</v>
      </c>
      <c r="BA137" s="17">
        <v>2</v>
      </c>
      <c r="BB137" s="1">
        <v>1</v>
      </c>
      <c r="BC137" s="1">
        <v>8</v>
      </c>
      <c r="BD137" s="46">
        <v>11</v>
      </c>
      <c r="BE137" s="44"/>
    </row>
    <row r="138" spans="1:57" x14ac:dyDescent="0.25">
      <c r="A138" s="17">
        <v>128</v>
      </c>
      <c r="B138" s="1" t="str">
        <f t="shared" si="1"/>
        <v>Biologia Molecolare e della SaluteLMLM-6PA</v>
      </c>
      <c r="C138" s="68" t="s">
        <v>318</v>
      </c>
      <c r="D138" s="68" t="s">
        <v>232</v>
      </c>
      <c r="E138" s="68" t="s">
        <v>315</v>
      </c>
      <c r="F138" s="68" t="s">
        <v>316</v>
      </c>
      <c r="G138" s="68">
        <v>2</v>
      </c>
      <c r="H138" s="69" t="s">
        <v>71</v>
      </c>
      <c r="I138" s="56">
        <v>0.59</v>
      </c>
      <c r="J138" s="57">
        <v>0.55000000000000004</v>
      </c>
      <c r="K138" s="71">
        <v>1.07</v>
      </c>
      <c r="L138" s="56">
        <v>0.98</v>
      </c>
      <c r="M138" s="57">
        <v>0.98</v>
      </c>
      <c r="N138" s="71">
        <v>1</v>
      </c>
      <c r="O138" s="56">
        <v>0.47</v>
      </c>
      <c r="P138" s="57">
        <v>0.41</v>
      </c>
      <c r="Q138" s="71">
        <v>1.1499999999999999</v>
      </c>
      <c r="R138" s="92" t="s">
        <v>452</v>
      </c>
      <c r="S138" s="92" t="s">
        <v>450</v>
      </c>
      <c r="T138" s="73">
        <v>3</v>
      </c>
      <c r="U138" s="56">
        <v>0.72</v>
      </c>
      <c r="V138" s="57">
        <v>0.55000000000000004</v>
      </c>
      <c r="W138" s="73">
        <v>1.31</v>
      </c>
      <c r="X138" s="56">
        <v>0.88</v>
      </c>
      <c r="Y138" s="57">
        <v>0.75</v>
      </c>
      <c r="Z138" s="71">
        <v>1.17</v>
      </c>
      <c r="AA138" s="56">
        <v>0.67</v>
      </c>
      <c r="AB138" s="57">
        <v>0.62</v>
      </c>
      <c r="AC138" s="71">
        <v>1.08</v>
      </c>
      <c r="AD138" s="56">
        <v>0.52</v>
      </c>
      <c r="AE138" s="57">
        <v>0.4</v>
      </c>
      <c r="AF138" s="73">
        <v>1.3</v>
      </c>
      <c r="AG138" s="91">
        <v>7.99</v>
      </c>
      <c r="AH138" s="92">
        <v>8.82</v>
      </c>
      <c r="AI138" s="71">
        <v>0.91</v>
      </c>
      <c r="AJ138" s="101">
        <v>14.7</v>
      </c>
      <c r="AK138" s="104">
        <v>14.45</v>
      </c>
      <c r="AL138" s="71">
        <v>1.02</v>
      </c>
      <c r="AM138" s="56">
        <v>0.92</v>
      </c>
      <c r="AN138" s="57">
        <v>0.83</v>
      </c>
      <c r="AO138" s="71">
        <v>1.1100000000000001</v>
      </c>
      <c r="AP138" s="1">
        <v>1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1</v>
      </c>
      <c r="AW138" s="1">
        <v>0</v>
      </c>
      <c r="AX138" s="1">
        <v>1</v>
      </c>
      <c r="AY138" s="1">
        <v>0</v>
      </c>
      <c r="AZ138" s="1">
        <v>0</v>
      </c>
      <c r="BA138" s="17">
        <v>3</v>
      </c>
      <c r="BB138" s="1">
        <v>0</v>
      </c>
      <c r="BC138" s="1">
        <v>8</v>
      </c>
      <c r="BD138" s="46">
        <v>11</v>
      </c>
      <c r="BE138" s="44"/>
    </row>
    <row r="139" spans="1:57" x14ac:dyDescent="0.25">
      <c r="A139" s="17">
        <v>129</v>
      </c>
      <c r="B139" s="1" t="str">
        <f t="shared" si="1"/>
        <v>NeuroscienzeLMLM-6PA</v>
      </c>
      <c r="C139" s="68" t="s">
        <v>319</v>
      </c>
      <c r="D139" s="68" t="s">
        <v>232</v>
      </c>
      <c r="E139" s="68" t="s">
        <v>315</v>
      </c>
      <c r="F139" s="68" t="s">
        <v>316</v>
      </c>
      <c r="G139" s="68">
        <v>2</v>
      </c>
      <c r="H139" s="69" t="s">
        <v>71</v>
      </c>
      <c r="I139" s="56" t="s">
        <v>424</v>
      </c>
      <c r="J139" s="57" t="s">
        <v>424</v>
      </c>
      <c r="K139" s="71" t="s">
        <v>424</v>
      </c>
      <c r="L139" s="56" t="s">
        <v>424</v>
      </c>
      <c r="M139" s="57" t="s">
        <v>424</v>
      </c>
      <c r="N139" s="71" t="s">
        <v>424</v>
      </c>
      <c r="O139" s="56" t="s">
        <v>424</v>
      </c>
      <c r="P139" s="57" t="s">
        <v>424</v>
      </c>
      <c r="Q139" s="71" t="s">
        <v>424</v>
      </c>
      <c r="R139" s="92" t="s">
        <v>424</v>
      </c>
      <c r="S139" s="92" t="s">
        <v>424</v>
      </c>
      <c r="T139" s="71" t="s">
        <v>424</v>
      </c>
      <c r="U139" s="56" t="s">
        <v>424</v>
      </c>
      <c r="V139" s="57" t="s">
        <v>424</v>
      </c>
      <c r="W139" s="71" t="s">
        <v>424</v>
      </c>
      <c r="X139" s="56" t="s">
        <v>424</v>
      </c>
      <c r="Y139" s="57" t="s">
        <v>424</v>
      </c>
      <c r="Z139" s="71" t="s">
        <v>424</v>
      </c>
      <c r="AA139" s="56" t="s">
        <v>424</v>
      </c>
      <c r="AB139" s="57" t="s">
        <v>424</v>
      </c>
      <c r="AC139" s="71" t="s">
        <v>424</v>
      </c>
      <c r="AD139" s="56" t="s">
        <v>424</v>
      </c>
      <c r="AE139" s="57" t="s">
        <v>424</v>
      </c>
      <c r="AF139" s="71" t="s">
        <v>424</v>
      </c>
      <c r="AG139" s="91">
        <v>0.2</v>
      </c>
      <c r="AH139" s="92">
        <v>8.82</v>
      </c>
      <c r="AI139" s="73">
        <v>0.02</v>
      </c>
      <c r="AJ139" s="101">
        <v>0.2</v>
      </c>
      <c r="AK139" s="104">
        <v>14.45</v>
      </c>
      <c r="AL139" s="73">
        <v>0.01</v>
      </c>
      <c r="AM139" s="56">
        <v>0</v>
      </c>
      <c r="AN139" s="57">
        <v>0.83</v>
      </c>
      <c r="AO139" s="72">
        <v>0</v>
      </c>
      <c r="AP139" s="1" t="s">
        <v>424</v>
      </c>
      <c r="AQ139" s="1" t="s">
        <v>424</v>
      </c>
      <c r="AR139" s="1" t="s">
        <v>424</v>
      </c>
      <c r="AS139" s="1" t="s">
        <v>424</v>
      </c>
      <c r="AT139" s="1" t="s">
        <v>424</v>
      </c>
      <c r="AU139" s="1">
        <v>-1</v>
      </c>
      <c r="AV139" s="1" t="s">
        <v>424</v>
      </c>
      <c r="AW139" s="1" t="s">
        <v>424</v>
      </c>
      <c r="AX139" s="1" t="s">
        <v>424</v>
      </c>
      <c r="AY139" s="1">
        <v>1</v>
      </c>
      <c r="AZ139" s="1">
        <v>1</v>
      </c>
      <c r="BA139" s="17">
        <v>2</v>
      </c>
      <c r="BB139" s="1">
        <v>1</v>
      </c>
      <c r="BC139" s="1">
        <v>0</v>
      </c>
      <c r="BD139" s="46">
        <v>3</v>
      </c>
      <c r="BE139" s="43" t="s">
        <v>423</v>
      </c>
    </row>
    <row r="140" spans="1:57" x14ac:dyDescent="0.25">
      <c r="A140" s="17">
        <v>130</v>
      </c>
      <c r="B140" s="1" t="str">
        <f t="shared" ref="B140:B165" si="2">+C140&amp;D140&amp;E140&amp;H140</f>
        <v>Scienze della NaturaLMLM-60PA</v>
      </c>
      <c r="C140" s="68" t="s">
        <v>320</v>
      </c>
      <c r="D140" s="68" t="s">
        <v>232</v>
      </c>
      <c r="E140" s="68" t="s">
        <v>321</v>
      </c>
      <c r="F140" s="68" t="s">
        <v>322</v>
      </c>
      <c r="G140" s="68">
        <v>2</v>
      </c>
      <c r="H140" s="69" t="s">
        <v>71</v>
      </c>
      <c r="I140" s="56">
        <v>0.71</v>
      </c>
      <c r="J140" s="57">
        <v>0.52</v>
      </c>
      <c r="K140" s="73">
        <v>1.37</v>
      </c>
      <c r="L140" s="56">
        <v>1</v>
      </c>
      <c r="M140" s="57">
        <v>0.96</v>
      </c>
      <c r="N140" s="71">
        <v>1.04</v>
      </c>
      <c r="O140" s="56">
        <v>0.83</v>
      </c>
      <c r="P140" s="57">
        <v>0.36</v>
      </c>
      <c r="Q140" s="73">
        <v>2.31</v>
      </c>
      <c r="R140" s="92" t="s">
        <v>458</v>
      </c>
      <c r="S140" s="92" t="s">
        <v>452</v>
      </c>
      <c r="T140" s="73">
        <v>4</v>
      </c>
      <c r="U140" s="56">
        <v>0.5</v>
      </c>
      <c r="V140" s="57">
        <v>0.33</v>
      </c>
      <c r="W140" s="73">
        <v>1.52</v>
      </c>
      <c r="X140" s="56">
        <v>0.78</v>
      </c>
      <c r="Y140" s="57">
        <v>0.61</v>
      </c>
      <c r="Z140" s="73">
        <v>1.28</v>
      </c>
      <c r="AA140" s="56">
        <v>0.56999999999999995</v>
      </c>
      <c r="AB140" s="57">
        <v>0.45</v>
      </c>
      <c r="AC140" s="73">
        <v>1.27</v>
      </c>
      <c r="AD140" s="56">
        <v>0.27</v>
      </c>
      <c r="AE140" s="57">
        <v>0.32</v>
      </c>
      <c r="AF140" s="71">
        <v>0.84</v>
      </c>
      <c r="AG140" s="91">
        <v>1.43</v>
      </c>
      <c r="AH140" s="92">
        <v>3.06</v>
      </c>
      <c r="AI140" s="73">
        <v>0.47</v>
      </c>
      <c r="AJ140" s="101">
        <v>3.26</v>
      </c>
      <c r="AK140" s="104">
        <v>4.4800000000000004</v>
      </c>
      <c r="AL140" s="73">
        <v>0.73</v>
      </c>
      <c r="AM140" s="56">
        <v>1</v>
      </c>
      <c r="AN140" s="57">
        <v>0.85</v>
      </c>
      <c r="AO140" s="71">
        <v>1.18</v>
      </c>
      <c r="AP140" s="1">
        <v>1</v>
      </c>
      <c r="AQ140" s="1">
        <v>1</v>
      </c>
      <c r="AR140" s="1">
        <v>0</v>
      </c>
      <c r="AS140" s="1">
        <v>1</v>
      </c>
      <c r="AT140" s="1">
        <v>1</v>
      </c>
      <c r="AU140" s="1">
        <v>0</v>
      </c>
      <c r="AV140" s="1">
        <v>1</v>
      </c>
      <c r="AW140" s="1">
        <v>1</v>
      </c>
      <c r="AX140" s="1">
        <v>0</v>
      </c>
      <c r="AY140" s="1">
        <v>1</v>
      </c>
      <c r="AZ140" s="1">
        <v>1</v>
      </c>
      <c r="BA140" s="17">
        <v>8</v>
      </c>
      <c r="BB140" s="1">
        <v>0</v>
      </c>
      <c r="BC140" s="1">
        <v>3</v>
      </c>
      <c r="BD140" s="46">
        <v>11</v>
      </c>
      <c r="BE140" s="44"/>
    </row>
    <row r="141" spans="1:57" x14ac:dyDescent="0.25">
      <c r="A141" s="17">
        <v>131</v>
      </c>
      <c r="B141" s="1" t="str">
        <f t="shared" si="2"/>
        <v>Scienze dell'alimentazione e della nutrizione umanaLMLM-61PA</v>
      </c>
      <c r="C141" s="68" t="s">
        <v>323</v>
      </c>
      <c r="D141" s="68" t="s">
        <v>232</v>
      </c>
      <c r="E141" s="68" t="s">
        <v>324</v>
      </c>
      <c r="F141" s="68" t="s">
        <v>325</v>
      </c>
      <c r="G141" s="68">
        <v>2</v>
      </c>
      <c r="H141" s="69" t="s">
        <v>71</v>
      </c>
      <c r="I141" s="56" t="s">
        <v>424</v>
      </c>
      <c r="J141" s="57" t="s">
        <v>424</v>
      </c>
      <c r="K141" s="71" t="s">
        <v>424</v>
      </c>
      <c r="L141" s="56" t="s">
        <v>424</v>
      </c>
      <c r="M141" s="57" t="s">
        <v>424</v>
      </c>
      <c r="N141" s="71" t="s">
        <v>424</v>
      </c>
      <c r="O141" s="56" t="s">
        <v>424</v>
      </c>
      <c r="P141" s="57" t="s">
        <v>424</v>
      </c>
      <c r="Q141" s="71" t="s">
        <v>424</v>
      </c>
      <c r="R141" s="92" t="s">
        <v>424</v>
      </c>
      <c r="S141" s="92" t="s">
        <v>424</v>
      </c>
      <c r="T141" s="71" t="s">
        <v>424</v>
      </c>
      <c r="U141" s="56" t="s">
        <v>424</v>
      </c>
      <c r="V141" s="57" t="s">
        <v>424</v>
      </c>
      <c r="W141" s="71" t="s">
        <v>424</v>
      </c>
      <c r="X141" s="56" t="s">
        <v>424</v>
      </c>
      <c r="Y141" s="57" t="s">
        <v>424</v>
      </c>
      <c r="Z141" s="71" t="s">
        <v>424</v>
      </c>
      <c r="AA141" s="56" t="s">
        <v>424</v>
      </c>
      <c r="AB141" s="57" t="s">
        <v>424</v>
      </c>
      <c r="AC141" s="71" t="s">
        <v>424</v>
      </c>
      <c r="AD141" s="56" t="s">
        <v>424</v>
      </c>
      <c r="AE141" s="57" t="s">
        <v>424</v>
      </c>
      <c r="AF141" s="71" t="s">
        <v>424</v>
      </c>
      <c r="AG141" s="91">
        <v>7.94</v>
      </c>
      <c r="AH141" s="92">
        <v>12.61</v>
      </c>
      <c r="AI141" s="73">
        <v>0.63</v>
      </c>
      <c r="AJ141" s="101">
        <v>7.94</v>
      </c>
      <c r="AK141" s="104">
        <v>18.579999999999998</v>
      </c>
      <c r="AL141" s="73">
        <v>0.43</v>
      </c>
      <c r="AM141" s="56">
        <v>0</v>
      </c>
      <c r="AN141" s="57">
        <v>0.82</v>
      </c>
      <c r="AO141" s="72">
        <v>0</v>
      </c>
      <c r="AP141" s="1" t="s">
        <v>424</v>
      </c>
      <c r="AQ141" s="1" t="s">
        <v>424</v>
      </c>
      <c r="AR141" s="1" t="s">
        <v>424</v>
      </c>
      <c r="AS141" s="1" t="s">
        <v>424</v>
      </c>
      <c r="AT141" s="1" t="s">
        <v>424</v>
      </c>
      <c r="AU141" s="1">
        <v>-1</v>
      </c>
      <c r="AV141" s="1" t="s">
        <v>424</v>
      </c>
      <c r="AW141" s="1" t="s">
        <v>424</v>
      </c>
      <c r="AX141" s="1" t="s">
        <v>424</v>
      </c>
      <c r="AY141" s="1">
        <v>1</v>
      </c>
      <c r="AZ141" s="1">
        <v>1</v>
      </c>
      <c r="BA141" s="17">
        <v>2</v>
      </c>
      <c r="BB141" s="1">
        <v>1</v>
      </c>
      <c r="BC141" s="1">
        <v>0</v>
      </c>
      <c r="BD141" s="46">
        <v>3</v>
      </c>
      <c r="BE141" s="43" t="s">
        <v>423</v>
      </c>
    </row>
    <row r="142" spans="1:57" x14ac:dyDescent="0.25">
      <c r="A142" s="17">
        <v>132</v>
      </c>
      <c r="B142" s="1" t="str">
        <f t="shared" si="2"/>
        <v>Scienze delle amministrazioni e delle organizzazioni complesseLMLM-63PA</v>
      </c>
      <c r="C142" s="68" t="s">
        <v>326</v>
      </c>
      <c r="D142" s="68" t="s">
        <v>232</v>
      </c>
      <c r="E142" s="68" t="s">
        <v>327</v>
      </c>
      <c r="F142" s="68" t="s">
        <v>328</v>
      </c>
      <c r="G142" s="68">
        <v>2</v>
      </c>
      <c r="H142" s="69" t="s">
        <v>71</v>
      </c>
      <c r="I142" s="56">
        <v>0.67</v>
      </c>
      <c r="J142" s="57">
        <v>0.62</v>
      </c>
      <c r="K142" s="71">
        <v>1.08</v>
      </c>
      <c r="L142" s="56">
        <v>0.97</v>
      </c>
      <c r="M142" s="57">
        <v>0.94</v>
      </c>
      <c r="N142" s="71">
        <v>1.03</v>
      </c>
      <c r="O142" s="56">
        <v>0.66</v>
      </c>
      <c r="P142" s="57">
        <v>0.53</v>
      </c>
      <c r="Q142" s="73">
        <v>1.25</v>
      </c>
      <c r="R142" s="92" t="s">
        <v>453</v>
      </c>
      <c r="S142" s="92" t="s">
        <v>450</v>
      </c>
      <c r="T142" s="73">
        <v>6</v>
      </c>
      <c r="U142" s="56">
        <v>0.7</v>
      </c>
      <c r="V142" s="57">
        <v>0.53</v>
      </c>
      <c r="W142" s="73">
        <v>1.32</v>
      </c>
      <c r="X142" s="56">
        <v>0.83</v>
      </c>
      <c r="Y142" s="57">
        <v>0.7</v>
      </c>
      <c r="Z142" s="71">
        <v>1.19</v>
      </c>
      <c r="AA142" s="56">
        <v>0.83</v>
      </c>
      <c r="AB142" s="57">
        <v>0.69</v>
      </c>
      <c r="AC142" s="71">
        <v>1.2</v>
      </c>
      <c r="AD142" s="56">
        <v>0.45</v>
      </c>
      <c r="AE142" s="57">
        <v>0.47</v>
      </c>
      <c r="AF142" s="71">
        <v>0.96</v>
      </c>
      <c r="AG142" s="91">
        <v>11.43</v>
      </c>
      <c r="AH142" s="92">
        <v>13.73</v>
      </c>
      <c r="AI142" s="71">
        <v>0.83</v>
      </c>
      <c r="AJ142" s="101">
        <v>15.09</v>
      </c>
      <c r="AK142" s="104">
        <v>18.920000000000002</v>
      </c>
      <c r="AL142" s="71">
        <v>0.8</v>
      </c>
      <c r="AM142" s="56">
        <v>0.92</v>
      </c>
      <c r="AN142" s="57">
        <v>0.83</v>
      </c>
      <c r="AO142" s="71">
        <v>1.1100000000000001</v>
      </c>
      <c r="AP142" s="1">
        <v>1</v>
      </c>
      <c r="AQ142" s="1">
        <v>0</v>
      </c>
      <c r="AR142" s="1">
        <v>0</v>
      </c>
      <c r="AS142" s="1">
        <v>1</v>
      </c>
      <c r="AT142" s="1">
        <v>0</v>
      </c>
      <c r="AU142" s="1">
        <v>0</v>
      </c>
      <c r="AV142" s="1">
        <v>1</v>
      </c>
      <c r="AW142" s="1">
        <v>0</v>
      </c>
      <c r="AX142" s="1">
        <v>0</v>
      </c>
      <c r="AY142" s="1">
        <v>0</v>
      </c>
      <c r="AZ142" s="1">
        <v>0</v>
      </c>
      <c r="BA142" s="17">
        <v>3</v>
      </c>
      <c r="BB142" s="1">
        <v>0</v>
      </c>
      <c r="BC142" s="1">
        <v>8</v>
      </c>
      <c r="BD142" s="46">
        <v>11</v>
      </c>
      <c r="BE142" s="44"/>
    </row>
    <row r="143" spans="1:57" x14ac:dyDescent="0.25">
      <c r="A143" s="17">
        <v>133</v>
      </c>
      <c r="B143" s="1" t="str">
        <f t="shared" si="2"/>
        <v>Musicologia e Scienze dello spettacoloLMLM-65PA</v>
      </c>
      <c r="C143" s="113" t="s">
        <v>286</v>
      </c>
      <c r="D143" s="68" t="s">
        <v>232</v>
      </c>
      <c r="E143" s="68" t="s">
        <v>329</v>
      </c>
      <c r="F143" s="68" t="s">
        <v>330</v>
      </c>
      <c r="G143" s="68">
        <v>2</v>
      </c>
      <c r="H143" s="69" t="s">
        <v>71</v>
      </c>
      <c r="I143" s="56">
        <v>0.45</v>
      </c>
      <c r="J143" s="57">
        <v>0.67</v>
      </c>
      <c r="K143" s="72">
        <v>0.67</v>
      </c>
      <c r="L143" s="56">
        <v>1</v>
      </c>
      <c r="M143" s="57">
        <v>0.94</v>
      </c>
      <c r="N143" s="71">
        <v>1.06</v>
      </c>
      <c r="O143" s="56">
        <v>0</v>
      </c>
      <c r="P143" s="57">
        <v>0.6</v>
      </c>
      <c r="Q143" s="72">
        <v>0</v>
      </c>
      <c r="R143" s="92" t="s">
        <v>449</v>
      </c>
      <c r="S143" s="92" t="s">
        <v>449</v>
      </c>
      <c r="T143" s="71" t="s">
        <v>424</v>
      </c>
      <c r="U143" s="56">
        <v>0.4</v>
      </c>
      <c r="V143" s="57">
        <v>0.33</v>
      </c>
      <c r="W143" s="73">
        <v>1.21</v>
      </c>
      <c r="X143" s="56">
        <v>1</v>
      </c>
      <c r="Y143" s="57">
        <v>0.6</v>
      </c>
      <c r="Z143" s="73">
        <v>1.67</v>
      </c>
      <c r="AA143" s="56">
        <v>0</v>
      </c>
      <c r="AB143" s="57">
        <v>0</v>
      </c>
      <c r="AC143" s="78" t="s">
        <v>424</v>
      </c>
      <c r="AD143" s="56">
        <v>0</v>
      </c>
      <c r="AE143" s="57">
        <v>0.33</v>
      </c>
      <c r="AF143" s="72">
        <v>0</v>
      </c>
      <c r="AG143" s="91">
        <v>0</v>
      </c>
      <c r="AH143" s="92">
        <v>0</v>
      </c>
      <c r="AI143" s="71" t="s">
        <v>424</v>
      </c>
      <c r="AJ143" s="101">
        <v>0</v>
      </c>
      <c r="AK143" s="104">
        <v>0</v>
      </c>
      <c r="AL143" s="71" t="s">
        <v>424</v>
      </c>
      <c r="AM143" s="56">
        <v>0</v>
      </c>
      <c r="AN143" s="57">
        <v>0</v>
      </c>
      <c r="AO143" s="71" t="s">
        <v>424</v>
      </c>
      <c r="AP143" s="1" t="s">
        <v>424</v>
      </c>
      <c r="AQ143" s="1">
        <v>-1</v>
      </c>
      <c r="AR143" s="1">
        <v>0</v>
      </c>
      <c r="AS143" s="1">
        <v>-1</v>
      </c>
      <c r="AT143" s="1">
        <v>1</v>
      </c>
      <c r="AU143" s="1" t="s">
        <v>424</v>
      </c>
      <c r="AV143" s="1">
        <v>1</v>
      </c>
      <c r="AW143" s="1" t="s">
        <v>424</v>
      </c>
      <c r="AX143" s="1">
        <v>-1</v>
      </c>
      <c r="AY143" s="1" t="s">
        <v>424</v>
      </c>
      <c r="AZ143" s="1" t="s">
        <v>424</v>
      </c>
      <c r="BA143" s="17">
        <v>2</v>
      </c>
      <c r="BB143" s="1">
        <v>3</v>
      </c>
      <c r="BC143" s="1">
        <v>1</v>
      </c>
      <c r="BD143" s="46">
        <v>6</v>
      </c>
      <c r="BE143" s="44"/>
    </row>
    <row r="144" spans="1:57" x14ac:dyDescent="0.25">
      <c r="A144" s="17">
        <v>134</v>
      </c>
      <c r="B144" s="1" t="str">
        <f t="shared" si="2"/>
        <v>Scienze e Tecniche delle Attività Motorie Preventive e Adattate e delle Attività sportiveLMLM-67PA</v>
      </c>
      <c r="C144" s="68" t="s">
        <v>331</v>
      </c>
      <c r="D144" s="68" t="s">
        <v>232</v>
      </c>
      <c r="E144" s="68" t="s">
        <v>332</v>
      </c>
      <c r="F144" s="68" t="s">
        <v>333</v>
      </c>
      <c r="G144" s="68">
        <v>2</v>
      </c>
      <c r="H144" s="69" t="s">
        <v>71</v>
      </c>
      <c r="I144" s="56">
        <v>0.75</v>
      </c>
      <c r="J144" s="57">
        <v>0.74</v>
      </c>
      <c r="K144" s="71">
        <v>1.01</v>
      </c>
      <c r="L144" s="56">
        <v>0.98</v>
      </c>
      <c r="M144" s="57">
        <v>0.96</v>
      </c>
      <c r="N144" s="71">
        <v>1.02</v>
      </c>
      <c r="O144" s="56">
        <v>0.7</v>
      </c>
      <c r="P144" s="57">
        <v>0.67</v>
      </c>
      <c r="Q144" s="71">
        <v>1.04</v>
      </c>
      <c r="R144" s="92" t="s">
        <v>450</v>
      </c>
      <c r="S144" s="92" t="s">
        <v>449</v>
      </c>
      <c r="T144" s="75" t="s">
        <v>425</v>
      </c>
      <c r="U144" s="56">
        <v>0.86</v>
      </c>
      <c r="V144" s="57">
        <v>0.75</v>
      </c>
      <c r="W144" s="71">
        <v>1.1499999999999999</v>
      </c>
      <c r="X144" s="56">
        <v>0.92</v>
      </c>
      <c r="Y144" s="57">
        <v>0.86</v>
      </c>
      <c r="Z144" s="71">
        <v>1.07</v>
      </c>
      <c r="AA144" s="56">
        <v>0.96</v>
      </c>
      <c r="AB144" s="57">
        <v>0.83</v>
      </c>
      <c r="AC144" s="71">
        <v>1.1599999999999999</v>
      </c>
      <c r="AD144" s="56">
        <v>0.68</v>
      </c>
      <c r="AE144" s="57">
        <v>0.57999999999999996</v>
      </c>
      <c r="AF144" s="71">
        <v>1.17</v>
      </c>
      <c r="AG144" s="91">
        <v>37.83</v>
      </c>
      <c r="AH144" s="92">
        <v>30.36</v>
      </c>
      <c r="AI144" s="72">
        <v>1.25</v>
      </c>
      <c r="AJ144" s="101">
        <v>33.299999999999997</v>
      </c>
      <c r="AK144" s="104">
        <v>35.74</v>
      </c>
      <c r="AL144" s="71">
        <v>0.93</v>
      </c>
      <c r="AM144" s="56">
        <v>0.57999999999999996</v>
      </c>
      <c r="AN144" s="57">
        <v>0.63</v>
      </c>
      <c r="AO144" s="71">
        <v>0.92</v>
      </c>
      <c r="AP144" s="7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-1</v>
      </c>
      <c r="BA144" s="42">
        <v>0</v>
      </c>
      <c r="BB144" s="1">
        <v>1</v>
      </c>
      <c r="BC144" s="1">
        <v>10</v>
      </c>
      <c r="BD144" s="46">
        <v>11</v>
      </c>
      <c r="BE144" s="44"/>
    </row>
    <row r="145" spans="1:57" x14ac:dyDescent="0.25">
      <c r="A145" s="17">
        <v>135</v>
      </c>
      <c r="B145" s="1" t="str">
        <f t="shared" si="2"/>
        <v>Scienze e Tecniche delle Attività Motorie Preventive e Adattate e delle Attività sportiveLMLM-68PA</v>
      </c>
      <c r="C145" s="113" t="s">
        <v>331</v>
      </c>
      <c r="D145" s="68" t="s">
        <v>232</v>
      </c>
      <c r="E145" s="68" t="s">
        <v>334</v>
      </c>
      <c r="F145" s="68" t="s">
        <v>335</v>
      </c>
      <c r="G145" s="68">
        <v>2</v>
      </c>
      <c r="H145" s="69" t="s">
        <v>71</v>
      </c>
      <c r="I145" s="56">
        <v>0.68</v>
      </c>
      <c r="J145" s="57">
        <v>0.72</v>
      </c>
      <c r="K145" s="71">
        <v>0.94</v>
      </c>
      <c r="L145" s="56">
        <v>0.94</v>
      </c>
      <c r="M145" s="57">
        <v>0.94</v>
      </c>
      <c r="N145" s="71">
        <v>1</v>
      </c>
      <c r="O145" s="56">
        <v>0.62</v>
      </c>
      <c r="P145" s="57">
        <v>0.66</v>
      </c>
      <c r="Q145" s="71">
        <v>0.94</v>
      </c>
      <c r="R145" s="92" t="s">
        <v>452</v>
      </c>
      <c r="S145" s="92" t="s">
        <v>450</v>
      </c>
      <c r="T145" s="73">
        <v>3</v>
      </c>
      <c r="U145" s="56">
        <v>0.91</v>
      </c>
      <c r="V145" s="57">
        <v>0.72</v>
      </c>
      <c r="W145" s="73">
        <v>1.26</v>
      </c>
      <c r="X145" s="56">
        <v>0.86</v>
      </c>
      <c r="Y145" s="57">
        <v>0.81</v>
      </c>
      <c r="Z145" s="71">
        <v>1.06</v>
      </c>
      <c r="AA145" s="56">
        <v>0.84</v>
      </c>
      <c r="AB145" s="57">
        <v>0.86</v>
      </c>
      <c r="AC145" s="71">
        <v>0.98</v>
      </c>
      <c r="AD145" s="56">
        <v>0.55000000000000004</v>
      </c>
      <c r="AE145" s="57">
        <v>0.59</v>
      </c>
      <c r="AF145" s="71">
        <v>0.93</v>
      </c>
      <c r="AG145" s="91">
        <v>0</v>
      </c>
      <c r="AH145" s="92">
        <v>0</v>
      </c>
      <c r="AI145" s="71" t="s">
        <v>424</v>
      </c>
      <c r="AJ145" s="101">
        <v>0</v>
      </c>
      <c r="AK145" s="104">
        <v>0</v>
      </c>
      <c r="AL145" s="71" t="s">
        <v>424</v>
      </c>
      <c r="AM145" s="56">
        <v>0</v>
      </c>
      <c r="AN145" s="57">
        <v>0</v>
      </c>
      <c r="AO145" s="71" t="s">
        <v>424</v>
      </c>
      <c r="AP145" s="1">
        <v>1</v>
      </c>
      <c r="AQ145" s="1">
        <v>0</v>
      </c>
      <c r="AR145" s="1">
        <v>0</v>
      </c>
      <c r="AS145" s="1">
        <v>0</v>
      </c>
      <c r="AT145" s="1">
        <v>0</v>
      </c>
      <c r="AU145" s="1" t="s">
        <v>424</v>
      </c>
      <c r="AV145" s="1">
        <v>1</v>
      </c>
      <c r="AW145" s="1">
        <v>0</v>
      </c>
      <c r="AX145" s="1">
        <v>0</v>
      </c>
      <c r="AY145" s="1" t="s">
        <v>424</v>
      </c>
      <c r="AZ145" s="1" t="s">
        <v>424</v>
      </c>
      <c r="BA145" s="17">
        <v>2</v>
      </c>
      <c r="BB145" s="1">
        <v>0</v>
      </c>
      <c r="BC145" s="1">
        <v>6</v>
      </c>
      <c r="BD145" s="46">
        <v>8</v>
      </c>
      <c r="BE145" s="44"/>
    </row>
    <row r="146" spans="1:57" x14ac:dyDescent="0.25">
      <c r="A146" s="17">
        <v>136</v>
      </c>
      <c r="B146" s="1" t="str">
        <f t="shared" si="2"/>
        <v>Scienze delle Produzioni e delle Tecnologie AgrarieLMLM-69PA</v>
      </c>
      <c r="C146" s="68" t="s">
        <v>336</v>
      </c>
      <c r="D146" s="68" t="s">
        <v>232</v>
      </c>
      <c r="E146" s="68" t="s">
        <v>337</v>
      </c>
      <c r="F146" s="68" t="s">
        <v>338</v>
      </c>
      <c r="G146" s="68">
        <v>2</v>
      </c>
      <c r="H146" s="69" t="s">
        <v>71</v>
      </c>
      <c r="I146" s="56">
        <v>0.62</v>
      </c>
      <c r="J146" s="57">
        <v>0.6</v>
      </c>
      <c r="K146" s="71">
        <v>1.03</v>
      </c>
      <c r="L146" s="56">
        <v>0.84</v>
      </c>
      <c r="M146" s="57">
        <v>0.93</v>
      </c>
      <c r="N146" s="71">
        <v>0.9</v>
      </c>
      <c r="O146" s="56">
        <v>0.52</v>
      </c>
      <c r="P146" s="57">
        <v>0.54</v>
      </c>
      <c r="Q146" s="71">
        <v>0.96</v>
      </c>
      <c r="R146" s="92" t="s">
        <v>452</v>
      </c>
      <c r="S146" s="92" t="s">
        <v>451</v>
      </c>
      <c r="T146" s="73">
        <v>1.5</v>
      </c>
      <c r="U146" s="56">
        <v>0.76</v>
      </c>
      <c r="V146" s="57">
        <v>0.61</v>
      </c>
      <c r="W146" s="73">
        <v>1.25</v>
      </c>
      <c r="X146" s="56">
        <v>0.9</v>
      </c>
      <c r="Y146" s="57">
        <v>0.73</v>
      </c>
      <c r="Z146" s="73">
        <v>1.23</v>
      </c>
      <c r="AA146" s="56">
        <v>0.79</v>
      </c>
      <c r="AB146" s="57">
        <v>0.8</v>
      </c>
      <c r="AC146" s="71">
        <v>0.99</v>
      </c>
      <c r="AD146" s="56">
        <v>0.5</v>
      </c>
      <c r="AE146" s="57">
        <v>0.54</v>
      </c>
      <c r="AF146" s="71">
        <v>0.93</v>
      </c>
      <c r="AG146" s="91">
        <v>5.8</v>
      </c>
      <c r="AH146" s="92">
        <v>7.09</v>
      </c>
      <c r="AI146" s="71">
        <v>0.82</v>
      </c>
      <c r="AJ146" s="101">
        <v>6.37</v>
      </c>
      <c r="AK146" s="104">
        <v>10.4</v>
      </c>
      <c r="AL146" s="73">
        <v>0.61</v>
      </c>
      <c r="AM146" s="56">
        <v>1</v>
      </c>
      <c r="AN146" s="57">
        <v>0.88</v>
      </c>
      <c r="AO146" s="71">
        <v>1.1399999999999999</v>
      </c>
      <c r="AP146" s="1">
        <v>1</v>
      </c>
      <c r="AQ146" s="1">
        <v>0</v>
      </c>
      <c r="AR146" s="1">
        <v>0</v>
      </c>
      <c r="AS146" s="1">
        <v>0</v>
      </c>
      <c r="AT146" s="1">
        <v>1</v>
      </c>
      <c r="AU146" s="1">
        <v>0</v>
      </c>
      <c r="AV146" s="1">
        <v>1</v>
      </c>
      <c r="AW146" s="1">
        <v>0</v>
      </c>
      <c r="AX146" s="1">
        <v>0</v>
      </c>
      <c r="AY146" s="1">
        <v>1</v>
      </c>
      <c r="AZ146" s="1">
        <v>0</v>
      </c>
      <c r="BA146" s="17">
        <v>4</v>
      </c>
      <c r="BB146" s="1">
        <v>0</v>
      </c>
      <c r="BC146" s="1">
        <v>7</v>
      </c>
      <c r="BD146" s="46">
        <v>11</v>
      </c>
      <c r="BE146" s="44"/>
    </row>
    <row r="147" spans="1:57" x14ac:dyDescent="0.25">
      <c r="A147" s="17">
        <v>137</v>
      </c>
      <c r="B147" s="1" t="str">
        <f t="shared" si="2"/>
        <v>Imprenditorialita' e qualita' per il sistema agroalimentareLMLM-69PA</v>
      </c>
      <c r="C147" s="68" t="s">
        <v>339</v>
      </c>
      <c r="D147" s="68" t="s">
        <v>232</v>
      </c>
      <c r="E147" s="68" t="s">
        <v>337</v>
      </c>
      <c r="F147" s="68" t="s">
        <v>338</v>
      </c>
      <c r="G147" s="68">
        <v>2</v>
      </c>
      <c r="H147" s="69" t="s">
        <v>71</v>
      </c>
      <c r="I147" s="56">
        <v>0.55000000000000004</v>
      </c>
      <c r="J147" s="57">
        <v>0.6</v>
      </c>
      <c r="K147" s="71">
        <v>0.92</v>
      </c>
      <c r="L147" s="56">
        <v>0.91</v>
      </c>
      <c r="M147" s="57">
        <v>0.93</v>
      </c>
      <c r="N147" s="71">
        <v>0.98</v>
      </c>
      <c r="O147" s="56">
        <v>0.4</v>
      </c>
      <c r="P147" s="57">
        <v>0.54</v>
      </c>
      <c r="Q147" s="72">
        <v>0.74</v>
      </c>
      <c r="R147" s="92" t="s">
        <v>450</v>
      </c>
      <c r="S147" s="92" t="s">
        <v>451</v>
      </c>
      <c r="T147" s="72">
        <v>0.5</v>
      </c>
      <c r="U147" s="56">
        <v>0.66</v>
      </c>
      <c r="V147" s="57">
        <v>0.61</v>
      </c>
      <c r="W147" s="71">
        <v>1.08</v>
      </c>
      <c r="X147" s="56">
        <v>0.83</v>
      </c>
      <c r="Y147" s="57">
        <v>0.73</v>
      </c>
      <c r="Z147" s="71">
        <v>1.1399999999999999</v>
      </c>
      <c r="AA147" s="56">
        <v>0.84</v>
      </c>
      <c r="AB147" s="57">
        <v>0.8</v>
      </c>
      <c r="AC147" s="71">
        <v>1.05</v>
      </c>
      <c r="AD147" s="56">
        <v>0.47</v>
      </c>
      <c r="AE147" s="57">
        <v>0.54</v>
      </c>
      <c r="AF147" s="71">
        <v>0.87</v>
      </c>
      <c r="AG147" s="91">
        <v>4.4400000000000004</v>
      </c>
      <c r="AH147" s="92">
        <v>7.09</v>
      </c>
      <c r="AI147" s="73">
        <v>0.63</v>
      </c>
      <c r="AJ147" s="101">
        <v>7.43</v>
      </c>
      <c r="AK147" s="104">
        <v>10.4</v>
      </c>
      <c r="AL147" s="73">
        <v>0.71</v>
      </c>
      <c r="AM147" s="56">
        <v>0.81</v>
      </c>
      <c r="AN147" s="57">
        <v>0.88</v>
      </c>
      <c r="AO147" s="71">
        <v>0.92</v>
      </c>
      <c r="AP147" s="1">
        <v>-1</v>
      </c>
      <c r="AQ147" s="1">
        <v>0</v>
      </c>
      <c r="AR147" s="1">
        <v>0</v>
      </c>
      <c r="AS147" s="1">
        <v>-1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1</v>
      </c>
      <c r="AZ147" s="1">
        <v>1</v>
      </c>
      <c r="BA147" s="17">
        <v>2</v>
      </c>
      <c r="BB147" s="1">
        <v>2</v>
      </c>
      <c r="BC147" s="1">
        <v>7</v>
      </c>
      <c r="BD147" s="46">
        <v>11</v>
      </c>
      <c r="BE147" s="44"/>
    </row>
    <row r="148" spans="1:57" x14ac:dyDescent="0.25">
      <c r="A148" s="17">
        <v>138</v>
      </c>
      <c r="B148" s="1" t="str">
        <f t="shared" si="2"/>
        <v>Scienze e Tecnologie degli alimenti mediterraneiLMLM-70PA</v>
      </c>
      <c r="C148" s="68" t="s">
        <v>340</v>
      </c>
      <c r="D148" s="68" t="s">
        <v>232</v>
      </c>
      <c r="E148" s="68" t="s">
        <v>341</v>
      </c>
      <c r="F148" s="68" t="s">
        <v>126</v>
      </c>
      <c r="G148" s="68">
        <v>2</v>
      </c>
      <c r="H148" s="69" t="s">
        <v>71</v>
      </c>
      <c r="I148" s="56">
        <v>0.7</v>
      </c>
      <c r="J148" s="57">
        <v>0.63</v>
      </c>
      <c r="K148" s="71">
        <v>1.1100000000000001</v>
      </c>
      <c r="L148" s="56">
        <v>0.96</v>
      </c>
      <c r="M148" s="57">
        <v>0.94</v>
      </c>
      <c r="N148" s="71">
        <v>1.02</v>
      </c>
      <c r="O148" s="56">
        <v>0.57999999999999996</v>
      </c>
      <c r="P148" s="57">
        <v>0.49</v>
      </c>
      <c r="Q148" s="71">
        <v>1.18</v>
      </c>
      <c r="R148" s="92" t="s">
        <v>449</v>
      </c>
      <c r="S148" s="92" t="s">
        <v>454</v>
      </c>
      <c r="T148" s="72">
        <v>0</v>
      </c>
      <c r="U148" s="56" t="s">
        <v>424</v>
      </c>
      <c r="V148" s="57" t="s">
        <v>424</v>
      </c>
      <c r="W148" s="71" t="s">
        <v>424</v>
      </c>
      <c r="X148" s="56" t="s">
        <v>424</v>
      </c>
      <c r="Y148" s="57" t="s">
        <v>424</v>
      </c>
      <c r="Z148" s="71" t="s">
        <v>424</v>
      </c>
      <c r="AA148" s="56" t="s">
        <v>424</v>
      </c>
      <c r="AB148" s="57" t="s">
        <v>424</v>
      </c>
      <c r="AC148" s="71" t="s">
        <v>424</v>
      </c>
      <c r="AD148" s="56" t="s">
        <v>424</v>
      </c>
      <c r="AE148" s="57" t="s">
        <v>424</v>
      </c>
      <c r="AF148" s="71" t="s">
        <v>424</v>
      </c>
      <c r="AG148" s="91">
        <v>4.47</v>
      </c>
      <c r="AH148" s="92">
        <v>7.3</v>
      </c>
      <c r="AI148" s="73">
        <v>0.61</v>
      </c>
      <c r="AJ148" s="101">
        <v>6.62</v>
      </c>
      <c r="AK148" s="104">
        <v>11.74</v>
      </c>
      <c r="AL148" s="73">
        <v>0.56000000000000005</v>
      </c>
      <c r="AM148" s="56">
        <v>0.76</v>
      </c>
      <c r="AN148" s="57">
        <v>0.83</v>
      </c>
      <c r="AO148" s="71">
        <v>0.92</v>
      </c>
      <c r="AP148" s="1">
        <v>-1</v>
      </c>
      <c r="AQ148" s="1">
        <v>0</v>
      </c>
      <c r="AR148" s="1">
        <v>0</v>
      </c>
      <c r="AS148" s="1">
        <v>0</v>
      </c>
      <c r="AT148" s="1" t="s">
        <v>424</v>
      </c>
      <c r="AU148" s="1">
        <v>0</v>
      </c>
      <c r="AV148" s="1" t="s">
        <v>424</v>
      </c>
      <c r="AW148" s="1" t="s">
        <v>424</v>
      </c>
      <c r="AX148" s="1" t="s">
        <v>424</v>
      </c>
      <c r="AY148" s="1">
        <v>1</v>
      </c>
      <c r="AZ148" s="1">
        <v>1</v>
      </c>
      <c r="BA148" s="17">
        <v>2</v>
      </c>
      <c r="BB148" s="1">
        <v>1</v>
      </c>
      <c r="BC148" s="1">
        <v>4</v>
      </c>
      <c r="BD148" s="46">
        <v>7</v>
      </c>
      <c r="BE148" s="44" t="s">
        <v>423</v>
      </c>
    </row>
    <row r="149" spans="1:57" x14ac:dyDescent="0.25">
      <c r="A149" s="17">
        <v>139</v>
      </c>
      <c r="B149" s="1" t="str">
        <f t="shared" si="2"/>
        <v>Scienze e Tecnologie Forestali e Agro-AmbientaliLMLM-73PA</v>
      </c>
      <c r="C149" s="68" t="s">
        <v>342</v>
      </c>
      <c r="D149" s="68" t="s">
        <v>232</v>
      </c>
      <c r="E149" s="68" t="s">
        <v>343</v>
      </c>
      <c r="F149" s="68" t="s">
        <v>344</v>
      </c>
      <c r="G149" s="68">
        <v>2</v>
      </c>
      <c r="H149" s="69" t="s">
        <v>71</v>
      </c>
      <c r="I149" s="56">
        <v>0.71</v>
      </c>
      <c r="J149" s="57">
        <v>0.56000000000000005</v>
      </c>
      <c r="K149" s="73">
        <v>1.27</v>
      </c>
      <c r="L149" s="56">
        <v>1</v>
      </c>
      <c r="M149" s="57">
        <v>0.95</v>
      </c>
      <c r="N149" s="71">
        <v>1.05</v>
      </c>
      <c r="O149" s="56">
        <v>0.73</v>
      </c>
      <c r="P149" s="57">
        <v>0.52</v>
      </c>
      <c r="Q149" s="73">
        <v>1.4</v>
      </c>
      <c r="R149" s="92" t="s">
        <v>451</v>
      </c>
      <c r="S149" s="92" t="s">
        <v>451</v>
      </c>
      <c r="T149" s="71">
        <v>1</v>
      </c>
      <c r="U149" s="56">
        <v>0.74</v>
      </c>
      <c r="V149" s="57">
        <v>0.62</v>
      </c>
      <c r="W149" s="71">
        <v>1.19</v>
      </c>
      <c r="X149" s="56">
        <v>0.86</v>
      </c>
      <c r="Y149" s="57">
        <v>0.76</v>
      </c>
      <c r="Z149" s="71">
        <v>1.1299999999999999</v>
      </c>
      <c r="AA149" s="56">
        <v>0.79</v>
      </c>
      <c r="AB149" s="57">
        <v>0.79</v>
      </c>
      <c r="AC149" s="71">
        <v>1</v>
      </c>
      <c r="AD149" s="56">
        <v>0.33</v>
      </c>
      <c r="AE149" s="57">
        <v>0.36</v>
      </c>
      <c r="AF149" s="71">
        <v>0.92</v>
      </c>
      <c r="AG149" s="91">
        <v>3.6</v>
      </c>
      <c r="AH149" s="92">
        <v>3.95</v>
      </c>
      <c r="AI149" s="71">
        <v>0.91</v>
      </c>
      <c r="AJ149" s="101">
        <v>3.96</v>
      </c>
      <c r="AK149" s="104">
        <v>5.3</v>
      </c>
      <c r="AL149" s="73">
        <v>0.75</v>
      </c>
      <c r="AM149" s="56">
        <v>0.76</v>
      </c>
      <c r="AN149" s="57">
        <v>0.79</v>
      </c>
      <c r="AO149" s="71">
        <v>0.96</v>
      </c>
      <c r="AP149" s="1">
        <v>0</v>
      </c>
      <c r="AQ149" s="1">
        <v>1</v>
      </c>
      <c r="AR149" s="1">
        <v>0</v>
      </c>
      <c r="AS149" s="1">
        <v>1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1</v>
      </c>
      <c r="AZ149" s="1">
        <v>0</v>
      </c>
      <c r="BA149" s="17">
        <v>3</v>
      </c>
      <c r="BB149" s="1">
        <v>0</v>
      </c>
      <c r="BC149" s="1">
        <v>8</v>
      </c>
      <c r="BD149" s="46">
        <v>11</v>
      </c>
      <c r="BE149" s="44"/>
    </row>
    <row r="150" spans="1:57" x14ac:dyDescent="0.25">
      <c r="A150" s="17">
        <v>140</v>
      </c>
      <c r="B150" s="1" t="str">
        <f t="shared" si="2"/>
        <v>Georischi e GeorisorseLMLM-74PA</v>
      </c>
      <c r="C150" s="68" t="s">
        <v>345</v>
      </c>
      <c r="D150" s="68" t="s">
        <v>232</v>
      </c>
      <c r="E150" s="68" t="s">
        <v>346</v>
      </c>
      <c r="F150" s="68" t="s">
        <v>347</v>
      </c>
      <c r="G150" s="68">
        <v>2</v>
      </c>
      <c r="H150" s="69" t="s">
        <v>71</v>
      </c>
      <c r="I150" s="56">
        <v>0.49</v>
      </c>
      <c r="J150" s="57">
        <v>0.56999999999999995</v>
      </c>
      <c r="K150" s="71">
        <v>0.86</v>
      </c>
      <c r="L150" s="56">
        <v>0.93</v>
      </c>
      <c r="M150" s="57">
        <v>0.99</v>
      </c>
      <c r="N150" s="71">
        <v>0.94</v>
      </c>
      <c r="O150" s="56">
        <v>0.27</v>
      </c>
      <c r="P150" s="57">
        <v>0.41</v>
      </c>
      <c r="Q150" s="72">
        <v>0.66</v>
      </c>
      <c r="R150" s="92" t="s">
        <v>449</v>
      </c>
      <c r="S150" s="92" t="s">
        <v>450</v>
      </c>
      <c r="T150" s="72">
        <v>0</v>
      </c>
      <c r="U150" s="56">
        <v>0.46</v>
      </c>
      <c r="V150" s="57">
        <v>0.34</v>
      </c>
      <c r="W150" s="73">
        <v>1.35</v>
      </c>
      <c r="X150" s="56">
        <v>0.91</v>
      </c>
      <c r="Y150" s="57">
        <v>0.76</v>
      </c>
      <c r="Z150" s="71">
        <v>1.2</v>
      </c>
      <c r="AA150" s="56">
        <v>0.54</v>
      </c>
      <c r="AB150" s="57">
        <v>0.46</v>
      </c>
      <c r="AC150" s="71">
        <v>1.17</v>
      </c>
      <c r="AD150" s="56">
        <v>0.09</v>
      </c>
      <c r="AE150" s="57">
        <v>0.48</v>
      </c>
      <c r="AF150" s="72">
        <v>0.19</v>
      </c>
      <c r="AG150" s="91">
        <v>8.8800000000000008</v>
      </c>
      <c r="AH150" s="92">
        <v>2.2999999999999998</v>
      </c>
      <c r="AI150" s="72">
        <v>3.86</v>
      </c>
      <c r="AJ150" s="101">
        <v>5.3</v>
      </c>
      <c r="AK150" s="104">
        <v>4.47</v>
      </c>
      <c r="AL150" s="71">
        <v>1.19</v>
      </c>
      <c r="AM150" s="56">
        <v>0.66</v>
      </c>
      <c r="AN150" s="57">
        <v>0.8</v>
      </c>
      <c r="AO150" s="71">
        <v>0.82</v>
      </c>
      <c r="AP150" s="1">
        <v>-1</v>
      </c>
      <c r="AQ150" s="1">
        <v>0</v>
      </c>
      <c r="AR150" s="1">
        <v>0</v>
      </c>
      <c r="AS150" s="1">
        <v>-1</v>
      </c>
      <c r="AT150" s="1">
        <v>0</v>
      </c>
      <c r="AU150" s="1">
        <v>0</v>
      </c>
      <c r="AV150" s="1">
        <v>1</v>
      </c>
      <c r="AW150" s="1">
        <v>0</v>
      </c>
      <c r="AX150" s="1">
        <v>-1</v>
      </c>
      <c r="AY150" s="1">
        <v>0</v>
      </c>
      <c r="AZ150" s="1">
        <v>-1</v>
      </c>
      <c r="BA150" s="17">
        <v>1</v>
      </c>
      <c r="BB150" s="1">
        <v>4</v>
      </c>
      <c r="BC150" s="1">
        <v>6</v>
      </c>
      <c r="BD150" s="46">
        <v>11</v>
      </c>
      <c r="BE150" s="44"/>
    </row>
    <row r="151" spans="1:57" x14ac:dyDescent="0.25">
      <c r="A151" s="17">
        <v>141</v>
      </c>
      <c r="B151" s="1" t="str">
        <f t="shared" si="2"/>
        <v>Analisi e Gestione AmbientaleLMLM-75PA</v>
      </c>
      <c r="C151" s="68" t="s">
        <v>348</v>
      </c>
      <c r="D151" s="68" t="s">
        <v>232</v>
      </c>
      <c r="E151" s="68" t="s">
        <v>349</v>
      </c>
      <c r="F151" s="68" t="s">
        <v>350</v>
      </c>
      <c r="G151" s="68">
        <v>2</v>
      </c>
      <c r="H151" s="69" t="s">
        <v>71</v>
      </c>
      <c r="I151" s="56">
        <v>0.63</v>
      </c>
      <c r="J151" s="57">
        <v>0.6</v>
      </c>
      <c r="K151" s="71">
        <v>1.05</v>
      </c>
      <c r="L151" s="56">
        <v>0.9</v>
      </c>
      <c r="M151" s="57">
        <v>0.94</v>
      </c>
      <c r="N151" s="71">
        <v>0.96</v>
      </c>
      <c r="O151" s="56">
        <v>0.6</v>
      </c>
      <c r="P151" s="57">
        <v>0.52</v>
      </c>
      <c r="Q151" s="71">
        <v>1.1499999999999999</v>
      </c>
      <c r="R151" s="92" t="s">
        <v>451</v>
      </c>
      <c r="S151" s="92" t="s">
        <v>450</v>
      </c>
      <c r="T151" s="73">
        <v>2</v>
      </c>
      <c r="U151" s="56">
        <v>0.2</v>
      </c>
      <c r="V151" s="57">
        <v>0.49</v>
      </c>
      <c r="W151" s="72">
        <v>0.41</v>
      </c>
      <c r="X151" s="56">
        <v>0.75</v>
      </c>
      <c r="Y151" s="57">
        <v>0.82</v>
      </c>
      <c r="Z151" s="71">
        <v>0.91</v>
      </c>
      <c r="AA151" s="56">
        <v>0.56000000000000005</v>
      </c>
      <c r="AB151" s="57">
        <v>0.75</v>
      </c>
      <c r="AC151" s="72">
        <v>0.75</v>
      </c>
      <c r="AD151" s="56">
        <v>0.5</v>
      </c>
      <c r="AE151" s="57">
        <v>0.52</v>
      </c>
      <c r="AF151" s="71">
        <v>0.96</v>
      </c>
      <c r="AG151" s="91">
        <v>3.33</v>
      </c>
      <c r="AH151" s="92">
        <v>3.08</v>
      </c>
      <c r="AI151" s="71">
        <v>1.08</v>
      </c>
      <c r="AJ151" s="101">
        <v>4.88</v>
      </c>
      <c r="AK151" s="104">
        <v>4.97</v>
      </c>
      <c r="AL151" s="71">
        <v>0.98</v>
      </c>
      <c r="AM151" s="56">
        <v>0.9</v>
      </c>
      <c r="AN151" s="57">
        <v>0.74</v>
      </c>
      <c r="AO151" s="73">
        <v>1.22</v>
      </c>
      <c r="AP151" s="1">
        <v>1</v>
      </c>
      <c r="AQ151" s="1">
        <v>0</v>
      </c>
      <c r="AR151" s="1">
        <v>0</v>
      </c>
      <c r="AS151" s="1">
        <v>0</v>
      </c>
      <c r="AT151" s="1">
        <v>0</v>
      </c>
      <c r="AU151" s="1">
        <v>1</v>
      </c>
      <c r="AV151" s="1">
        <v>-1</v>
      </c>
      <c r="AW151" s="1">
        <v>-1</v>
      </c>
      <c r="AX151" s="1">
        <v>0</v>
      </c>
      <c r="AY151" s="1">
        <v>0</v>
      </c>
      <c r="AZ151" s="1">
        <v>0</v>
      </c>
      <c r="BA151" s="17">
        <v>2</v>
      </c>
      <c r="BB151" s="1">
        <v>2</v>
      </c>
      <c r="BC151" s="1">
        <v>7</v>
      </c>
      <c r="BD151" s="46">
        <v>11</v>
      </c>
      <c r="BE151" s="44"/>
    </row>
    <row r="152" spans="1:57" x14ac:dyDescent="0.25">
      <c r="A152" s="17">
        <v>142</v>
      </c>
      <c r="B152" s="1" t="str">
        <f t="shared" si="2"/>
        <v>Scienze economico-aziendaliLMLM-77PA</v>
      </c>
      <c r="C152" s="68" t="s">
        <v>351</v>
      </c>
      <c r="D152" s="68" t="s">
        <v>232</v>
      </c>
      <c r="E152" s="68" t="s">
        <v>352</v>
      </c>
      <c r="F152" s="68" t="s">
        <v>351</v>
      </c>
      <c r="G152" s="68">
        <v>2</v>
      </c>
      <c r="H152" s="69" t="s">
        <v>71</v>
      </c>
      <c r="I152" s="56">
        <v>0.67</v>
      </c>
      <c r="J152" s="57">
        <v>0.68</v>
      </c>
      <c r="K152" s="71">
        <v>0.99</v>
      </c>
      <c r="L152" s="56">
        <v>0.94</v>
      </c>
      <c r="M152" s="57">
        <v>0.95</v>
      </c>
      <c r="N152" s="71">
        <v>0.99</v>
      </c>
      <c r="O152" s="56">
        <v>0.59</v>
      </c>
      <c r="P152" s="57">
        <v>0.6</v>
      </c>
      <c r="Q152" s="71">
        <v>0.98</v>
      </c>
      <c r="R152" s="92" t="s">
        <v>456</v>
      </c>
      <c r="S152" s="92" t="s">
        <v>451</v>
      </c>
      <c r="T152" s="73">
        <v>2.5</v>
      </c>
      <c r="U152" s="56">
        <v>0.7</v>
      </c>
      <c r="V152" s="57">
        <v>0.62</v>
      </c>
      <c r="W152" s="71">
        <v>1.1299999999999999</v>
      </c>
      <c r="X152" s="56">
        <v>0.74</v>
      </c>
      <c r="Y152" s="57">
        <v>0.79</v>
      </c>
      <c r="Z152" s="71">
        <v>0.94</v>
      </c>
      <c r="AA152" s="56">
        <v>0.71</v>
      </c>
      <c r="AB152" s="57">
        <v>0.7</v>
      </c>
      <c r="AC152" s="71">
        <v>1.01</v>
      </c>
      <c r="AD152" s="56">
        <v>0.57999999999999996</v>
      </c>
      <c r="AE152" s="57">
        <v>0.53</v>
      </c>
      <c r="AF152" s="71">
        <v>1.0900000000000001</v>
      </c>
      <c r="AG152" s="91">
        <v>17.47</v>
      </c>
      <c r="AH152" s="92">
        <v>17.059999999999999</v>
      </c>
      <c r="AI152" s="71">
        <v>1.02</v>
      </c>
      <c r="AJ152" s="101">
        <v>26.19</v>
      </c>
      <c r="AK152" s="104">
        <v>22.26</v>
      </c>
      <c r="AL152" s="71">
        <v>1.18</v>
      </c>
      <c r="AM152" s="56">
        <v>0.8</v>
      </c>
      <c r="AN152" s="57">
        <v>0.71</v>
      </c>
      <c r="AO152" s="71">
        <v>1.1299999999999999</v>
      </c>
      <c r="AP152" s="1">
        <v>1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7">
        <v>1</v>
      </c>
      <c r="BB152" s="1">
        <v>0</v>
      </c>
      <c r="BC152" s="1">
        <v>10</v>
      </c>
      <c r="BD152" s="46">
        <v>11</v>
      </c>
      <c r="BE152" s="44"/>
    </row>
    <row r="153" spans="1:57" x14ac:dyDescent="0.25">
      <c r="A153" s="17">
        <v>143</v>
      </c>
      <c r="B153" s="1" t="str">
        <f t="shared" si="2"/>
        <v>Scienze filosofiche e storicheLMLM-78PA</v>
      </c>
      <c r="C153" s="68" t="s">
        <v>353</v>
      </c>
      <c r="D153" s="68" t="s">
        <v>232</v>
      </c>
      <c r="E153" s="68" t="s">
        <v>354</v>
      </c>
      <c r="F153" s="68" t="s">
        <v>355</v>
      </c>
      <c r="G153" s="68">
        <v>2</v>
      </c>
      <c r="H153" s="69" t="s">
        <v>71</v>
      </c>
      <c r="I153" s="56">
        <v>0.64</v>
      </c>
      <c r="J153" s="57">
        <v>0.67</v>
      </c>
      <c r="K153" s="71">
        <v>0.96</v>
      </c>
      <c r="L153" s="56">
        <v>0.86</v>
      </c>
      <c r="M153" s="57">
        <v>0.93</v>
      </c>
      <c r="N153" s="71">
        <v>0.92</v>
      </c>
      <c r="O153" s="56">
        <v>0.56999999999999995</v>
      </c>
      <c r="P153" s="57">
        <v>0.56999999999999995</v>
      </c>
      <c r="Q153" s="71">
        <v>1</v>
      </c>
      <c r="R153" s="92" t="s">
        <v>449</v>
      </c>
      <c r="S153" s="92" t="s">
        <v>450</v>
      </c>
      <c r="T153" s="72">
        <v>0</v>
      </c>
      <c r="U153" s="56">
        <v>0.56999999999999995</v>
      </c>
      <c r="V153" s="57">
        <v>0.45</v>
      </c>
      <c r="W153" s="73">
        <v>1.27</v>
      </c>
      <c r="X153" s="56">
        <v>0.8</v>
      </c>
      <c r="Y153" s="57">
        <v>0.64</v>
      </c>
      <c r="Z153" s="73">
        <v>1.25</v>
      </c>
      <c r="AA153" s="56">
        <v>0.65</v>
      </c>
      <c r="AB153" s="57">
        <v>0.5</v>
      </c>
      <c r="AC153" s="73">
        <v>1.3</v>
      </c>
      <c r="AD153" s="56">
        <v>0.38</v>
      </c>
      <c r="AE153" s="57">
        <v>0.34</v>
      </c>
      <c r="AF153" s="71">
        <v>1.1200000000000001</v>
      </c>
      <c r="AG153" s="91">
        <v>11.73</v>
      </c>
      <c r="AH153" s="92">
        <v>8.18</v>
      </c>
      <c r="AI153" s="72">
        <v>1.43</v>
      </c>
      <c r="AJ153" s="101">
        <v>13.05</v>
      </c>
      <c r="AK153" s="104">
        <v>15.42</v>
      </c>
      <c r="AL153" s="71">
        <v>0.85</v>
      </c>
      <c r="AM153" s="56">
        <v>0.86</v>
      </c>
      <c r="AN153" s="57">
        <v>0.92</v>
      </c>
      <c r="AO153" s="71">
        <v>0.93</v>
      </c>
      <c r="AP153" s="1">
        <v>-1</v>
      </c>
      <c r="AQ153" s="1">
        <v>0</v>
      </c>
      <c r="AR153" s="1">
        <v>0</v>
      </c>
      <c r="AS153" s="1">
        <v>0</v>
      </c>
      <c r="AT153" s="1">
        <v>1</v>
      </c>
      <c r="AU153" s="1">
        <v>0</v>
      </c>
      <c r="AV153" s="1">
        <v>1</v>
      </c>
      <c r="AW153" s="1">
        <v>1</v>
      </c>
      <c r="AX153" s="1">
        <v>0</v>
      </c>
      <c r="AY153" s="1">
        <v>0</v>
      </c>
      <c r="AZ153" s="1">
        <v>-1</v>
      </c>
      <c r="BA153" s="17">
        <v>3</v>
      </c>
      <c r="BB153" s="1">
        <v>2</v>
      </c>
      <c r="BC153" s="1">
        <v>6</v>
      </c>
      <c r="BD153" s="46">
        <v>11</v>
      </c>
      <c r="BE153" s="44"/>
    </row>
    <row r="154" spans="1:57" x14ac:dyDescent="0.25">
      <c r="A154" s="17">
        <v>144</v>
      </c>
      <c r="B154" s="1" t="str">
        <f t="shared" si="2"/>
        <v>BIOTECNOLOGIE PER L'INDUSTRIA E PER LA RICERCA SCIENTIFICALMLM-8PA</v>
      </c>
      <c r="C154" s="68" t="s">
        <v>356</v>
      </c>
      <c r="D154" s="68" t="s">
        <v>232</v>
      </c>
      <c r="E154" s="68" t="s">
        <v>357</v>
      </c>
      <c r="F154" s="68" t="s">
        <v>358</v>
      </c>
      <c r="G154" s="68">
        <v>2</v>
      </c>
      <c r="H154" s="69" t="s">
        <v>71</v>
      </c>
      <c r="I154" s="56">
        <v>0.68</v>
      </c>
      <c r="J154" s="57">
        <v>0.73</v>
      </c>
      <c r="K154" s="71">
        <v>0.93</v>
      </c>
      <c r="L154" s="56">
        <v>1</v>
      </c>
      <c r="M154" s="57">
        <v>1</v>
      </c>
      <c r="N154" s="71">
        <v>1</v>
      </c>
      <c r="O154" s="56">
        <v>0.5</v>
      </c>
      <c r="P154" s="57">
        <v>0.63</v>
      </c>
      <c r="Q154" s="72">
        <v>0.79</v>
      </c>
      <c r="R154" s="92" t="s">
        <v>449</v>
      </c>
      <c r="S154" s="92" t="s">
        <v>452</v>
      </c>
      <c r="T154" s="72">
        <v>0</v>
      </c>
      <c r="U154" s="56">
        <v>0.2</v>
      </c>
      <c r="V154" s="57">
        <v>0.44</v>
      </c>
      <c r="W154" s="72">
        <v>0.45</v>
      </c>
      <c r="X154" s="56">
        <v>0.64</v>
      </c>
      <c r="Y154" s="57">
        <v>0.73</v>
      </c>
      <c r="Z154" s="71">
        <v>0.88</v>
      </c>
      <c r="AA154" s="56">
        <v>0.31</v>
      </c>
      <c r="AB154" s="57">
        <v>0.44</v>
      </c>
      <c r="AC154" s="72">
        <v>0.7</v>
      </c>
      <c r="AD154" s="56">
        <v>0.56000000000000005</v>
      </c>
      <c r="AE154" s="57">
        <v>0.53</v>
      </c>
      <c r="AF154" s="71">
        <v>1.06</v>
      </c>
      <c r="AG154" s="91">
        <v>3.33</v>
      </c>
      <c r="AH154" s="92">
        <v>2.54</v>
      </c>
      <c r="AI154" s="72">
        <v>1.31</v>
      </c>
      <c r="AJ154" s="101">
        <v>10.66</v>
      </c>
      <c r="AK154" s="104">
        <v>5.61</v>
      </c>
      <c r="AL154" s="72">
        <v>1.9</v>
      </c>
      <c r="AM154" s="56">
        <v>0.86</v>
      </c>
      <c r="AN154" s="57">
        <v>0.84</v>
      </c>
      <c r="AO154" s="71">
        <v>1.02</v>
      </c>
      <c r="AP154" s="1">
        <v>-1</v>
      </c>
      <c r="AQ154" s="1">
        <v>0</v>
      </c>
      <c r="AR154" s="1">
        <v>0</v>
      </c>
      <c r="AS154" s="1">
        <v>-1</v>
      </c>
      <c r="AT154" s="1">
        <v>0</v>
      </c>
      <c r="AU154" s="1">
        <v>0</v>
      </c>
      <c r="AV154" s="1">
        <v>-1</v>
      </c>
      <c r="AW154" s="1">
        <v>-1</v>
      </c>
      <c r="AX154" s="1">
        <v>0</v>
      </c>
      <c r="AY154" s="1">
        <v>-1</v>
      </c>
      <c r="AZ154" s="1">
        <v>-1</v>
      </c>
      <c r="BA154" s="17">
        <v>0</v>
      </c>
      <c r="BB154" s="1">
        <v>6</v>
      </c>
      <c r="BC154" s="1">
        <v>5</v>
      </c>
      <c r="BD154" s="46">
        <v>11</v>
      </c>
      <c r="BE154" s="44"/>
    </row>
    <row r="155" spans="1:57" x14ac:dyDescent="0.25">
      <c r="A155" s="17">
        <v>145</v>
      </c>
      <c r="B155" s="1" t="str">
        <f t="shared" si="2"/>
        <v>Cooperazione, sviluppo e migrazioniLMLM-81PA</v>
      </c>
      <c r="C155" s="68" t="s">
        <v>359</v>
      </c>
      <c r="D155" s="68" t="s">
        <v>232</v>
      </c>
      <c r="E155" s="68" t="s">
        <v>360</v>
      </c>
      <c r="F155" s="68" t="s">
        <v>361</v>
      </c>
      <c r="G155" s="68">
        <v>2</v>
      </c>
      <c r="H155" s="69" t="s">
        <v>71</v>
      </c>
      <c r="I155" s="56">
        <v>0.46</v>
      </c>
      <c r="J155" s="57">
        <v>0.49</v>
      </c>
      <c r="K155" s="71">
        <v>0.94</v>
      </c>
      <c r="L155" s="56">
        <v>0.86</v>
      </c>
      <c r="M155" s="57">
        <v>0.89</v>
      </c>
      <c r="N155" s="71">
        <v>0.97</v>
      </c>
      <c r="O155" s="56">
        <v>0.14000000000000001</v>
      </c>
      <c r="P155" s="57">
        <v>0.26</v>
      </c>
      <c r="Q155" s="72">
        <v>0.54</v>
      </c>
      <c r="R155" s="92" t="s">
        <v>458</v>
      </c>
      <c r="S155" s="92" t="s">
        <v>455</v>
      </c>
      <c r="T155" s="73">
        <v>1.71</v>
      </c>
      <c r="U155" s="56">
        <v>0.5</v>
      </c>
      <c r="V155" s="57">
        <v>0.5</v>
      </c>
      <c r="W155" s="71">
        <v>1</v>
      </c>
      <c r="X155" s="56">
        <v>0.5</v>
      </c>
      <c r="Y155" s="57">
        <v>0.46</v>
      </c>
      <c r="Z155" s="71">
        <v>1.0900000000000001</v>
      </c>
      <c r="AA155" s="56">
        <v>0.83</v>
      </c>
      <c r="AB155" s="57">
        <v>0.6</v>
      </c>
      <c r="AC155" s="73">
        <v>1.38</v>
      </c>
      <c r="AD155" s="56">
        <v>0.45</v>
      </c>
      <c r="AE155" s="57">
        <v>0.42</v>
      </c>
      <c r="AF155" s="71">
        <v>1.07</v>
      </c>
      <c r="AG155" s="91">
        <v>6.35</v>
      </c>
      <c r="AH155" s="92">
        <v>4.8</v>
      </c>
      <c r="AI155" s="72">
        <v>1.32</v>
      </c>
      <c r="AJ155" s="101">
        <v>5.38</v>
      </c>
      <c r="AK155" s="104">
        <v>5.79</v>
      </c>
      <c r="AL155" s="71">
        <v>0.93</v>
      </c>
      <c r="AM155" s="56">
        <v>0.66</v>
      </c>
      <c r="AN155" s="57">
        <v>0.76</v>
      </c>
      <c r="AO155" s="71">
        <v>0.87</v>
      </c>
      <c r="AP155" s="1">
        <v>1</v>
      </c>
      <c r="AQ155" s="1">
        <v>0</v>
      </c>
      <c r="AR155" s="1">
        <v>0</v>
      </c>
      <c r="AS155" s="1">
        <v>-1</v>
      </c>
      <c r="AT155" s="1">
        <v>0</v>
      </c>
      <c r="AU155" s="1">
        <v>0</v>
      </c>
      <c r="AV155" s="1">
        <v>0</v>
      </c>
      <c r="AW155" s="1">
        <v>1</v>
      </c>
      <c r="AX155" s="1">
        <v>0</v>
      </c>
      <c r="AY155" s="1">
        <v>0</v>
      </c>
      <c r="AZ155" s="1">
        <v>-1</v>
      </c>
      <c r="BA155" s="17">
        <v>2</v>
      </c>
      <c r="BB155" s="1">
        <v>2</v>
      </c>
      <c r="BC155" s="1">
        <v>7</v>
      </c>
      <c r="BD155" s="46">
        <v>11</v>
      </c>
      <c r="BE155" s="44"/>
    </row>
    <row r="156" spans="1:57" x14ac:dyDescent="0.25">
      <c r="A156" s="17">
        <v>146</v>
      </c>
      <c r="B156" s="1" t="str">
        <f t="shared" si="2"/>
        <v>Statistica e Data ScienceLMLM-82PA</v>
      </c>
      <c r="C156" s="68" t="s">
        <v>362</v>
      </c>
      <c r="D156" s="68" t="s">
        <v>232</v>
      </c>
      <c r="E156" s="68" t="s">
        <v>363</v>
      </c>
      <c r="F156" s="68" t="s">
        <v>364</v>
      </c>
      <c r="G156" s="68">
        <v>2</v>
      </c>
      <c r="H156" s="69" t="s">
        <v>71</v>
      </c>
      <c r="I156" s="56">
        <v>0.75</v>
      </c>
      <c r="J156" s="57">
        <v>0.65</v>
      </c>
      <c r="K156" s="71">
        <v>1.1499999999999999</v>
      </c>
      <c r="L156" s="56">
        <v>0.96</v>
      </c>
      <c r="M156" s="57">
        <v>0.96</v>
      </c>
      <c r="N156" s="71">
        <v>1</v>
      </c>
      <c r="O156" s="56">
        <v>0.72</v>
      </c>
      <c r="P156" s="57">
        <v>0.63</v>
      </c>
      <c r="Q156" s="71">
        <v>1.1399999999999999</v>
      </c>
      <c r="R156" s="92" t="s">
        <v>449</v>
      </c>
      <c r="S156" s="92" t="s">
        <v>450</v>
      </c>
      <c r="T156" s="72">
        <v>0</v>
      </c>
      <c r="U156" s="56">
        <v>0.68</v>
      </c>
      <c r="V156" s="57">
        <v>0.51</v>
      </c>
      <c r="W156" s="73">
        <v>1.33</v>
      </c>
      <c r="X156" s="56">
        <v>0.56999999999999995</v>
      </c>
      <c r="Y156" s="57">
        <v>0.64</v>
      </c>
      <c r="Z156" s="71">
        <v>0.89</v>
      </c>
      <c r="AA156" s="56">
        <v>0.5</v>
      </c>
      <c r="AB156" s="57">
        <v>0.5</v>
      </c>
      <c r="AC156" s="71">
        <v>1</v>
      </c>
      <c r="AD156" s="56">
        <v>0.73</v>
      </c>
      <c r="AE156" s="57">
        <v>0.75</v>
      </c>
      <c r="AF156" s="71">
        <v>0.97</v>
      </c>
      <c r="AG156" s="91">
        <v>6.35</v>
      </c>
      <c r="AH156" s="92">
        <v>7.35</v>
      </c>
      <c r="AI156" s="71">
        <v>0.86</v>
      </c>
      <c r="AJ156" s="101">
        <v>8.9700000000000006</v>
      </c>
      <c r="AK156" s="104">
        <v>11.19</v>
      </c>
      <c r="AL156" s="71">
        <v>0.8</v>
      </c>
      <c r="AM156" s="56">
        <v>0.79</v>
      </c>
      <c r="AN156" s="57">
        <v>0.76</v>
      </c>
      <c r="AO156" s="71">
        <v>1.04</v>
      </c>
      <c r="AP156" s="1">
        <v>-1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1</v>
      </c>
      <c r="AW156" s="1">
        <v>0</v>
      </c>
      <c r="AX156" s="1">
        <v>0</v>
      </c>
      <c r="AY156" s="1">
        <v>0</v>
      </c>
      <c r="AZ156" s="1">
        <v>0</v>
      </c>
      <c r="BA156" s="17">
        <v>1</v>
      </c>
      <c r="BB156" s="1">
        <v>1</v>
      </c>
      <c r="BC156" s="1">
        <v>9</v>
      </c>
      <c r="BD156" s="46">
        <v>11</v>
      </c>
      <c r="BE156" s="44"/>
    </row>
    <row r="157" spans="1:57" x14ac:dyDescent="0.25">
      <c r="A157" s="17">
        <v>147</v>
      </c>
      <c r="B157" s="1" t="str">
        <f t="shared" si="2"/>
        <v>Studi storici, antropologici e geograficiLMLM-84PA</v>
      </c>
      <c r="C157" s="68" t="s">
        <v>365</v>
      </c>
      <c r="D157" s="68" t="s">
        <v>232</v>
      </c>
      <c r="E157" s="68" t="s">
        <v>366</v>
      </c>
      <c r="F157" s="68" t="s">
        <v>367</v>
      </c>
      <c r="G157" s="68">
        <v>2</v>
      </c>
      <c r="H157" s="69" t="s">
        <v>71</v>
      </c>
      <c r="I157" s="56">
        <v>0.6</v>
      </c>
      <c r="J157" s="57">
        <v>0.67</v>
      </c>
      <c r="K157" s="71">
        <v>0.9</v>
      </c>
      <c r="L157" s="56">
        <v>0.97</v>
      </c>
      <c r="M157" s="57">
        <v>0.94</v>
      </c>
      <c r="N157" s="71">
        <v>1.03</v>
      </c>
      <c r="O157" s="56">
        <v>0.47</v>
      </c>
      <c r="P157" s="57">
        <v>0.55000000000000004</v>
      </c>
      <c r="Q157" s="71">
        <v>0.85</v>
      </c>
      <c r="R157" s="92" t="s">
        <v>449</v>
      </c>
      <c r="S157" s="92" t="s">
        <v>450</v>
      </c>
      <c r="T157" s="72">
        <v>0</v>
      </c>
      <c r="U157" s="56">
        <v>0.41</v>
      </c>
      <c r="V157" s="57">
        <v>0.41</v>
      </c>
      <c r="W157" s="71">
        <v>1</v>
      </c>
      <c r="X157" s="56">
        <v>0.67</v>
      </c>
      <c r="Y157" s="57">
        <v>0.63</v>
      </c>
      <c r="Z157" s="71">
        <v>1.06</v>
      </c>
      <c r="AA157" s="56">
        <v>0.36</v>
      </c>
      <c r="AB157" s="57">
        <v>0.49</v>
      </c>
      <c r="AC157" s="72">
        <v>0.73</v>
      </c>
      <c r="AD157" s="56">
        <v>0.33</v>
      </c>
      <c r="AE157" s="57">
        <v>0.42</v>
      </c>
      <c r="AF157" s="72">
        <v>0.79</v>
      </c>
      <c r="AG157" s="91">
        <v>24.57</v>
      </c>
      <c r="AH157" s="92">
        <v>9.08</v>
      </c>
      <c r="AI157" s="72">
        <v>2.71</v>
      </c>
      <c r="AJ157" s="101">
        <v>22.67</v>
      </c>
      <c r="AK157" s="104">
        <v>16.079999999999998</v>
      </c>
      <c r="AL157" s="72">
        <v>1.41</v>
      </c>
      <c r="AM157" s="56">
        <v>0.84</v>
      </c>
      <c r="AN157" s="57">
        <v>0.82</v>
      </c>
      <c r="AO157" s="71">
        <v>1.02</v>
      </c>
      <c r="AP157" s="1">
        <v>-1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0</v>
      </c>
      <c r="AW157" s="1">
        <v>-1</v>
      </c>
      <c r="AX157" s="1">
        <v>-1</v>
      </c>
      <c r="AY157" s="1">
        <v>-1</v>
      </c>
      <c r="AZ157" s="1">
        <v>-1</v>
      </c>
      <c r="BA157" s="17">
        <v>0</v>
      </c>
      <c r="BB157" s="1">
        <v>5</v>
      </c>
      <c r="BC157" s="1">
        <v>6</v>
      </c>
      <c r="BD157" s="46">
        <v>11</v>
      </c>
      <c r="BE157" s="44"/>
    </row>
    <row r="158" spans="1:57" x14ac:dyDescent="0.25">
      <c r="A158" s="17">
        <v>148</v>
      </c>
      <c r="B158" s="1" t="str">
        <f t="shared" si="2"/>
        <v>Scienze pedagogicheLMLM-85PA</v>
      </c>
      <c r="C158" s="68" t="s">
        <v>368</v>
      </c>
      <c r="D158" s="68" t="s">
        <v>232</v>
      </c>
      <c r="E158" s="68" t="s">
        <v>369</v>
      </c>
      <c r="F158" s="68" t="s">
        <v>368</v>
      </c>
      <c r="G158" s="68">
        <v>2</v>
      </c>
      <c r="H158" s="69" t="s">
        <v>71</v>
      </c>
      <c r="I158" s="56">
        <v>0.7</v>
      </c>
      <c r="J158" s="57">
        <v>0.74</v>
      </c>
      <c r="K158" s="71">
        <v>0.95</v>
      </c>
      <c r="L158" s="56">
        <v>0.98</v>
      </c>
      <c r="M158" s="57">
        <v>0.96</v>
      </c>
      <c r="N158" s="71">
        <v>1.02</v>
      </c>
      <c r="O158" s="56">
        <v>0.57999999999999996</v>
      </c>
      <c r="P158" s="57">
        <v>0.63</v>
      </c>
      <c r="Q158" s="71">
        <v>0.92</v>
      </c>
      <c r="R158" s="92" t="s">
        <v>449</v>
      </c>
      <c r="S158" s="92" t="s">
        <v>450</v>
      </c>
      <c r="T158" s="72">
        <v>0</v>
      </c>
      <c r="U158" s="56">
        <v>0.67</v>
      </c>
      <c r="V158" s="57">
        <v>0.48</v>
      </c>
      <c r="W158" s="73">
        <v>1.4</v>
      </c>
      <c r="X158" s="56">
        <v>0.87</v>
      </c>
      <c r="Y158" s="57">
        <v>0.71</v>
      </c>
      <c r="Z158" s="73">
        <v>1.23</v>
      </c>
      <c r="AA158" s="56">
        <v>0.79</v>
      </c>
      <c r="AB158" s="57">
        <v>0.63</v>
      </c>
      <c r="AC158" s="73">
        <v>1.25</v>
      </c>
      <c r="AD158" s="56">
        <v>0.63</v>
      </c>
      <c r="AE158" s="57">
        <v>0.56000000000000005</v>
      </c>
      <c r="AF158" s="71">
        <v>1.1200000000000001</v>
      </c>
      <c r="AG158" s="91">
        <v>46.12</v>
      </c>
      <c r="AH158" s="92">
        <v>29.26</v>
      </c>
      <c r="AI158" s="72">
        <v>1.58</v>
      </c>
      <c r="AJ158" s="101">
        <v>38.200000000000003</v>
      </c>
      <c r="AK158" s="104">
        <v>44.88</v>
      </c>
      <c r="AL158" s="71">
        <v>0.85</v>
      </c>
      <c r="AM158" s="56">
        <v>0.84</v>
      </c>
      <c r="AN158" s="57">
        <v>0.79</v>
      </c>
      <c r="AO158" s="71">
        <v>1.06</v>
      </c>
      <c r="AP158" s="1">
        <v>-1</v>
      </c>
      <c r="AQ158" s="1">
        <v>0</v>
      </c>
      <c r="AR158" s="1">
        <v>0</v>
      </c>
      <c r="AS158" s="1">
        <v>0</v>
      </c>
      <c r="AT158" s="1">
        <v>1</v>
      </c>
      <c r="AU158" s="1">
        <v>0</v>
      </c>
      <c r="AV158" s="1">
        <v>1</v>
      </c>
      <c r="AW158" s="1">
        <v>1</v>
      </c>
      <c r="AX158" s="1">
        <v>0</v>
      </c>
      <c r="AY158" s="1">
        <v>0</v>
      </c>
      <c r="AZ158" s="1">
        <v>-1</v>
      </c>
      <c r="BA158" s="17">
        <v>3</v>
      </c>
      <c r="BB158" s="1">
        <v>2</v>
      </c>
      <c r="BC158" s="1">
        <v>6</v>
      </c>
      <c r="BD158" s="46">
        <v>11</v>
      </c>
      <c r="BE158" s="44"/>
    </row>
    <row r="159" spans="1:57" x14ac:dyDescent="0.25">
      <c r="A159" s="17">
        <v>149</v>
      </c>
      <c r="B159" s="1" t="str">
        <f t="shared" si="2"/>
        <v>Servizio sociale e politiche socialiLMLM-87PA</v>
      </c>
      <c r="C159" s="68" t="s">
        <v>370</v>
      </c>
      <c r="D159" s="68" t="s">
        <v>232</v>
      </c>
      <c r="E159" s="68" t="s">
        <v>371</v>
      </c>
      <c r="F159" s="68" t="s">
        <v>370</v>
      </c>
      <c r="G159" s="68">
        <v>2</v>
      </c>
      <c r="H159" s="69" t="s">
        <v>71</v>
      </c>
      <c r="I159" s="56">
        <v>0.63</v>
      </c>
      <c r="J159" s="57">
        <v>0.61</v>
      </c>
      <c r="K159" s="71">
        <v>1.03</v>
      </c>
      <c r="L159" s="56">
        <v>0.93</v>
      </c>
      <c r="M159" s="57">
        <v>0.92</v>
      </c>
      <c r="N159" s="71">
        <v>1.01</v>
      </c>
      <c r="O159" s="56">
        <v>0.61</v>
      </c>
      <c r="P159" s="57">
        <v>0.49</v>
      </c>
      <c r="Q159" s="73">
        <v>1.24</v>
      </c>
      <c r="R159" s="92" t="s">
        <v>449</v>
      </c>
      <c r="S159" s="92" t="s">
        <v>450</v>
      </c>
      <c r="T159" s="72">
        <v>0</v>
      </c>
      <c r="U159" s="56">
        <v>0.34</v>
      </c>
      <c r="V159" s="57">
        <v>0.41</v>
      </c>
      <c r="W159" s="71">
        <v>0.83</v>
      </c>
      <c r="X159" s="56">
        <v>0.3</v>
      </c>
      <c r="Y159" s="57">
        <v>0.63</v>
      </c>
      <c r="Z159" s="72">
        <v>0.48</v>
      </c>
      <c r="AA159" s="56">
        <v>0.26</v>
      </c>
      <c r="AB159" s="57">
        <v>0.54</v>
      </c>
      <c r="AC159" s="72">
        <v>0.48</v>
      </c>
      <c r="AD159" s="56">
        <v>0.45</v>
      </c>
      <c r="AE159" s="57">
        <v>0.47</v>
      </c>
      <c r="AF159" s="71">
        <v>0.96</v>
      </c>
      <c r="AG159" s="91">
        <v>15.21</v>
      </c>
      <c r="AH159" s="92">
        <v>16.22</v>
      </c>
      <c r="AI159" s="71">
        <v>0.94</v>
      </c>
      <c r="AJ159" s="101">
        <v>33.85</v>
      </c>
      <c r="AK159" s="104">
        <v>25.74</v>
      </c>
      <c r="AL159" s="72">
        <v>1.32</v>
      </c>
      <c r="AM159" s="56">
        <v>0.71</v>
      </c>
      <c r="AN159" s="57">
        <v>0.61</v>
      </c>
      <c r="AO159" s="71">
        <v>1.1599999999999999</v>
      </c>
      <c r="AP159" s="1">
        <v>-1</v>
      </c>
      <c r="AQ159" s="1">
        <v>0</v>
      </c>
      <c r="AR159" s="1">
        <v>0</v>
      </c>
      <c r="AS159" s="1">
        <v>1</v>
      </c>
      <c r="AT159" s="1">
        <v>-1</v>
      </c>
      <c r="AU159" s="1">
        <v>0</v>
      </c>
      <c r="AV159" s="1">
        <v>0</v>
      </c>
      <c r="AW159" s="1">
        <v>-1</v>
      </c>
      <c r="AX159" s="1">
        <v>0</v>
      </c>
      <c r="AY159" s="1">
        <v>-1</v>
      </c>
      <c r="AZ159" s="1">
        <v>0</v>
      </c>
      <c r="BA159" s="17">
        <v>1</v>
      </c>
      <c r="BB159" s="1">
        <v>4</v>
      </c>
      <c r="BC159" s="1">
        <v>6</v>
      </c>
      <c r="BD159" s="46">
        <v>11</v>
      </c>
      <c r="BE159" s="44"/>
    </row>
    <row r="160" spans="1:57" x14ac:dyDescent="0.25">
      <c r="A160" s="17">
        <v>150</v>
      </c>
      <c r="B160" s="1" t="str">
        <f t="shared" si="2"/>
        <v>Storia dell'arteLMLM-89PA</v>
      </c>
      <c r="C160" s="68" t="s">
        <v>372</v>
      </c>
      <c r="D160" s="68" t="s">
        <v>232</v>
      </c>
      <c r="E160" s="68" t="s">
        <v>373</v>
      </c>
      <c r="F160" s="68" t="s">
        <v>372</v>
      </c>
      <c r="G160" s="68">
        <v>2</v>
      </c>
      <c r="H160" s="69" t="s">
        <v>71</v>
      </c>
      <c r="I160" s="56">
        <v>0.69</v>
      </c>
      <c r="J160" s="57">
        <v>0.6</v>
      </c>
      <c r="K160" s="71">
        <v>1.1499999999999999</v>
      </c>
      <c r="L160" s="56">
        <v>0.94</v>
      </c>
      <c r="M160" s="57">
        <v>0.95</v>
      </c>
      <c r="N160" s="71">
        <v>0.99</v>
      </c>
      <c r="O160" s="56">
        <v>0.55000000000000004</v>
      </c>
      <c r="P160" s="57">
        <v>0.48</v>
      </c>
      <c r="Q160" s="71">
        <v>1.1499999999999999</v>
      </c>
      <c r="R160" s="92" t="s">
        <v>451</v>
      </c>
      <c r="S160" s="92" t="s">
        <v>450</v>
      </c>
      <c r="T160" s="73">
        <v>2</v>
      </c>
      <c r="U160" s="56">
        <v>0.43</v>
      </c>
      <c r="V160" s="57">
        <v>0.26</v>
      </c>
      <c r="W160" s="73">
        <v>1.65</v>
      </c>
      <c r="X160" s="56">
        <v>0.73</v>
      </c>
      <c r="Y160" s="57">
        <v>0.64</v>
      </c>
      <c r="Z160" s="71">
        <v>1.1399999999999999</v>
      </c>
      <c r="AA160" s="56">
        <v>0.55000000000000004</v>
      </c>
      <c r="AB160" s="57">
        <v>0.38</v>
      </c>
      <c r="AC160" s="73">
        <v>1.45</v>
      </c>
      <c r="AD160" s="56">
        <v>0.32</v>
      </c>
      <c r="AE160" s="57">
        <v>0.26</v>
      </c>
      <c r="AF160" s="73">
        <v>1.23</v>
      </c>
      <c r="AG160" s="91">
        <v>26.18</v>
      </c>
      <c r="AH160" s="92">
        <v>11.32</v>
      </c>
      <c r="AI160" s="72">
        <v>2.31</v>
      </c>
      <c r="AJ160" s="101">
        <v>45.6</v>
      </c>
      <c r="AK160" s="104">
        <v>19.54</v>
      </c>
      <c r="AL160" s="72">
        <v>2.33</v>
      </c>
      <c r="AM160" s="56">
        <v>0.67</v>
      </c>
      <c r="AN160" s="57">
        <v>0.74</v>
      </c>
      <c r="AO160" s="71">
        <v>0.91</v>
      </c>
      <c r="AP160" s="1">
        <v>1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1</v>
      </c>
      <c r="AW160" s="1">
        <v>1</v>
      </c>
      <c r="AX160" s="1">
        <v>1</v>
      </c>
      <c r="AY160" s="1">
        <v>-1</v>
      </c>
      <c r="AZ160" s="1">
        <v>-1</v>
      </c>
      <c r="BA160" s="17">
        <v>4</v>
      </c>
      <c r="BB160" s="1">
        <v>2</v>
      </c>
      <c r="BC160" s="1">
        <v>5</v>
      </c>
      <c r="BD160" s="46">
        <v>11</v>
      </c>
      <c r="BE160" s="44"/>
    </row>
    <row r="161" spans="1:57" x14ac:dyDescent="0.25">
      <c r="A161" s="17">
        <v>151</v>
      </c>
      <c r="B161" s="1" t="str">
        <f t="shared" si="2"/>
        <v>Biotecnologie Mediche e Medicina MolecolareLMLM-9PA</v>
      </c>
      <c r="C161" s="68" t="s">
        <v>374</v>
      </c>
      <c r="D161" s="68" t="s">
        <v>232</v>
      </c>
      <c r="E161" s="68" t="s">
        <v>375</v>
      </c>
      <c r="F161" s="68" t="s">
        <v>376</v>
      </c>
      <c r="G161" s="68">
        <v>2</v>
      </c>
      <c r="H161" s="69" t="s">
        <v>71</v>
      </c>
      <c r="I161" s="56">
        <v>0.87</v>
      </c>
      <c r="J161" s="57">
        <v>0.59</v>
      </c>
      <c r="K161" s="73">
        <v>1.47</v>
      </c>
      <c r="L161" s="56">
        <v>1</v>
      </c>
      <c r="M161" s="57">
        <v>0.97</v>
      </c>
      <c r="N161" s="71">
        <v>1.03</v>
      </c>
      <c r="O161" s="56">
        <v>0.96</v>
      </c>
      <c r="P161" s="57">
        <v>0.46</v>
      </c>
      <c r="Q161" s="73">
        <v>2.09</v>
      </c>
      <c r="R161" s="92" t="s">
        <v>449</v>
      </c>
      <c r="S161" s="92" t="s">
        <v>449</v>
      </c>
      <c r="T161" s="71" t="s">
        <v>424</v>
      </c>
      <c r="U161" s="56">
        <v>0.87</v>
      </c>
      <c r="V161" s="57">
        <v>0.51</v>
      </c>
      <c r="W161" s="73">
        <v>1.71</v>
      </c>
      <c r="X161" s="56">
        <v>0.81</v>
      </c>
      <c r="Y161" s="57">
        <v>0.79</v>
      </c>
      <c r="Z161" s="71">
        <v>1.03</v>
      </c>
      <c r="AA161" s="56">
        <v>0.92</v>
      </c>
      <c r="AB161" s="57">
        <v>0.72</v>
      </c>
      <c r="AC161" s="73">
        <v>1.28</v>
      </c>
      <c r="AD161" s="56">
        <v>0.42</v>
      </c>
      <c r="AE161" s="57">
        <v>0.48</v>
      </c>
      <c r="AF161" s="71">
        <v>0.88</v>
      </c>
      <c r="AG161" s="91">
        <v>8.5299999999999994</v>
      </c>
      <c r="AH161" s="92">
        <v>8.0500000000000007</v>
      </c>
      <c r="AI161" s="71">
        <v>1.06</v>
      </c>
      <c r="AJ161" s="101">
        <v>11.67</v>
      </c>
      <c r="AK161" s="104">
        <v>9.7200000000000006</v>
      </c>
      <c r="AL161" s="71">
        <v>1.2</v>
      </c>
      <c r="AM161" s="56">
        <v>0.93</v>
      </c>
      <c r="AN161" s="57">
        <v>0.78</v>
      </c>
      <c r="AO161" s="71">
        <v>1.19</v>
      </c>
      <c r="AP161" s="1" t="s">
        <v>424</v>
      </c>
      <c r="AQ161" s="1">
        <v>1</v>
      </c>
      <c r="AR161" s="1">
        <v>0</v>
      </c>
      <c r="AS161" s="1">
        <v>1</v>
      </c>
      <c r="AT161" s="1">
        <v>0</v>
      </c>
      <c r="AU161" s="1">
        <v>0</v>
      </c>
      <c r="AV161" s="1">
        <v>1</v>
      </c>
      <c r="AW161" s="1">
        <v>1</v>
      </c>
      <c r="AX161" s="1">
        <v>0</v>
      </c>
      <c r="AY161" s="1">
        <v>0</v>
      </c>
      <c r="AZ161" s="1">
        <v>0</v>
      </c>
      <c r="BA161" s="17">
        <v>4</v>
      </c>
      <c r="BB161" s="1">
        <v>0</v>
      </c>
      <c r="BC161" s="1">
        <v>6</v>
      </c>
      <c r="BD161" s="46">
        <v>10</v>
      </c>
      <c r="BE161" s="44"/>
    </row>
    <row r="162" spans="1:57" x14ac:dyDescent="0.25">
      <c r="A162" s="17">
        <v>152</v>
      </c>
      <c r="B162" s="1" t="str">
        <f t="shared" si="2"/>
        <v>Migrazioni, diritti, integrazioneLMLM-90PA</v>
      </c>
      <c r="C162" s="68" t="s">
        <v>377</v>
      </c>
      <c r="D162" s="68" t="s">
        <v>232</v>
      </c>
      <c r="E162" s="68" t="s">
        <v>378</v>
      </c>
      <c r="F162" s="68" t="s">
        <v>379</v>
      </c>
      <c r="G162" s="68">
        <v>2</v>
      </c>
      <c r="H162" s="69" t="s">
        <v>71</v>
      </c>
      <c r="I162" s="56" t="s">
        <v>424</v>
      </c>
      <c r="J162" s="57" t="s">
        <v>424</v>
      </c>
      <c r="K162" s="71" t="s">
        <v>424</v>
      </c>
      <c r="L162" s="56" t="s">
        <v>424</v>
      </c>
      <c r="M162" s="57" t="s">
        <v>424</v>
      </c>
      <c r="N162" s="71" t="s">
        <v>424</v>
      </c>
      <c r="O162" s="56" t="s">
        <v>424</v>
      </c>
      <c r="P162" s="57" t="s">
        <v>424</v>
      </c>
      <c r="Q162" s="71" t="s">
        <v>424</v>
      </c>
      <c r="R162" s="92" t="s">
        <v>424</v>
      </c>
      <c r="S162" s="92" t="s">
        <v>424</v>
      </c>
      <c r="T162" s="71" t="s">
        <v>424</v>
      </c>
      <c r="U162" s="56" t="s">
        <v>424</v>
      </c>
      <c r="V162" s="57" t="s">
        <v>424</v>
      </c>
      <c r="W162" s="71" t="s">
        <v>424</v>
      </c>
      <c r="X162" s="56" t="s">
        <v>424</v>
      </c>
      <c r="Y162" s="57" t="s">
        <v>424</v>
      </c>
      <c r="Z162" s="71" t="s">
        <v>424</v>
      </c>
      <c r="AA162" s="56" t="s">
        <v>424</v>
      </c>
      <c r="AB162" s="57" t="s">
        <v>424</v>
      </c>
      <c r="AC162" s="71" t="s">
        <v>424</v>
      </c>
      <c r="AD162" s="56" t="s">
        <v>424</v>
      </c>
      <c r="AE162" s="57" t="s">
        <v>424</v>
      </c>
      <c r="AF162" s="71" t="s">
        <v>424</v>
      </c>
      <c r="AG162" s="91">
        <v>6.67</v>
      </c>
      <c r="AH162" s="92">
        <v>5.98</v>
      </c>
      <c r="AI162" s="71">
        <v>1.1200000000000001</v>
      </c>
      <c r="AJ162" s="101">
        <v>6.67</v>
      </c>
      <c r="AK162" s="104">
        <v>5.78</v>
      </c>
      <c r="AL162" s="71">
        <v>1.1499999999999999</v>
      </c>
      <c r="AM162" s="56">
        <v>0</v>
      </c>
      <c r="AN162" s="57">
        <v>0.84</v>
      </c>
      <c r="AO162" s="72">
        <v>0</v>
      </c>
      <c r="AP162" s="1" t="s">
        <v>424</v>
      </c>
      <c r="AQ162" s="1" t="s">
        <v>424</v>
      </c>
      <c r="AR162" s="1" t="s">
        <v>424</v>
      </c>
      <c r="AS162" s="1" t="s">
        <v>424</v>
      </c>
      <c r="AT162" s="1" t="s">
        <v>424</v>
      </c>
      <c r="AU162" s="1">
        <v>-1</v>
      </c>
      <c r="AV162" s="1" t="s">
        <v>424</v>
      </c>
      <c r="AW162" s="1" t="s">
        <v>424</v>
      </c>
      <c r="AX162" s="1" t="s">
        <v>424</v>
      </c>
      <c r="AY162" s="1">
        <v>0</v>
      </c>
      <c r="AZ162" s="1">
        <v>0</v>
      </c>
      <c r="BA162" s="17">
        <v>0</v>
      </c>
      <c r="BB162" s="1">
        <v>1</v>
      </c>
      <c r="BC162" s="1">
        <v>2</v>
      </c>
      <c r="BD162" s="46">
        <v>3</v>
      </c>
      <c r="BE162" s="43" t="s">
        <v>423</v>
      </c>
    </row>
    <row r="163" spans="1:57" x14ac:dyDescent="0.25">
      <c r="A163" s="17">
        <v>153</v>
      </c>
      <c r="B163" s="1" t="str">
        <f t="shared" si="2"/>
        <v>Comunicazione del patrimonio culturaleLMLM-92PA</v>
      </c>
      <c r="C163" s="68" t="s">
        <v>380</v>
      </c>
      <c r="D163" s="68" t="s">
        <v>232</v>
      </c>
      <c r="E163" s="68" t="s">
        <v>381</v>
      </c>
      <c r="F163" s="68" t="s">
        <v>382</v>
      </c>
      <c r="G163" s="68">
        <v>2</v>
      </c>
      <c r="H163" s="69" t="s">
        <v>71</v>
      </c>
      <c r="I163" s="56">
        <v>0.76</v>
      </c>
      <c r="J163" s="57">
        <v>0.56999999999999995</v>
      </c>
      <c r="K163" s="73">
        <v>1.33</v>
      </c>
      <c r="L163" s="56">
        <v>0.86</v>
      </c>
      <c r="M163" s="57">
        <v>0.9</v>
      </c>
      <c r="N163" s="71">
        <v>0.96</v>
      </c>
      <c r="O163" s="56">
        <v>0.64</v>
      </c>
      <c r="P163" s="57">
        <v>0.54</v>
      </c>
      <c r="Q163" s="71">
        <v>1.19</v>
      </c>
      <c r="R163" s="92" t="s">
        <v>451</v>
      </c>
      <c r="S163" s="92" t="s">
        <v>450</v>
      </c>
      <c r="T163" s="73">
        <v>2</v>
      </c>
      <c r="U163" s="56">
        <v>0.44</v>
      </c>
      <c r="V163" s="57">
        <v>0.39</v>
      </c>
      <c r="W163" s="71">
        <v>1.1299999999999999</v>
      </c>
      <c r="X163" s="56">
        <v>0.78</v>
      </c>
      <c r="Y163" s="57">
        <v>0.64</v>
      </c>
      <c r="Z163" s="73">
        <v>1.22</v>
      </c>
      <c r="AA163" s="56">
        <v>0.61</v>
      </c>
      <c r="AB163" s="57">
        <v>0.4</v>
      </c>
      <c r="AC163" s="73">
        <v>1.52</v>
      </c>
      <c r="AD163" s="56">
        <v>0.12</v>
      </c>
      <c r="AE163" s="57">
        <v>0.3</v>
      </c>
      <c r="AF163" s="72">
        <v>0.4</v>
      </c>
      <c r="AG163" s="91">
        <v>9.6</v>
      </c>
      <c r="AH163" s="92">
        <v>8.49</v>
      </c>
      <c r="AI163" s="71">
        <v>1.1299999999999999</v>
      </c>
      <c r="AJ163" s="101">
        <v>5.94</v>
      </c>
      <c r="AK163" s="104">
        <v>7.98</v>
      </c>
      <c r="AL163" s="73">
        <v>0.74</v>
      </c>
      <c r="AM163" s="56">
        <v>0.76</v>
      </c>
      <c r="AN163" s="57">
        <v>0.78</v>
      </c>
      <c r="AO163" s="71">
        <v>0.97</v>
      </c>
      <c r="AP163" s="1">
        <v>1</v>
      </c>
      <c r="AQ163" s="1">
        <v>1</v>
      </c>
      <c r="AR163" s="1">
        <v>0</v>
      </c>
      <c r="AS163" s="1">
        <v>0</v>
      </c>
      <c r="AT163" s="1">
        <v>1</v>
      </c>
      <c r="AU163" s="1">
        <v>0</v>
      </c>
      <c r="AV163" s="1">
        <v>0</v>
      </c>
      <c r="AW163" s="1">
        <v>1</v>
      </c>
      <c r="AX163" s="1">
        <v>-1</v>
      </c>
      <c r="AY163" s="1">
        <v>1</v>
      </c>
      <c r="AZ163" s="1">
        <v>0</v>
      </c>
      <c r="BA163" s="17">
        <v>5</v>
      </c>
      <c r="BB163" s="1">
        <v>1</v>
      </c>
      <c r="BC163" s="1">
        <v>5</v>
      </c>
      <c r="BD163" s="46">
        <v>11</v>
      </c>
      <c r="BE163" s="44"/>
    </row>
    <row r="164" spans="1:57" x14ac:dyDescent="0.25">
      <c r="A164" s="17">
        <v>154</v>
      </c>
      <c r="B164" s="1" t="str">
        <f t="shared" si="2"/>
        <v>Scienze infermieristiche e ostetricheLMLM/SNT1PA</v>
      </c>
      <c r="C164" s="68" t="s">
        <v>383</v>
      </c>
      <c r="D164" s="68" t="s">
        <v>232</v>
      </c>
      <c r="E164" s="68" t="s">
        <v>384</v>
      </c>
      <c r="F164" s="68" t="s">
        <v>383</v>
      </c>
      <c r="G164" s="68">
        <v>2</v>
      </c>
      <c r="H164" s="69" t="s">
        <v>71</v>
      </c>
      <c r="I164" s="56">
        <v>0.9</v>
      </c>
      <c r="J164" s="57">
        <v>0.69</v>
      </c>
      <c r="K164" s="73">
        <v>1.3</v>
      </c>
      <c r="L164" s="56">
        <v>0.95</v>
      </c>
      <c r="M164" s="57">
        <v>0.94</v>
      </c>
      <c r="N164" s="71">
        <v>1.01</v>
      </c>
      <c r="O164" s="56">
        <v>0.82</v>
      </c>
      <c r="P164" s="57">
        <v>0.61</v>
      </c>
      <c r="Q164" s="73">
        <v>1.34</v>
      </c>
      <c r="R164" s="92" t="s">
        <v>449</v>
      </c>
      <c r="S164" s="92" t="s">
        <v>449</v>
      </c>
      <c r="T164" s="71" t="s">
        <v>424</v>
      </c>
      <c r="U164" s="56">
        <v>0.88</v>
      </c>
      <c r="V164" s="57">
        <v>0.62</v>
      </c>
      <c r="W164" s="73">
        <v>1.42</v>
      </c>
      <c r="X164" s="56">
        <v>0.88</v>
      </c>
      <c r="Y164" s="57">
        <v>0.79</v>
      </c>
      <c r="Z164" s="71">
        <v>1.1100000000000001</v>
      </c>
      <c r="AA164" s="56">
        <v>1</v>
      </c>
      <c r="AB164" s="57">
        <v>0.87</v>
      </c>
      <c r="AC164" s="71">
        <v>1.1499999999999999</v>
      </c>
      <c r="AD164" s="56">
        <v>1</v>
      </c>
      <c r="AE164" s="57">
        <v>0.92</v>
      </c>
      <c r="AF164" s="71">
        <v>1.0900000000000001</v>
      </c>
      <c r="AG164" s="91">
        <v>15</v>
      </c>
      <c r="AH164" s="92">
        <v>15.65</v>
      </c>
      <c r="AI164" s="71">
        <v>0.96</v>
      </c>
      <c r="AJ164" s="101">
        <v>19.5</v>
      </c>
      <c r="AK164" s="104">
        <v>16.46</v>
      </c>
      <c r="AL164" s="71">
        <v>1.18</v>
      </c>
      <c r="AM164" s="56">
        <v>0.61</v>
      </c>
      <c r="AN164" s="57">
        <v>0.46</v>
      </c>
      <c r="AO164" s="73">
        <v>1.33</v>
      </c>
      <c r="AP164" s="1" t="s">
        <v>424</v>
      </c>
      <c r="AQ164" s="1">
        <v>1</v>
      </c>
      <c r="AR164" s="1">
        <v>0</v>
      </c>
      <c r="AS164" s="1">
        <v>1</v>
      </c>
      <c r="AT164" s="1">
        <v>0</v>
      </c>
      <c r="AU164" s="1">
        <v>1</v>
      </c>
      <c r="AV164" s="1">
        <v>1</v>
      </c>
      <c r="AW164" s="1">
        <v>0</v>
      </c>
      <c r="AX164" s="1">
        <v>0</v>
      </c>
      <c r="AY164" s="1">
        <v>0</v>
      </c>
      <c r="AZ164" s="1">
        <v>0</v>
      </c>
      <c r="BA164" s="17">
        <v>4</v>
      </c>
      <c r="BB164" s="1">
        <v>0</v>
      </c>
      <c r="BC164" s="1">
        <v>6</v>
      </c>
      <c r="BD164" s="46">
        <v>10</v>
      </c>
      <c r="BE164" s="44"/>
    </row>
    <row r="165" spans="1:57" ht="15.75" thickBot="1" x14ac:dyDescent="0.3">
      <c r="A165" s="21">
        <v>155</v>
      </c>
      <c r="B165" s="1" t="str">
        <f t="shared" si="2"/>
        <v>Scienze riabilitative delle professioni sanitarieLMLM/SNT2PA</v>
      </c>
      <c r="C165" s="79" t="s">
        <v>385</v>
      </c>
      <c r="D165" s="79" t="s">
        <v>232</v>
      </c>
      <c r="E165" s="79" t="s">
        <v>386</v>
      </c>
      <c r="F165" s="79" t="s">
        <v>385</v>
      </c>
      <c r="G165" s="79">
        <v>2</v>
      </c>
      <c r="H165" s="80" t="s">
        <v>71</v>
      </c>
      <c r="I165" s="58">
        <v>0.49</v>
      </c>
      <c r="J165" s="59">
        <v>0.54</v>
      </c>
      <c r="K165" s="81">
        <v>0.91</v>
      </c>
      <c r="L165" s="58">
        <v>0.89</v>
      </c>
      <c r="M165" s="59">
        <v>0.92</v>
      </c>
      <c r="N165" s="81">
        <v>0.97</v>
      </c>
      <c r="O165" s="58">
        <v>0.11</v>
      </c>
      <c r="P165" s="59">
        <v>0.28000000000000003</v>
      </c>
      <c r="Q165" s="82">
        <v>0.39</v>
      </c>
      <c r="R165" s="94" t="s">
        <v>449</v>
      </c>
      <c r="S165" s="94" t="s">
        <v>449</v>
      </c>
      <c r="T165" s="71" t="s">
        <v>424</v>
      </c>
      <c r="U165" s="58">
        <v>0.72</v>
      </c>
      <c r="V165" s="59">
        <v>0.72</v>
      </c>
      <c r="W165" s="81">
        <v>1</v>
      </c>
      <c r="X165" s="58">
        <v>0.7</v>
      </c>
      <c r="Y165" s="59">
        <v>0.86</v>
      </c>
      <c r="Z165" s="81">
        <v>0.81</v>
      </c>
      <c r="AA165" s="58">
        <v>0.86</v>
      </c>
      <c r="AB165" s="59">
        <v>0.86</v>
      </c>
      <c r="AC165" s="81">
        <v>1</v>
      </c>
      <c r="AD165" s="58">
        <v>1</v>
      </c>
      <c r="AE165" s="59">
        <v>0.94</v>
      </c>
      <c r="AF165" s="81">
        <v>1.06</v>
      </c>
      <c r="AG165" s="93">
        <v>12.28</v>
      </c>
      <c r="AH165" s="94">
        <v>18.34</v>
      </c>
      <c r="AI165" s="87">
        <v>0.67</v>
      </c>
      <c r="AJ165" s="102">
        <v>10.87</v>
      </c>
      <c r="AK165" s="103">
        <v>17.079999999999998</v>
      </c>
      <c r="AL165" s="87">
        <v>0.64</v>
      </c>
      <c r="AM165" s="58">
        <v>0.43</v>
      </c>
      <c r="AN165" s="59">
        <v>0.53</v>
      </c>
      <c r="AO165" s="81">
        <v>0.81</v>
      </c>
      <c r="AP165" s="1" t="s">
        <v>424</v>
      </c>
      <c r="AQ165" s="1">
        <v>0</v>
      </c>
      <c r="AR165" s="1">
        <v>0</v>
      </c>
      <c r="AS165" s="1">
        <v>-1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1</v>
      </c>
      <c r="AZ165" s="1">
        <v>1</v>
      </c>
      <c r="BA165" s="21">
        <v>2</v>
      </c>
      <c r="BB165" s="22">
        <v>1</v>
      </c>
      <c r="BC165" s="22">
        <v>7</v>
      </c>
      <c r="BD165" s="47">
        <v>10</v>
      </c>
      <c r="BE165" s="45"/>
    </row>
    <row r="166" spans="1:57" x14ac:dyDescent="0.25">
      <c r="A166" s="1"/>
      <c r="B166" s="1"/>
      <c r="C166" s="68"/>
      <c r="D166" s="68"/>
      <c r="E166" s="68"/>
      <c r="F166" s="68"/>
      <c r="G166" s="68"/>
      <c r="H166" s="68"/>
      <c r="I166" s="60"/>
      <c r="J166" s="60"/>
      <c r="K166" s="60"/>
      <c r="L166" s="60"/>
      <c r="M166" s="60"/>
      <c r="N166" s="60"/>
      <c r="O166" s="60"/>
      <c r="P166" s="60"/>
      <c r="Q166" s="60"/>
      <c r="R166" s="95"/>
      <c r="S166" s="95"/>
      <c r="T166" s="60"/>
      <c r="U166" s="60"/>
      <c r="V166" s="60"/>
      <c r="W166" s="60"/>
      <c r="X166" s="83"/>
      <c r="Y166" s="83"/>
      <c r="Z166" s="83"/>
      <c r="AA166" s="60"/>
      <c r="AB166" s="60"/>
      <c r="AC166" s="60"/>
      <c r="AD166" s="60"/>
      <c r="AE166" s="60"/>
      <c r="AF166" s="60"/>
      <c r="AG166" s="95"/>
      <c r="AH166" s="95"/>
      <c r="AI166" s="60"/>
      <c r="AJ166" s="104"/>
      <c r="AK166" s="104"/>
      <c r="AL166" s="60"/>
      <c r="AM166" s="60"/>
      <c r="AN166" s="60"/>
      <c r="AO166" s="60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x14ac:dyDescent="0.25">
      <c r="A167" s="1"/>
      <c r="B167" s="1"/>
      <c r="C167" s="68"/>
      <c r="D167" s="68"/>
      <c r="E167" s="68"/>
      <c r="F167" s="68"/>
      <c r="G167" s="68"/>
      <c r="H167" s="68"/>
      <c r="I167" s="60"/>
      <c r="J167" s="61" t="s">
        <v>404</v>
      </c>
      <c r="K167" s="84" t="s">
        <v>402</v>
      </c>
      <c r="L167" s="60"/>
      <c r="M167" s="61" t="s">
        <v>404</v>
      </c>
      <c r="N167" s="84" t="s">
        <v>402</v>
      </c>
      <c r="O167" s="60"/>
      <c r="P167" s="61" t="s">
        <v>404</v>
      </c>
      <c r="Q167" s="84" t="s">
        <v>402</v>
      </c>
      <c r="R167" s="95"/>
      <c r="S167" s="96" t="s">
        <v>404</v>
      </c>
      <c r="T167" s="84" t="s">
        <v>402</v>
      </c>
      <c r="U167" s="60"/>
      <c r="V167" s="61" t="s">
        <v>404</v>
      </c>
      <c r="W167" s="84" t="s">
        <v>402</v>
      </c>
      <c r="X167" s="83"/>
      <c r="Y167" s="61" t="s">
        <v>404</v>
      </c>
      <c r="Z167" s="84" t="s">
        <v>402</v>
      </c>
      <c r="AA167" s="60"/>
      <c r="AB167" s="61" t="s">
        <v>404</v>
      </c>
      <c r="AC167" s="84" t="s">
        <v>402</v>
      </c>
      <c r="AD167" s="60"/>
      <c r="AE167" s="61" t="s">
        <v>404</v>
      </c>
      <c r="AF167" s="84" t="s">
        <v>402</v>
      </c>
      <c r="AG167" s="95"/>
      <c r="AH167" s="96" t="s">
        <v>404</v>
      </c>
      <c r="AI167" s="85" t="s">
        <v>402</v>
      </c>
      <c r="AJ167" s="104"/>
      <c r="AK167" s="105" t="s">
        <v>404</v>
      </c>
      <c r="AL167" s="85" t="s">
        <v>402</v>
      </c>
      <c r="AM167" s="60"/>
      <c r="AN167" s="61" t="s">
        <v>404</v>
      </c>
      <c r="AO167" s="84" t="s">
        <v>402</v>
      </c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x14ac:dyDescent="0.25">
      <c r="A168" s="1"/>
      <c r="B168" s="1"/>
      <c r="C168" s="68"/>
      <c r="D168" s="68"/>
      <c r="E168" s="68"/>
      <c r="F168" s="68"/>
      <c r="G168" s="68"/>
      <c r="H168" s="68"/>
      <c r="I168" s="60"/>
      <c r="J168" s="60"/>
      <c r="K168" s="85" t="s">
        <v>403</v>
      </c>
      <c r="L168" s="60"/>
      <c r="M168" s="60"/>
      <c r="N168" s="85" t="s">
        <v>403</v>
      </c>
      <c r="O168" s="60"/>
      <c r="P168" s="60"/>
      <c r="Q168" s="85" t="s">
        <v>403</v>
      </c>
      <c r="R168" s="95"/>
      <c r="S168" s="95"/>
      <c r="T168" s="85" t="s">
        <v>403</v>
      </c>
      <c r="U168" s="60"/>
      <c r="V168" s="60"/>
      <c r="W168" s="85" t="s">
        <v>403</v>
      </c>
      <c r="X168" s="83"/>
      <c r="Y168" s="60"/>
      <c r="Z168" s="85" t="s">
        <v>403</v>
      </c>
      <c r="AA168" s="60"/>
      <c r="AB168" s="60"/>
      <c r="AC168" s="85" t="s">
        <v>403</v>
      </c>
      <c r="AD168" s="60"/>
      <c r="AE168" s="60"/>
      <c r="AF168" s="85" t="s">
        <v>403</v>
      </c>
      <c r="AG168" s="95"/>
      <c r="AH168" s="95"/>
      <c r="AI168" s="84" t="s">
        <v>403</v>
      </c>
      <c r="AJ168" s="104"/>
      <c r="AK168" s="104"/>
      <c r="AL168" s="84" t="s">
        <v>403</v>
      </c>
      <c r="AM168" s="60"/>
      <c r="AN168" s="60"/>
      <c r="AO168" s="85" t="s">
        <v>403</v>
      </c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x14ac:dyDescent="0.25">
      <c r="A169" s="1"/>
      <c r="B169" s="1"/>
      <c r="C169" s="68"/>
      <c r="D169" s="68"/>
      <c r="E169" s="68"/>
      <c r="F169" s="68"/>
      <c r="G169" s="68"/>
      <c r="H169" s="68"/>
      <c r="I169" s="60"/>
      <c r="J169" s="60"/>
      <c r="K169" s="60"/>
      <c r="L169" s="60"/>
      <c r="M169" s="60"/>
      <c r="N169" s="60"/>
      <c r="O169" s="60"/>
      <c r="P169" s="60"/>
      <c r="Q169" s="60"/>
      <c r="R169" s="95" t="e">
        <f>AVERAGE(R11:R165)</f>
        <v>#DIV/0!</v>
      </c>
      <c r="S169" s="95"/>
      <c r="T169" s="60"/>
      <c r="U169" s="60"/>
      <c r="V169" s="60"/>
      <c r="W169" s="60"/>
      <c r="X169" s="83"/>
      <c r="Y169" s="83"/>
      <c r="Z169" s="83"/>
      <c r="AA169" s="60"/>
      <c r="AB169" s="60"/>
      <c r="AC169" s="60"/>
      <c r="AD169" s="60"/>
      <c r="AE169" s="60"/>
      <c r="AF169" s="60"/>
      <c r="AG169" s="95"/>
      <c r="AH169" s="95"/>
      <c r="AI169" s="60"/>
      <c r="AJ169" s="104"/>
      <c r="AK169" s="104"/>
      <c r="AL169" s="60"/>
      <c r="AM169" s="60"/>
      <c r="AN169" s="60"/>
      <c r="AO169" s="60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</sheetData>
  <autoFilter ref="A10:BE165" xr:uid="{87DFFD07-9CDF-481A-91CC-02A90A8682AB}"/>
  <mergeCells count="29">
    <mergeCell ref="AM8:AO8"/>
    <mergeCell ref="A1:C2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A9:H9"/>
    <mergeCell ref="I9:K9"/>
    <mergeCell ref="L9:N9"/>
    <mergeCell ref="O9:Q9"/>
    <mergeCell ref="R9:T9"/>
    <mergeCell ref="BA8:BA10"/>
    <mergeCell ref="BB8:BB10"/>
    <mergeCell ref="BC8:BC10"/>
    <mergeCell ref="BD8:BD10"/>
    <mergeCell ref="BE8:BE10"/>
    <mergeCell ref="AM9:AO9"/>
    <mergeCell ref="U9:W9"/>
    <mergeCell ref="X9:Z9"/>
    <mergeCell ref="AA9:AC9"/>
    <mergeCell ref="AD9:AF9"/>
    <mergeCell ref="AG9:AI9"/>
    <mergeCell ref="AJ9:AL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1162-ED19-413C-A137-AC6C398AE861}">
  <sheetPr filterMode="1"/>
  <dimension ref="A1:AY171"/>
  <sheetViews>
    <sheetView workbookViewId="0">
      <selection activeCell="A88" sqref="A88"/>
    </sheetView>
  </sheetViews>
  <sheetFormatPr defaultRowHeight="15" x14ac:dyDescent="0.25"/>
  <cols>
    <col min="1" max="1" width="4" bestFit="1" customWidth="1"/>
    <col min="3" max="3" width="64.5703125" customWidth="1"/>
    <col min="4" max="14" width="10.28515625" style="114" customWidth="1"/>
    <col min="15" max="24" width="21.140625" style="114" customWidth="1"/>
    <col min="25" max="25" width="17.140625" style="114" bestFit="1" customWidth="1"/>
    <col min="26" max="36" width="10.7109375" style="114" customWidth="1"/>
    <col min="37" max="47" width="14" style="114" customWidth="1"/>
    <col min="48" max="51" width="13.7109375" style="114" customWidth="1"/>
  </cols>
  <sheetData>
    <row r="1" spans="1:51" s="15" customFormat="1" x14ac:dyDescent="0.25">
      <c r="B1" s="15" t="s">
        <v>0</v>
      </c>
      <c r="D1" s="15" t="s">
        <v>14</v>
      </c>
      <c r="E1" s="15" t="s">
        <v>15</v>
      </c>
      <c r="F1" s="15" t="s">
        <v>16</v>
      </c>
      <c r="G1" s="15" t="s">
        <v>17</v>
      </c>
      <c r="H1" s="15" t="s">
        <v>18</v>
      </c>
      <c r="I1" s="15" t="s">
        <v>19</v>
      </c>
      <c r="J1" s="15" t="s">
        <v>20</v>
      </c>
      <c r="K1" s="15" t="s">
        <v>21</v>
      </c>
      <c r="L1" s="15" t="s">
        <v>22</v>
      </c>
      <c r="M1" s="15" t="s">
        <v>23</v>
      </c>
      <c r="N1" s="15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15" t="s">
        <v>29</v>
      </c>
      <c r="T1" s="15" t="s">
        <v>30</v>
      </c>
      <c r="U1" s="15" t="s">
        <v>31</v>
      </c>
      <c r="V1" s="15" t="s">
        <v>32</v>
      </c>
      <c r="W1" s="15" t="s">
        <v>33</v>
      </c>
      <c r="X1" s="15" t="s">
        <v>34</v>
      </c>
      <c r="Y1" s="15" t="s">
        <v>35</v>
      </c>
      <c r="Z1" s="15" t="s">
        <v>36</v>
      </c>
      <c r="AA1" s="15" t="s">
        <v>37</v>
      </c>
      <c r="AB1" s="15" t="s">
        <v>38</v>
      </c>
      <c r="AC1" s="15" t="s">
        <v>39</v>
      </c>
      <c r="AD1" s="15" t="s">
        <v>40</v>
      </c>
      <c r="AE1" s="15" t="s">
        <v>41</v>
      </c>
      <c r="AF1" s="15" t="s">
        <v>42</v>
      </c>
      <c r="AG1" s="15" t="s">
        <v>43</v>
      </c>
      <c r="AH1" s="15" t="s">
        <v>44</v>
      </c>
      <c r="AI1" s="15" t="s">
        <v>45</v>
      </c>
      <c r="AJ1" s="15" t="s">
        <v>46</v>
      </c>
      <c r="AK1" s="15" t="s">
        <v>47</v>
      </c>
      <c r="AL1" s="15" t="s">
        <v>48</v>
      </c>
      <c r="AM1" s="15" t="s">
        <v>49</v>
      </c>
      <c r="AN1" s="15" t="s">
        <v>50</v>
      </c>
      <c r="AO1" s="15" t="s">
        <v>51</v>
      </c>
      <c r="AP1" s="15" t="s">
        <v>52</v>
      </c>
      <c r="AQ1" s="15" t="s">
        <v>53</v>
      </c>
      <c r="AR1" s="15" t="s">
        <v>54</v>
      </c>
      <c r="AS1" s="15" t="s">
        <v>55</v>
      </c>
      <c r="AT1" s="15" t="s">
        <v>56</v>
      </c>
      <c r="AU1" s="15" t="s">
        <v>57</v>
      </c>
      <c r="AV1" s="15" t="s">
        <v>58</v>
      </c>
      <c r="AW1" s="15" t="s">
        <v>59</v>
      </c>
      <c r="AX1" s="15" t="s">
        <v>60</v>
      </c>
      <c r="AY1" s="15" t="s">
        <v>61</v>
      </c>
    </row>
    <row r="2" spans="1:51" hidden="1" x14ac:dyDescent="0.25">
      <c r="A2">
        <v>1</v>
      </c>
      <c r="B2">
        <v>0</v>
      </c>
      <c r="C2" t="s">
        <v>467</v>
      </c>
      <c r="D2" s="114" t="s">
        <v>69</v>
      </c>
      <c r="E2" s="114" t="s">
        <v>69</v>
      </c>
      <c r="F2" s="114" t="s">
        <v>69</v>
      </c>
      <c r="G2" s="114" t="s">
        <v>69</v>
      </c>
      <c r="H2" s="114" t="s">
        <v>69</v>
      </c>
      <c r="I2" s="114">
        <v>0.88</v>
      </c>
      <c r="J2" s="114" t="s">
        <v>69</v>
      </c>
      <c r="K2" s="114">
        <v>0</v>
      </c>
      <c r="L2" s="114">
        <v>0.14000000000000001</v>
      </c>
      <c r="M2" s="114">
        <v>49.57</v>
      </c>
      <c r="N2" s="114">
        <v>38.35</v>
      </c>
      <c r="O2" s="114" t="s">
        <v>69</v>
      </c>
      <c r="P2" s="114" t="s">
        <v>69</v>
      </c>
      <c r="Q2" s="114" t="s">
        <v>69</v>
      </c>
      <c r="R2" s="114" t="s">
        <v>69</v>
      </c>
      <c r="S2" s="114" t="s">
        <v>69</v>
      </c>
      <c r="T2" s="114">
        <v>0.74</v>
      </c>
      <c r="U2" s="114" t="s">
        <v>69</v>
      </c>
      <c r="V2" s="114">
        <v>0.36</v>
      </c>
      <c r="W2" s="114">
        <v>0.19</v>
      </c>
      <c r="X2" s="114">
        <v>30.22</v>
      </c>
      <c r="Y2" s="114">
        <v>22.13</v>
      </c>
      <c r="Z2" s="114" t="s">
        <v>69</v>
      </c>
      <c r="AA2" s="114" t="s">
        <v>69</v>
      </c>
      <c r="AB2" s="114" t="s">
        <v>69</v>
      </c>
      <c r="AC2" s="114" t="s">
        <v>69</v>
      </c>
      <c r="AD2" s="114" t="s">
        <v>69</v>
      </c>
      <c r="AE2" s="114">
        <v>1.19</v>
      </c>
      <c r="AF2" s="114" t="s">
        <v>69</v>
      </c>
      <c r="AG2" s="114">
        <v>0</v>
      </c>
      <c r="AH2" s="114">
        <v>0.74</v>
      </c>
      <c r="AI2" s="114">
        <v>1.64</v>
      </c>
      <c r="AJ2" s="114">
        <v>1.73</v>
      </c>
      <c r="AK2" s="114" t="s">
        <v>69</v>
      </c>
      <c r="AL2" s="114" t="s">
        <v>69</v>
      </c>
      <c r="AM2" s="114" t="s">
        <v>69</v>
      </c>
      <c r="AN2" s="114" t="s">
        <v>69</v>
      </c>
      <c r="AO2" s="114" t="s">
        <v>69</v>
      </c>
      <c r="AP2" s="114">
        <v>0</v>
      </c>
      <c r="AQ2" s="114" t="s">
        <v>69</v>
      </c>
      <c r="AR2" s="114">
        <v>-1</v>
      </c>
      <c r="AS2" s="114">
        <v>-1</v>
      </c>
      <c r="AT2" s="114">
        <v>-1</v>
      </c>
      <c r="AU2" s="114">
        <v>-1</v>
      </c>
      <c r="AV2" s="114">
        <v>0</v>
      </c>
      <c r="AW2" s="114">
        <v>4</v>
      </c>
      <c r="AX2" s="114">
        <v>1</v>
      </c>
      <c r="AY2" s="114">
        <v>5</v>
      </c>
    </row>
    <row r="3" spans="1:51" hidden="1" x14ac:dyDescent="0.25">
      <c r="A3">
        <v>2</v>
      </c>
      <c r="B3">
        <v>0</v>
      </c>
      <c r="C3" t="s">
        <v>468</v>
      </c>
      <c r="D3" s="114">
        <v>0</v>
      </c>
      <c r="E3" s="114">
        <v>0.48</v>
      </c>
      <c r="F3" s="114">
        <v>0.66</v>
      </c>
      <c r="G3" s="114">
        <v>0.37</v>
      </c>
      <c r="H3" s="114">
        <v>0.4</v>
      </c>
      <c r="I3" s="114">
        <v>0.88</v>
      </c>
      <c r="J3" s="114">
        <v>0.14000000000000001</v>
      </c>
      <c r="K3" s="114">
        <v>0.44</v>
      </c>
      <c r="L3" s="114">
        <v>0.03</v>
      </c>
      <c r="M3" s="114">
        <v>49.57</v>
      </c>
      <c r="N3" s="114">
        <v>38.35</v>
      </c>
      <c r="O3" s="114">
        <v>0</v>
      </c>
      <c r="P3" s="114">
        <v>0.42</v>
      </c>
      <c r="Q3" s="114">
        <v>0.63</v>
      </c>
      <c r="R3" s="114">
        <v>0.28999999999999998</v>
      </c>
      <c r="S3" s="114">
        <v>0.36</v>
      </c>
      <c r="T3" s="114">
        <v>0.74</v>
      </c>
      <c r="U3" s="114">
        <v>0.17</v>
      </c>
      <c r="V3" s="114">
        <v>0.36</v>
      </c>
      <c r="W3" s="114">
        <v>0.19</v>
      </c>
      <c r="X3" s="114">
        <v>30.22</v>
      </c>
      <c r="Y3" s="114">
        <v>22.13</v>
      </c>
      <c r="Z3" s="114" t="s">
        <v>69</v>
      </c>
      <c r="AA3" s="114">
        <v>1.1399999999999999</v>
      </c>
      <c r="AB3" s="114">
        <v>1.05</v>
      </c>
      <c r="AC3" s="114">
        <v>1.28</v>
      </c>
      <c r="AD3" s="114">
        <v>1.1100000000000001</v>
      </c>
      <c r="AE3" s="114">
        <v>1.19</v>
      </c>
      <c r="AF3" s="114">
        <v>0.82</v>
      </c>
      <c r="AG3" s="114">
        <v>1.22</v>
      </c>
      <c r="AH3" s="114">
        <v>0.16</v>
      </c>
      <c r="AI3" s="114">
        <v>1.64</v>
      </c>
      <c r="AJ3" s="114">
        <v>1.73</v>
      </c>
      <c r="AK3" s="114" t="s">
        <v>69</v>
      </c>
      <c r="AL3" s="114">
        <v>0</v>
      </c>
      <c r="AM3" s="114">
        <v>0</v>
      </c>
      <c r="AN3" s="114">
        <v>1</v>
      </c>
      <c r="AO3" s="114">
        <v>0</v>
      </c>
      <c r="AP3" s="114">
        <v>0</v>
      </c>
      <c r="AQ3" s="114">
        <v>0</v>
      </c>
      <c r="AR3" s="114">
        <v>1</v>
      </c>
      <c r="AS3" s="114">
        <v>-1</v>
      </c>
      <c r="AT3" s="114">
        <v>-1</v>
      </c>
      <c r="AU3" s="114">
        <v>-1</v>
      </c>
      <c r="AV3" s="114">
        <v>2</v>
      </c>
      <c r="AW3" s="114">
        <v>3</v>
      </c>
      <c r="AX3" s="114">
        <v>5</v>
      </c>
      <c r="AY3" s="114">
        <v>10</v>
      </c>
    </row>
    <row r="4" spans="1:51" hidden="1" x14ac:dyDescent="0.25">
      <c r="A4">
        <v>3</v>
      </c>
      <c r="B4">
        <v>0</v>
      </c>
      <c r="C4" t="s">
        <v>469</v>
      </c>
      <c r="D4" s="114">
        <v>0</v>
      </c>
      <c r="E4" s="114">
        <v>0.37</v>
      </c>
      <c r="F4" s="114">
        <v>0.62</v>
      </c>
      <c r="G4" s="114">
        <v>0.28000000000000003</v>
      </c>
      <c r="H4" s="114">
        <v>0.31</v>
      </c>
      <c r="I4" s="114">
        <v>0.88</v>
      </c>
      <c r="J4" s="114">
        <v>0.23</v>
      </c>
      <c r="K4" s="114">
        <v>0.53</v>
      </c>
      <c r="L4" s="114">
        <v>0.12</v>
      </c>
      <c r="M4" s="114">
        <v>68.95</v>
      </c>
      <c r="N4" s="114">
        <v>71.3</v>
      </c>
      <c r="O4" s="114">
        <v>0</v>
      </c>
      <c r="P4" s="114">
        <v>0.52</v>
      </c>
      <c r="Q4" s="114">
        <v>0.73</v>
      </c>
      <c r="R4" s="114">
        <v>0.41</v>
      </c>
      <c r="S4" s="114">
        <v>0.42</v>
      </c>
      <c r="T4" s="114">
        <v>0.73</v>
      </c>
      <c r="U4" s="114">
        <v>0.24</v>
      </c>
      <c r="V4" s="114">
        <v>0.43</v>
      </c>
      <c r="W4" s="114">
        <v>0.15</v>
      </c>
      <c r="X4" s="114">
        <v>47.07</v>
      </c>
      <c r="Y4" s="114">
        <v>38.82</v>
      </c>
      <c r="Z4" s="114" t="s">
        <v>69</v>
      </c>
      <c r="AA4" s="114">
        <v>0.71</v>
      </c>
      <c r="AB4" s="114">
        <v>0.85</v>
      </c>
      <c r="AC4" s="114">
        <v>0.68</v>
      </c>
      <c r="AD4" s="114">
        <v>0.74</v>
      </c>
      <c r="AE4" s="114">
        <v>1.21</v>
      </c>
      <c r="AF4" s="114">
        <v>0.96</v>
      </c>
      <c r="AG4" s="114">
        <v>1.23</v>
      </c>
      <c r="AH4" s="114">
        <v>0.8</v>
      </c>
      <c r="AI4" s="114">
        <v>1.46</v>
      </c>
      <c r="AJ4" s="114">
        <v>1.84</v>
      </c>
      <c r="AK4" s="114" t="s">
        <v>69</v>
      </c>
      <c r="AL4" s="114">
        <v>-1</v>
      </c>
      <c r="AM4" s="114">
        <v>0</v>
      </c>
      <c r="AN4" s="114">
        <v>-1</v>
      </c>
      <c r="AO4" s="114">
        <v>-1</v>
      </c>
      <c r="AP4" s="114">
        <v>1</v>
      </c>
      <c r="AQ4" s="114">
        <v>0</v>
      </c>
      <c r="AR4" s="114">
        <v>1</v>
      </c>
      <c r="AS4" s="114">
        <v>0</v>
      </c>
      <c r="AT4" s="114">
        <v>-1</v>
      </c>
      <c r="AU4" s="114">
        <v>-1</v>
      </c>
      <c r="AV4" s="114">
        <v>2</v>
      </c>
      <c r="AW4" s="114">
        <v>5</v>
      </c>
      <c r="AX4" s="114">
        <v>3</v>
      </c>
      <c r="AY4" s="114">
        <v>10</v>
      </c>
    </row>
    <row r="5" spans="1:51" hidden="1" x14ac:dyDescent="0.25">
      <c r="A5">
        <v>4</v>
      </c>
      <c r="B5">
        <v>0</v>
      </c>
      <c r="C5" t="s">
        <v>470</v>
      </c>
      <c r="D5" s="114">
        <v>0</v>
      </c>
      <c r="E5" s="114">
        <v>0.39</v>
      </c>
      <c r="F5" s="114">
        <v>0.28000000000000003</v>
      </c>
      <c r="G5" s="114">
        <v>0.08</v>
      </c>
      <c r="H5" s="114" t="s">
        <v>69</v>
      </c>
      <c r="I5" s="114">
        <v>0.6</v>
      </c>
      <c r="J5" s="114" t="s">
        <v>69</v>
      </c>
      <c r="K5" s="114" t="s">
        <v>69</v>
      </c>
      <c r="L5" s="114" t="s">
        <v>69</v>
      </c>
      <c r="M5" s="114">
        <v>50.59</v>
      </c>
      <c r="N5" s="114">
        <v>55.32</v>
      </c>
      <c r="O5" s="114">
        <v>0.01</v>
      </c>
      <c r="P5" s="114">
        <v>0.49</v>
      </c>
      <c r="Q5" s="114">
        <v>0.73</v>
      </c>
      <c r="R5" s="114">
        <v>0.38</v>
      </c>
      <c r="S5" s="114" t="s">
        <v>69</v>
      </c>
      <c r="T5" s="114">
        <v>0.56999999999999995</v>
      </c>
      <c r="U5" s="114" t="s">
        <v>69</v>
      </c>
      <c r="V5" s="114" t="s">
        <v>69</v>
      </c>
      <c r="W5" s="114" t="s">
        <v>69</v>
      </c>
      <c r="X5" s="114">
        <v>49.06</v>
      </c>
      <c r="Y5" s="114">
        <v>38.67</v>
      </c>
      <c r="Z5" s="114">
        <v>0</v>
      </c>
      <c r="AA5" s="114">
        <v>0.8</v>
      </c>
      <c r="AB5" s="114">
        <v>0.38</v>
      </c>
      <c r="AC5" s="114">
        <v>0.21</v>
      </c>
      <c r="AD5" s="114" t="s">
        <v>69</v>
      </c>
      <c r="AE5" s="114">
        <v>1.05</v>
      </c>
      <c r="AF5" s="114" t="s">
        <v>69</v>
      </c>
      <c r="AG5" s="114" t="s">
        <v>69</v>
      </c>
      <c r="AH5" s="114" t="s">
        <v>69</v>
      </c>
      <c r="AI5" s="114">
        <v>1.03</v>
      </c>
      <c r="AJ5" s="114">
        <v>1.43</v>
      </c>
      <c r="AK5" s="114">
        <v>-1</v>
      </c>
      <c r="AL5" s="114">
        <v>0</v>
      </c>
      <c r="AM5" s="114">
        <v>-1</v>
      </c>
      <c r="AN5" s="114">
        <v>-1</v>
      </c>
      <c r="AO5" s="114" t="s">
        <v>69</v>
      </c>
      <c r="AP5" s="114">
        <v>0</v>
      </c>
      <c r="AQ5" s="114" t="s">
        <v>69</v>
      </c>
      <c r="AR5" s="114" t="s">
        <v>69</v>
      </c>
      <c r="AS5" s="114" t="s">
        <v>69</v>
      </c>
      <c r="AT5" s="114">
        <v>0</v>
      </c>
      <c r="AU5" s="114">
        <v>-1</v>
      </c>
      <c r="AV5" s="114">
        <v>0</v>
      </c>
      <c r="AW5" s="114">
        <v>4</v>
      </c>
      <c r="AX5" s="114">
        <v>3</v>
      </c>
      <c r="AY5" s="114">
        <v>7</v>
      </c>
    </row>
    <row r="6" spans="1:51" hidden="1" x14ac:dyDescent="0.25">
      <c r="A6">
        <v>5</v>
      </c>
      <c r="B6">
        <v>0</v>
      </c>
      <c r="C6" t="s">
        <v>471</v>
      </c>
      <c r="D6" s="114">
        <v>0.01</v>
      </c>
      <c r="E6" s="114">
        <v>0.56999999999999995</v>
      </c>
      <c r="F6" s="114">
        <v>0.87</v>
      </c>
      <c r="G6" s="114">
        <v>0.44</v>
      </c>
      <c r="H6" s="114">
        <v>0.62</v>
      </c>
      <c r="I6" s="114">
        <v>0.6</v>
      </c>
      <c r="J6" s="114">
        <v>0.48</v>
      </c>
      <c r="K6" s="114">
        <v>0.72</v>
      </c>
      <c r="L6" s="114">
        <v>0.09</v>
      </c>
      <c r="M6" s="114">
        <v>50.59</v>
      </c>
      <c r="N6" s="114">
        <v>55.32</v>
      </c>
      <c r="O6" s="114">
        <v>0.01</v>
      </c>
      <c r="P6" s="114">
        <v>0.49</v>
      </c>
      <c r="Q6" s="114">
        <v>0.73</v>
      </c>
      <c r="R6" s="114">
        <v>0.38</v>
      </c>
      <c r="S6" s="114">
        <v>0.39</v>
      </c>
      <c r="T6" s="114">
        <v>0.56999999999999995</v>
      </c>
      <c r="U6" s="114">
        <v>0.25</v>
      </c>
      <c r="V6" s="114">
        <v>0.41</v>
      </c>
      <c r="W6" s="114">
        <v>0.2</v>
      </c>
      <c r="X6" s="114">
        <v>49.06</v>
      </c>
      <c r="Y6" s="114">
        <v>38.67</v>
      </c>
      <c r="Z6" s="114">
        <v>1</v>
      </c>
      <c r="AA6" s="114">
        <v>1.1599999999999999</v>
      </c>
      <c r="AB6" s="114">
        <v>1.19</v>
      </c>
      <c r="AC6" s="114">
        <v>1.1599999999999999</v>
      </c>
      <c r="AD6" s="114">
        <v>1.59</v>
      </c>
      <c r="AE6" s="114">
        <v>1.05</v>
      </c>
      <c r="AF6" s="114">
        <v>1.92</v>
      </c>
      <c r="AG6" s="114">
        <v>1.76</v>
      </c>
      <c r="AH6" s="114">
        <v>0.45</v>
      </c>
      <c r="AI6" s="114">
        <v>1.03</v>
      </c>
      <c r="AJ6" s="114">
        <v>1.43</v>
      </c>
      <c r="AK6" s="114">
        <v>0</v>
      </c>
      <c r="AL6" s="114">
        <v>0</v>
      </c>
      <c r="AM6" s="114">
        <v>0</v>
      </c>
      <c r="AN6" s="114">
        <v>0</v>
      </c>
      <c r="AO6" s="114">
        <v>1</v>
      </c>
      <c r="AP6" s="114">
        <v>0</v>
      </c>
      <c r="AQ6" s="114">
        <v>1</v>
      </c>
      <c r="AR6" s="114">
        <v>1</v>
      </c>
      <c r="AS6" s="114">
        <v>-1</v>
      </c>
      <c r="AT6" s="114">
        <v>0</v>
      </c>
      <c r="AU6" s="114">
        <v>-1</v>
      </c>
      <c r="AV6" s="114">
        <v>3</v>
      </c>
      <c r="AW6" s="114">
        <v>2</v>
      </c>
      <c r="AX6" s="114">
        <v>6</v>
      </c>
      <c r="AY6" s="114">
        <v>11</v>
      </c>
    </row>
    <row r="7" spans="1:51" hidden="1" x14ac:dyDescent="0.25">
      <c r="A7">
        <v>6</v>
      </c>
      <c r="B7">
        <v>1</v>
      </c>
      <c r="C7" t="s">
        <v>472</v>
      </c>
      <c r="D7" s="114">
        <v>0</v>
      </c>
      <c r="E7" s="114">
        <v>0.54</v>
      </c>
      <c r="F7" s="114">
        <v>0.39</v>
      </c>
      <c r="G7" s="114">
        <v>0</v>
      </c>
      <c r="H7" s="114" t="s">
        <v>69</v>
      </c>
      <c r="I7" s="114">
        <v>0</v>
      </c>
      <c r="J7" s="114" t="s">
        <v>69</v>
      </c>
      <c r="K7" s="114" t="s">
        <v>69</v>
      </c>
      <c r="L7" s="114" t="s">
        <v>69</v>
      </c>
      <c r="M7" s="114">
        <v>0</v>
      </c>
      <c r="N7" s="114">
        <v>0</v>
      </c>
      <c r="O7" s="114">
        <v>0.01</v>
      </c>
      <c r="P7" s="114">
        <v>0.5</v>
      </c>
      <c r="Q7" s="114">
        <v>0.74</v>
      </c>
      <c r="R7" s="114">
        <v>0.38</v>
      </c>
      <c r="S7" s="114" t="s">
        <v>69</v>
      </c>
      <c r="T7" s="114">
        <v>0</v>
      </c>
      <c r="U7" s="114" t="s">
        <v>69</v>
      </c>
      <c r="V7" s="114" t="s">
        <v>69</v>
      </c>
      <c r="W7" s="114" t="s">
        <v>69</v>
      </c>
      <c r="X7" s="114">
        <v>0</v>
      </c>
      <c r="Y7" s="114">
        <v>0</v>
      </c>
      <c r="Z7" s="114">
        <v>0</v>
      </c>
      <c r="AA7" s="114">
        <v>1.08</v>
      </c>
      <c r="AB7" s="114">
        <v>0.53</v>
      </c>
      <c r="AC7" s="114">
        <v>0</v>
      </c>
      <c r="AD7" s="114" t="s">
        <v>69</v>
      </c>
      <c r="AE7" s="114" t="s">
        <v>69</v>
      </c>
      <c r="AF7" s="114" t="s">
        <v>69</v>
      </c>
      <c r="AG7" s="114" t="s">
        <v>69</v>
      </c>
      <c r="AH7" s="114" t="s">
        <v>69</v>
      </c>
      <c r="AI7" s="114" t="s">
        <v>69</v>
      </c>
      <c r="AJ7" s="114" t="s">
        <v>69</v>
      </c>
      <c r="AK7" s="114">
        <v>-1</v>
      </c>
      <c r="AL7" s="114">
        <v>0</v>
      </c>
      <c r="AM7" s="114">
        <v>-1</v>
      </c>
      <c r="AN7" s="114">
        <v>-1</v>
      </c>
      <c r="AO7" s="114" t="s">
        <v>69</v>
      </c>
      <c r="AP7" s="114" t="s">
        <v>69</v>
      </c>
      <c r="AQ7" s="114" t="s">
        <v>69</v>
      </c>
      <c r="AR7" s="114" t="s">
        <v>69</v>
      </c>
      <c r="AS7" s="114" t="s">
        <v>69</v>
      </c>
      <c r="AT7" s="114" t="s">
        <v>69</v>
      </c>
      <c r="AU7" s="114" t="s">
        <v>69</v>
      </c>
      <c r="AV7" s="114">
        <v>0</v>
      </c>
      <c r="AW7" s="114">
        <v>3</v>
      </c>
      <c r="AX7" s="114">
        <v>1</v>
      </c>
      <c r="AY7" s="114">
        <v>4</v>
      </c>
    </row>
    <row r="8" spans="1:51" hidden="1" x14ac:dyDescent="0.25">
      <c r="A8">
        <v>7</v>
      </c>
      <c r="B8">
        <v>1</v>
      </c>
      <c r="C8" t="s">
        <v>473</v>
      </c>
      <c r="D8" s="114">
        <v>0.02</v>
      </c>
      <c r="E8" s="114">
        <v>0.6</v>
      </c>
      <c r="F8" s="114">
        <v>0.9</v>
      </c>
      <c r="G8" s="114">
        <v>0.46</v>
      </c>
      <c r="H8" s="114">
        <v>0.61</v>
      </c>
      <c r="I8" s="114">
        <v>0</v>
      </c>
      <c r="J8" s="114">
        <v>0.47</v>
      </c>
      <c r="K8" s="114">
        <v>0.74</v>
      </c>
      <c r="L8" s="114">
        <v>0.12</v>
      </c>
      <c r="M8" s="114">
        <v>0</v>
      </c>
      <c r="N8" s="114">
        <v>0</v>
      </c>
      <c r="O8" s="114">
        <v>0.01</v>
      </c>
      <c r="P8" s="114">
        <v>0.5</v>
      </c>
      <c r="Q8" s="114">
        <v>0.74</v>
      </c>
      <c r="R8" s="114">
        <v>0.38</v>
      </c>
      <c r="S8" s="114">
        <v>0.41</v>
      </c>
      <c r="T8" s="114">
        <v>0</v>
      </c>
      <c r="U8" s="114">
        <v>0.27</v>
      </c>
      <c r="V8" s="114">
        <v>0.52</v>
      </c>
      <c r="W8" s="114">
        <v>0.23</v>
      </c>
      <c r="X8" s="114">
        <v>0</v>
      </c>
      <c r="Y8" s="114">
        <v>0</v>
      </c>
      <c r="Z8" s="114">
        <v>2</v>
      </c>
      <c r="AA8" s="114">
        <v>1.2</v>
      </c>
      <c r="AB8" s="114">
        <v>1.22</v>
      </c>
      <c r="AC8" s="114">
        <v>1.21</v>
      </c>
      <c r="AD8" s="114">
        <v>1.49</v>
      </c>
      <c r="AE8" s="114" t="s">
        <v>69</v>
      </c>
      <c r="AF8" s="114">
        <v>1.74</v>
      </c>
      <c r="AG8" s="114">
        <v>1.42</v>
      </c>
      <c r="AH8" s="114">
        <v>0.52</v>
      </c>
      <c r="AI8" s="114" t="s">
        <v>69</v>
      </c>
      <c r="AJ8" s="114" t="s">
        <v>69</v>
      </c>
      <c r="AK8" s="114">
        <v>1</v>
      </c>
      <c r="AL8" s="114">
        <v>0</v>
      </c>
      <c r="AM8" s="114">
        <v>1</v>
      </c>
      <c r="AN8" s="114">
        <v>1</v>
      </c>
      <c r="AO8" s="114">
        <v>1</v>
      </c>
      <c r="AP8" s="114" t="s">
        <v>69</v>
      </c>
      <c r="AQ8" s="114">
        <v>1</v>
      </c>
      <c r="AR8" s="114">
        <v>1</v>
      </c>
      <c r="AS8" s="114">
        <v>-1</v>
      </c>
      <c r="AT8" s="114" t="s">
        <v>69</v>
      </c>
      <c r="AU8" s="114" t="s">
        <v>69</v>
      </c>
      <c r="AV8" s="114">
        <v>6</v>
      </c>
      <c r="AW8" s="114">
        <v>1</v>
      </c>
      <c r="AX8" s="114">
        <v>1</v>
      </c>
      <c r="AY8" s="114">
        <v>8</v>
      </c>
    </row>
    <row r="9" spans="1:51" hidden="1" x14ac:dyDescent="0.25">
      <c r="A9">
        <v>8</v>
      </c>
      <c r="B9">
        <v>0</v>
      </c>
      <c r="C9" t="s">
        <v>474</v>
      </c>
      <c r="D9" s="114">
        <v>0.01</v>
      </c>
      <c r="E9" s="114">
        <v>0.39</v>
      </c>
      <c r="F9" s="114">
        <v>0.43</v>
      </c>
      <c r="G9" s="114">
        <v>0.11</v>
      </c>
      <c r="H9" s="114">
        <v>0.18</v>
      </c>
      <c r="I9" s="114">
        <v>0.85</v>
      </c>
      <c r="J9" s="114">
        <v>0.12</v>
      </c>
      <c r="K9" s="114">
        <v>0.45</v>
      </c>
      <c r="L9" s="114">
        <v>7.0000000000000007E-2</v>
      </c>
      <c r="M9" s="114">
        <v>31.42</v>
      </c>
      <c r="N9" s="114">
        <v>35.64</v>
      </c>
      <c r="O9" s="114">
        <v>0</v>
      </c>
      <c r="P9" s="114">
        <v>0.34</v>
      </c>
      <c r="Q9" s="114">
        <v>0.49</v>
      </c>
      <c r="R9" s="114">
        <v>0.17</v>
      </c>
      <c r="S9" s="114">
        <v>0.24</v>
      </c>
      <c r="T9" s="114">
        <v>0.82</v>
      </c>
      <c r="U9" s="114">
        <v>0.12</v>
      </c>
      <c r="V9" s="114">
        <v>0.35</v>
      </c>
      <c r="W9" s="114">
        <v>0.12</v>
      </c>
      <c r="X9" s="114">
        <v>39.090000000000003</v>
      </c>
      <c r="Y9" s="114">
        <v>36.99</v>
      </c>
      <c r="Z9" s="114" t="s">
        <v>640</v>
      </c>
      <c r="AA9" s="114">
        <v>1.1499999999999999</v>
      </c>
      <c r="AB9" s="114">
        <v>0.88</v>
      </c>
      <c r="AC9" s="114">
        <v>0.65</v>
      </c>
      <c r="AD9" s="114">
        <v>0.75</v>
      </c>
      <c r="AE9" s="114">
        <v>1.04</v>
      </c>
      <c r="AF9" s="114">
        <v>1</v>
      </c>
      <c r="AG9" s="114">
        <v>1.29</v>
      </c>
      <c r="AH9" s="114">
        <v>0.57999999999999996</v>
      </c>
      <c r="AI9" s="114">
        <v>0.8</v>
      </c>
      <c r="AJ9" s="114">
        <v>0.96</v>
      </c>
      <c r="AK9" s="114">
        <v>1</v>
      </c>
      <c r="AL9" s="114">
        <v>0</v>
      </c>
      <c r="AM9" s="114">
        <v>0</v>
      </c>
      <c r="AN9" s="114">
        <v>-1</v>
      </c>
      <c r="AO9" s="114">
        <v>-1</v>
      </c>
      <c r="AP9" s="114">
        <v>0</v>
      </c>
      <c r="AQ9" s="114">
        <v>0</v>
      </c>
      <c r="AR9" s="114">
        <v>1</v>
      </c>
      <c r="AS9" s="114">
        <v>-1</v>
      </c>
      <c r="AT9" s="114">
        <v>0</v>
      </c>
      <c r="AU9" s="114">
        <v>0</v>
      </c>
      <c r="AV9" s="114">
        <v>2</v>
      </c>
      <c r="AW9" s="114">
        <v>3</v>
      </c>
      <c r="AX9" s="114">
        <v>6</v>
      </c>
      <c r="AY9" s="114">
        <v>11</v>
      </c>
    </row>
    <row r="10" spans="1:51" hidden="1" x14ac:dyDescent="0.25">
      <c r="A10">
        <v>9</v>
      </c>
      <c r="B10">
        <v>0</v>
      </c>
      <c r="C10" t="s">
        <v>475</v>
      </c>
      <c r="D10" s="114" t="s">
        <v>69</v>
      </c>
      <c r="E10" s="114" t="s">
        <v>69</v>
      </c>
      <c r="F10" s="114" t="s">
        <v>69</v>
      </c>
      <c r="G10" s="114" t="s">
        <v>69</v>
      </c>
      <c r="H10" s="114" t="s">
        <v>69</v>
      </c>
      <c r="I10" s="114">
        <v>0.85</v>
      </c>
      <c r="J10" s="114" t="s">
        <v>69</v>
      </c>
      <c r="K10" s="114">
        <v>0</v>
      </c>
      <c r="L10" s="114">
        <v>0.4</v>
      </c>
      <c r="M10" s="114">
        <v>31.42</v>
      </c>
      <c r="N10" s="114">
        <v>35.64</v>
      </c>
      <c r="O10" s="114" t="s">
        <v>69</v>
      </c>
      <c r="P10" s="114" t="s">
        <v>69</v>
      </c>
      <c r="Q10" s="114" t="s">
        <v>69</v>
      </c>
      <c r="R10" s="114" t="s">
        <v>69</v>
      </c>
      <c r="S10" s="114" t="s">
        <v>69</v>
      </c>
      <c r="T10" s="114">
        <v>0.82</v>
      </c>
      <c r="U10" s="114" t="s">
        <v>69</v>
      </c>
      <c r="V10" s="114">
        <v>0.35</v>
      </c>
      <c r="W10" s="114">
        <v>0.12</v>
      </c>
      <c r="X10" s="114">
        <v>39.090000000000003</v>
      </c>
      <c r="Y10" s="114">
        <v>36.99</v>
      </c>
      <c r="Z10" s="114" t="s">
        <v>69</v>
      </c>
      <c r="AA10" s="114" t="s">
        <v>69</v>
      </c>
      <c r="AB10" s="114" t="s">
        <v>69</v>
      </c>
      <c r="AC10" s="114" t="s">
        <v>69</v>
      </c>
      <c r="AD10" s="114" t="s">
        <v>69</v>
      </c>
      <c r="AE10" s="114">
        <v>1.04</v>
      </c>
      <c r="AF10" s="114" t="s">
        <v>69</v>
      </c>
      <c r="AG10" s="114">
        <v>0</v>
      </c>
      <c r="AH10" s="114">
        <v>3.33</v>
      </c>
      <c r="AI10" s="114">
        <v>0.8</v>
      </c>
      <c r="AJ10" s="114">
        <v>0.96</v>
      </c>
      <c r="AK10" s="114" t="s">
        <v>69</v>
      </c>
      <c r="AL10" s="114" t="s">
        <v>69</v>
      </c>
      <c r="AM10" s="114" t="s">
        <v>69</v>
      </c>
      <c r="AN10" s="114" t="s">
        <v>69</v>
      </c>
      <c r="AO10" s="114" t="s">
        <v>69</v>
      </c>
      <c r="AP10" s="114">
        <v>0</v>
      </c>
      <c r="AQ10" s="114" t="s">
        <v>69</v>
      </c>
      <c r="AR10" s="114">
        <v>-1</v>
      </c>
      <c r="AS10" s="114">
        <v>1</v>
      </c>
      <c r="AT10" s="114">
        <v>0</v>
      </c>
      <c r="AU10" s="114">
        <v>0</v>
      </c>
      <c r="AV10" s="114">
        <v>1</v>
      </c>
      <c r="AW10" s="114">
        <v>1</v>
      </c>
      <c r="AX10" s="114">
        <v>3</v>
      </c>
      <c r="AY10" s="114">
        <v>5</v>
      </c>
    </row>
    <row r="11" spans="1:51" hidden="1" x14ac:dyDescent="0.25">
      <c r="A11">
        <v>10</v>
      </c>
      <c r="B11">
        <v>0</v>
      </c>
      <c r="C11" t="s">
        <v>476</v>
      </c>
      <c r="D11" s="114">
        <v>0</v>
      </c>
      <c r="E11" s="114">
        <v>0.22</v>
      </c>
      <c r="F11" s="114">
        <v>0.56000000000000005</v>
      </c>
      <c r="G11" s="114">
        <v>0</v>
      </c>
      <c r="H11" s="114">
        <v>0.42</v>
      </c>
      <c r="I11" s="114">
        <v>0.61</v>
      </c>
      <c r="J11" s="114">
        <v>0.38</v>
      </c>
      <c r="K11" s="114">
        <v>0.59</v>
      </c>
      <c r="L11" s="114">
        <v>0.19</v>
      </c>
      <c r="M11" s="114">
        <v>8.82</v>
      </c>
      <c r="N11" s="114">
        <v>4.09</v>
      </c>
      <c r="O11" s="114">
        <v>0</v>
      </c>
      <c r="P11" s="114">
        <v>0.34</v>
      </c>
      <c r="Q11" s="114">
        <v>0.55000000000000004</v>
      </c>
      <c r="R11" s="114">
        <v>0.21</v>
      </c>
      <c r="S11" s="114">
        <v>0.36</v>
      </c>
      <c r="T11" s="114">
        <v>0.69</v>
      </c>
      <c r="U11" s="114">
        <v>0.18</v>
      </c>
      <c r="V11" s="114">
        <v>0.71</v>
      </c>
      <c r="W11" s="114">
        <v>0.31</v>
      </c>
      <c r="X11" s="114">
        <v>30.52</v>
      </c>
      <c r="Y11" s="114">
        <v>31.07</v>
      </c>
      <c r="Z11" s="114" t="s">
        <v>69</v>
      </c>
      <c r="AA11" s="114">
        <v>0.65</v>
      </c>
      <c r="AB11" s="114">
        <v>1.02</v>
      </c>
      <c r="AC11" s="114">
        <v>0</v>
      </c>
      <c r="AD11" s="114">
        <v>1.17</v>
      </c>
      <c r="AE11" s="114">
        <v>0.88</v>
      </c>
      <c r="AF11" s="114">
        <v>2.11</v>
      </c>
      <c r="AG11" s="114">
        <v>0.83</v>
      </c>
      <c r="AH11" s="114">
        <v>0.61</v>
      </c>
      <c r="AI11" s="114">
        <v>0.28999999999999998</v>
      </c>
      <c r="AJ11" s="114">
        <v>0.13</v>
      </c>
      <c r="AK11" s="114" t="s">
        <v>69</v>
      </c>
      <c r="AL11" s="114">
        <v>-1</v>
      </c>
      <c r="AM11" s="114">
        <v>0</v>
      </c>
      <c r="AN11" s="114">
        <v>-1</v>
      </c>
      <c r="AO11" s="114">
        <v>0</v>
      </c>
      <c r="AP11" s="114">
        <v>0</v>
      </c>
      <c r="AQ11" s="114">
        <v>1</v>
      </c>
      <c r="AR11" s="114">
        <v>0</v>
      </c>
      <c r="AS11" s="114">
        <v>-1</v>
      </c>
      <c r="AT11" s="114">
        <v>1</v>
      </c>
      <c r="AU11" s="114">
        <v>1</v>
      </c>
      <c r="AV11" s="114">
        <v>3</v>
      </c>
      <c r="AW11" s="114">
        <v>3</v>
      </c>
      <c r="AX11" s="114">
        <v>4</v>
      </c>
      <c r="AY11" s="114">
        <v>10</v>
      </c>
    </row>
    <row r="12" spans="1:51" hidden="1" x14ac:dyDescent="0.25">
      <c r="A12">
        <v>11</v>
      </c>
      <c r="B12">
        <v>0</v>
      </c>
      <c r="C12" t="s">
        <v>477</v>
      </c>
      <c r="D12" s="114">
        <v>0.01</v>
      </c>
      <c r="E12" s="114">
        <v>0.26</v>
      </c>
      <c r="F12" s="114">
        <v>0.48</v>
      </c>
      <c r="G12" s="114">
        <v>0.08</v>
      </c>
      <c r="H12" s="114">
        <v>0.23</v>
      </c>
      <c r="I12" s="114">
        <v>0.51</v>
      </c>
      <c r="J12" s="114">
        <v>0.04</v>
      </c>
      <c r="K12" s="114">
        <v>0.42</v>
      </c>
      <c r="L12" s="114">
        <v>0.28999999999999998</v>
      </c>
      <c r="M12" s="114">
        <v>20.94</v>
      </c>
      <c r="N12" s="114">
        <v>13.8</v>
      </c>
      <c r="O12" s="114">
        <v>0.01</v>
      </c>
      <c r="P12" s="114">
        <v>0.39</v>
      </c>
      <c r="Q12" s="114">
        <v>0.61</v>
      </c>
      <c r="R12" s="114">
        <v>0.24</v>
      </c>
      <c r="S12" s="114">
        <v>0.35</v>
      </c>
      <c r="T12" s="114">
        <v>0.59</v>
      </c>
      <c r="U12" s="114">
        <v>0.19</v>
      </c>
      <c r="V12" s="114">
        <v>0.44</v>
      </c>
      <c r="W12" s="114">
        <v>0.31</v>
      </c>
      <c r="X12" s="114">
        <v>22</v>
      </c>
      <c r="Y12" s="114">
        <v>15.51</v>
      </c>
      <c r="Z12" s="114">
        <v>1</v>
      </c>
      <c r="AA12" s="114">
        <v>0.67</v>
      </c>
      <c r="AB12" s="114">
        <v>0.79</v>
      </c>
      <c r="AC12" s="114">
        <v>0.33</v>
      </c>
      <c r="AD12" s="114">
        <v>0.66</v>
      </c>
      <c r="AE12" s="114">
        <v>0.86</v>
      </c>
      <c r="AF12" s="114">
        <v>0.21</v>
      </c>
      <c r="AG12" s="114">
        <v>0.95</v>
      </c>
      <c r="AH12" s="114">
        <v>0.94</v>
      </c>
      <c r="AI12" s="114">
        <v>0.95</v>
      </c>
      <c r="AJ12" s="114">
        <v>0.89</v>
      </c>
      <c r="AK12" s="114">
        <v>0</v>
      </c>
      <c r="AL12" s="114">
        <v>-1</v>
      </c>
      <c r="AM12" s="114">
        <v>-1</v>
      </c>
      <c r="AN12" s="114">
        <v>-1</v>
      </c>
      <c r="AO12" s="114">
        <v>-1</v>
      </c>
      <c r="AP12" s="114">
        <v>0</v>
      </c>
      <c r="AQ12" s="114">
        <v>-1</v>
      </c>
      <c r="AR12" s="114">
        <v>0</v>
      </c>
      <c r="AS12" s="114">
        <v>0</v>
      </c>
      <c r="AT12" s="114">
        <v>0</v>
      </c>
      <c r="AU12" s="114">
        <v>0</v>
      </c>
      <c r="AV12" s="114">
        <v>0</v>
      </c>
      <c r="AW12" s="114">
        <v>5</v>
      </c>
      <c r="AX12" s="114">
        <v>6</v>
      </c>
      <c r="AY12" s="114">
        <v>11</v>
      </c>
    </row>
    <row r="13" spans="1:51" hidden="1" x14ac:dyDescent="0.25">
      <c r="A13">
        <v>12</v>
      </c>
      <c r="B13">
        <v>0</v>
      </c>
      <c r="C13" t="s">
        <v>478</v>
      </c>
      <c r="D13" s="114">
        <v>0</v>
      </c>
      <c r="E13" s="114">
        <v>0.38</v>
      </c>
      <c r="F13" s="114">
        <v>0.56000000000000005</v>
      </c>
      <c r="G13" s="114">
        <v>0.19</v>
      </c>
      <c r="H13" s="114">
        <v>0.47</v>
      </c>
      <c r="I13" s="114">
        <v>0.51</v>
      </c>
      <c r="J13" s="114">
        <v>0.33</v>
      </c>
      <c r="K13" s="114">
        <v>0.8</v>
      </c>
      <c r="L13" s="114">
        <v>0.38</v>
      </c>
      <c r="M13" s="114">
        <v>20.94</v>
      </c>
      <c r="N13" s="114">
        <v>13.8</v>
      </c>
      <c r="O13" s="114">
        <v>0.01</v>
      </c>
      <c r="P13" s="114">
        <v>0.39</v>
      </c>
      <c r="Q13" s="114">
        <v>0.61</v>
      </c>
      <c r="R13" s="114">
        <v>0.24</v>
      </c>
      <c r="S13" s="114">
        <v>0.35</v>
      </c>
      <c r="T13" s="114">
        <v>0.59</v>
      </c>
      <c r="U13" s="114">
        <v>0.19</v>
      </c>
      <c r="V13" s="114">
        <v>0.44</v>
      </c>
      <c r="W13" s="114">
        <v>0.31</v>
      </c>
      <c r="X13" s="114">
        <v>22</v>
      </c>
      <c r="Y13" s="114">
        <v>15.51</v>
      </c>
      <c r="Z13" s="114">
        <v>0</v>
      </c>
      <c r="AA13" s="114">
        <v>0.97</v>
      </c>
      <c r="AB13" s="114">
        <v>0.92</v>
      </c>
      <c r="AC13" s="114">
        <v>0.79</v>
      </c>
      <c r="AD13" s="114">
        <v>1.34</v>
      </c>
      <c r="AE13" s="114">
        <v>0.86</v>
      </c>
      <c r="AF13" s="114">
        <v>1.74</v>
      </c>
      <c r="AG13" s="114">
        <v>1.82</v>
      </c>
      <c r="AH13" s="114">
        <v>1.23</v>
      </c>
      <c r="AI13" s="114">
        <v>0.95</v>
      </c>
      <c r="AJ13" s="114">
        <v>0.89</v>
      </c>
      <c r="AK13" s="114">
        <v>-1</v>
      </c>
      <c r="AL13" s="114">
        <v>0</v>
      </c>
      <c r="AM13" s="114">
        <v>0</v>
      </c>
      <c r="AN13" s="114">
        <v>-1</v>
      </c>
      <c r="AO13" s="114">
        <v>1</v>
      </c>
      <c r="AP13" s="114">
        <v>0</v>
      </c>
      <c r="AQ13" s="114">
        <v>1</v>
      </c>
      <c r="AR13" s="114">
        <v>1</v>
      </c>
      <c r="AS13" s="114">
        <v>1</v>
      </c>
      <c r="AT13" s="114">
        <v>0</v>
      </c>
      <c r="AU13" s="114">
        <v>0</v>
      </c>
      <c r="AV13" s="114">
        <v>4</v>
      </c>
      <c r="AW13" s="114">
        <v>2</v>
      </c>
      <c r="AX13" s="114">
        <v>5</v>
      </c>
      <c r="AY13" s="114">
        <v>11</v>
      </c>
    </row>
    <row r="14" spans="1:51" hidden="1" x14ac:dyDescent="0.25">
      <c r="A14">
        <v>13</v>
      </c>
      <c r="B14">
        <v>0</v>
      </c>
      <c r="C14" t="s">
        <v>479</v>
      </c>
      <c r="D14" s="114">
        <v>0.01</v>
      </c>
      <c r="E14" s="114">
        <v>0.45</v>
      </c>
      <c r="F14" s="114">
        <v>0.64</v>
      </c>
      <c r="G14" s="114">
        <v>0.24</v>
      </c>
      <c r="H14" s="114">
        <v>0.36</v>
      </c>
      <c r="I14" s="114">
        <v>0.85</v>
      </c>
      <c r="J14" s="114">
        <v>0.22</v>
      </c>
      <c r="K14" s="114">
        <v>0.62</v>
      </c>
      <c r="L14" s="114">
        <v>0.32</v>
      </c>
      <c r="M14" s="114">
        <v>31.65</v>
      </c>
      <c r="N14" s="114">
        <v>24.22</v>
      </c>
      <c r="O14" s="114">
        <v>0</v>
      </c>
      <c r="P14" s="114">
        <v>0.42</v>
      </c>
      <c r="Q14" s="114">
        <v>0.61</v>
      </c>
      <c r="R14" s="114">
        <v>0.26</v>
      </c>
      <c r="S14" s="114">
        <v>0.3</v>
      </c>
      <c r="T14" s="114">
        <v>0.81</v>
      </c>
      <c r="U14" s="114">
        <v>0.19</v>
      </c>
      <c r="V14" s="114">
        <v>0.44</v>
      </c>
      <c r="W14" s="114">
        <v>0.3</v>
      </c>
      <c r="X14" s="114">
        <v>28.89</v>
      </c>
      <c r="Y14" s="114">
        <v>22.46</v>
      </c>
      <c r="Z14" s="114" t="s">
        <v>640</v>
      </c>
      <c r="AA14" s="114">
        <v>1.07</v>
      </c>
      <c r="AB14" s="114">
        <v>1.05</v>
      </c>
      <c r="AC14" s="114">
        <v>0.92</v>
      </c>
      <c r="AD14" s="114">
        <v>1.2</v>
      </c>
      <c r="AE14" s="114">
        <v>1.05</v>
      </c>
      <c r="AF14" s="114">
        <v>1.1599999999999999</v>
      </c>
      <c r="AG14" s="114">
        <v>1.41</v>
      </c>
      <c r="AH14" s="114">
        <v>1.07</v>
      </c>
      <c r="AI14" s="114">
        <v>1.1000000000000001</v>
      </c>
      <c r="AJ14" s="114">
        <v>1.08</v>
      </c>
      <c r="AK14" s="114">
        <v>1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1</v>
      </c>
      <c r="AS14" s="114">
        <v>0</v>
      </c>
      <c r="AT14" s="114">
        <v>0</v>
      </c>
      <c r="AU14" s="114">
        <v>0</v>
      </c>
      <c r="AV14" s="114">
        <v>2</v>
      </c>
      <c r="AW14" s="114">
        <v>0</v>
      </c>
      <c r="AX14" s="114">
        <v>9</v>
      </c>
      <c r="AY14" s="114">
        <v>11</v>
      </c>
    </row>
    <row r="15" spans="1:51" hidden="1" x14ac:dyDescent="0.25">
      <c r="A15">
        <v>14</v>
      </c>
      <c r="B15">
        <v>0</v>
      </c>
      <c r="C15" t="s">
        <v>480</v>
      </c>
      <c r="D15" s="114">
        <v>0</v>
      </c>
      <c r="E15" s="114">
        <v>0.36</v>
      </c>
      <c r="F15" s="114">
        <v>0.88</v>
      </c>
      <c r="G15" s="114">
        <v>0.16</v>
      </c>
      <c r="H15" s="114" t="s">
        <v>69</v>
      </c>
      <c r="I15" s="114">
        <v>0.85</v>
      </c>
      <c r="J15" s="114" t="s">
        <v>69</v>
      </c>
      <c r="K15" s="114" t="s">
        <v>69</v>
      </c>
      <c r="L15" s="114" t="s">
        <v>69</v>
      </c>
      <c r="M15" s="114">
        <v>65.28</v>
      </c>
      <c r="N15" s="114">
        <v>62.79</v>
      </c>
      <c r="O15" s="114">
        <v>0.01</v>
      </c>
      <c r="P15" s="114">
        <v>0.49</v>
      </c>
      <c r="Q15" s="114">
        <v>0.7</v>
      </c>
      <c r="R15" s="114">
        <v>0.39</v>
      </c>
      <c r="S15" s="114" t="s">
        <v>69</v>
      </c>
      <c r="T15" s="114">
        <v>0.75</v>
      </c>
      <c r="U15" s="114" t="s">
        <v>69</v>
      </c>
      <c r="V15" s="114" t="s">
        <v>69</v>
      </c>
      <c r="W15" s="114" t="s">
        <v>69</v>
      </c>
      <c r="X15" s="114">
        <v>56.44</v>
      </c>
      <c r="Y15" s="114">
        <v>50.29</v>
      </c>
      <c r="Z15" s="114">
        <v>0</v>
      </c>
      <c r="AA15" s="114">
        <v>0.73</v>
      </c>
      <c r="AB15" s="114">
        <v>1.26</v>
      </c>
      <c r="AC15" s="114">
        <v>0.41</v>
      </c>
      <c r="AD15" s="114" t="s">
        <v>69</v>
      </c>
      <c r="AE15" s="114">
        <v>1.1299999999999999</v>
      </c>
      <c r="AF15" s="114" t="s">
        <v>69</v>
      </c>
      <c r="AG15" s="114" t="s">
        <v>69</v>
      </c>
      <c r="AH15" s="114" t="s">
        <v>69</v>
      </c>
      <c r="AI15" s="114">
        <v>1.1599999999999999</v>
      </c>
      <c r="AJ15" s="114">
        <v>1.25</v>
      </c>
      <c r="AK15" s="114">
        <v>-1</v>
      </c>
      <c r="AL15" s="114">
        <v>-1</v>
      </c>
      <c r="AM15" s="114">
        <v>1</v>
      </c>
      <c r="AN15" s="114">
        <v>-1</v>
      </c>
      <c r="AO15" s="114" t="s">
        <v>69</v>
      </c>
      <c r="AP15" s="114">
        <v>0</v>
      </c>
      <c r="AQ15" s="114" t="s">
        <v>69</v>
      </c>
      <c r="AR15" s="114" t="s">
        <v>69</v>
      </c>
      <c r="AS15" s="114" t="s">
        <v>69</v>
      </c>
      <c r="AT15" s="114">
        <v>0</v>
      </c>
      <c r="AU15" s="114">
        <v>-1</v>
      </c>
      <c r="AV15" s="114">
        <v>1</v>
      </c>
      <c r="AW15" s="114">
        <v>4</v>
      </c>
      <c r="AX15" s="114">
        <v>2</v>
      </c>
      <c r="AY15" s="114">
        <v>7</v>
      </c>
    </row>
    <row r="16" spans="1:51" hidden="1" x14ac:dyDescent="0.25">
      <c r="A16">
        <v>15</v>
      </c>
      <c r="B16">
        <v>0</v>
      </c>
      <c r="C16" t="s">
        <v>481</v>
      </c>
      <c r="D16" s="114">
        <v>0.02</v>
      </c>
      <c r="E16" s="114">
        <v>0.55000000000000004</v>
      </c>
      <c r="F16" s="114">
        <v>0.8</v>
      </c>
      <c r="G16" s="114">
        <v>0.43</v>
      </c>
      <c r="H16" s="114">
        <v>0.35</v>
      </c>
      <c r="I16" s="114">
        <v>0.85</v>
      </c>
      <c r="J16" s="114">
        <v>0.16</v>
      </c>
      <c r="K16" s="114">
        <v>0.52</v>
      </c>
      <c r="L16" s="114">
        <v>0.19</v>
      </c>
      <c r="M16" s="114">
        <v>65.28</v>
      </c>
      <c r="N16" s="114">
        <v>62.79</v>
      </c>
      <c r="O16" s="114">
        <v>0.01</v>
      </c>
      <c r="P16" s="114">
        <v>0.49</v>
      </c>
      <c r="Q16" s="114">
        <v>0.7</v>
      </c>
      <c r="R16" s="114">
        <v>0.39</v>
      </c>
      <c r="S16" s="114">
        <v>0.4</v>
      </c>
      <c r="T16" s="114">
        <v>0.75</v>
      </c>
      <c r="U16" s="114">
        <v>0.26</v>
      </c>
      <c r="V16" s="114">
        <v>0.51</v>
      </c>
      <c r="W16" s="114">
        <v>0.23</v>
      </c>
      <c r="X16" s="114">
        <v>56.44</v>
      </c>
      <c r="Y16" s="114">
        <v>50.29</v>
      </c>
      <c r="Z16" s="114">
        <v>2</v>
      </c>
      <c r="AA16" s="114">
        <v>1.1200000000000001</v>
      </c>
      <c r="AB16" s="114">
        <v>1.1399999999999999</v>
      </c>
      <c r="AC16" s="114">
        <v>1.1000000000000001</v>
      </c>
      <c r="AD16" s="114">
        <v>0.87</v>
      </c>
      <c r="AE16" s="114">
        <v>1.1299999999999999</v>
      </c>
      <c r="AF16" s="114">
        <v>0.62</v>
      </c>
      <c r="AG16" s="114">
        <v>1.02</v>
      </c>
      <c r="AH16" s="114">
        <v>0.83</v>
      </c>
      <c r="AI16" s="114">
        <v>1.1599999999999999</v>
      </c>
      <c r="AJ16" s="114">
        <v>1.25</v>
      </c>
      <c r="AK16" s="114">
        <v>1</v>
      </c>
      <c r="AL16" s="114">
        <v>0</v>
      </c>
      <c r="AM16" s="114">
        <v>0</v>
      </c>
      <c r="AN16" s="114">
        <v>0</v>
      </c>
      <c r="AO16" s="114">
        <v>0</v>
      </c>
      <c r="AP16" s="114">
        <v>0</v>
      </c>
      <c r="AQ16" s="114">
        <v>-1</v>
      </c>
      <c r="AR16" s="114">
        <v>0</v>
      </c>
      <c r="AS16" s="114">
        <v>0</v>
      </c>
      <c r="AT16" s="114">
        <v>0</v>
      </c>
      <c r="AU16" s="114">
        <v>-1</v>
      </c>
      <c r="AV16" s="114">
        <v>1</v>
      </c>
      <c r="AW16" s="114">
        <v>2</v>
      </c>
      <c r="AX16" s="114">
        <v>8</v>
      </c>
      <c r="AY16" s="114">
        <v>11</v>
      </c>
    </row>
    <row r="17" spans="1:51" hidden="1" x14ac:dyDescent="0.25">
      <c r="A17">
        <v>16</v>
      </c>
      <c r="B17">
        <v>0</v>
      </c>
      <c r="C17" t="s">
        <v>482</v>
      </c>
      <c r="D17" s="114">
        <v>0</v>
      </c>
      <c r="E17" s="114">
        <v>0.42</v>
      </c>
      <c r="F17" s="114">
        <v>0.6</v>
      </c>
      <c r="G17" s="114">
        <v>0.22</v>
      </c>
      <c r="H17" s="114" t="s">
        <v>69</v>
      </c>
      <c r="I17" s="114">
        <v>0.68</v>
      </c>
      <c r="J17" s="114" t="s">
        <v>69</v>
      </c>
      <c r="K17" s="114" t="s">
        <v>69</v>
      </c>
      <c r="L17" s="114" t="s">
        <v>69</v>
      </c>
      <c r="M17" s="114">
        <v>94.24</v>
      </c>
      <c r="N17" s="114">
        <v>131.69999999999999</v>
      </c>
      <c r="O17" s="114">
        <v>0</v>
      </c>
      <c r="P17" s="114">
        <v>0.56999999999999995</v>
      </c>
      <c r="Q17" s="114">
        <v>0.73</v>
      </c>
      <c r="R17" s="114">
        <v>0.46</v>
      </c>
      <c r="S17" s="114" t="s">
        <v>69</v>
      </c>
      <c r="T17" s="114">
        <v>0.67</v>
      </c>
      <c r="U17" s="114" t="s">
        <v>69</v>
      </c>
      <c r="V17" s="114" t="s">
        <v>69</v>
      </c>
      <c r="W17" s="114" t="s">
        <v>69</v>
      </c>
      <c r="X17" s="114">
        <v>72.400000000000006</v>
      </c>
      <c r="Y17" s="114">
        <v>66.22</v>
      </c>
      <c r="Z17" s="114" t="s">
        <v>69</v>
      </c>
      <c r="AA17" s="114">
        <v>0.74</v>
      </c>
      <c r="AB17" s="114">
        <v>0.82</v>
      </c>
      <c r="AC17" s="114">
        <v>0.48</v>
      </c>
      <c r="AD17" s="114" t="s">
        <v>69</v>
      </c>
      <c r="AE17" s="114">
        <v>1.01</v>
      </c>
      <c r="AF17" s="114" t="s">
        <v>69</v>
      </c>
      <c r="AG17" s="114" t="s">
        <v>69</v>
      </c>
      <c r="AH17" s="114" t="s">
        <v>69</v>
      </c>
      <c r="AI17" s="114">
        <v>1.3</v>
      </c>
      <c r="AJ17" s="114">
        <v>1.99</v>
      </c>
      <c r="AK17" s="114" t="s">
        <v>69</v>
      </c>
      <c r="AL17" s="114">
        <v>-1</v>
      </c>
      <c r="AM17" s="114">
        <v>0</v>
      </c>
      <c r="AN17" s="114">
        <v>-1</v>
      </c>
      <c r="AO17" s="114" t="s">
        <v>69</v>
      </c>
      <c r="AP17" s="114">
        <v>0</v>
      </c>
      <c r="AQ17" s="114" t="s">
        <v>69</v>
      </c>
      <c r="AR17" s="114" t="s">
        <v>69</v>
      </c>
      <c r="AS17" s="114" t="s">
        <v>69</v>
      </c>
      <c r="AT17" s="114">
        <v>-1</v>
      </c>
      <c r="AU17" s="114">
        <v>-1</v>
      </c>
      <c r="AV17" s="114">
        <v>0</v>
      </c>
      <c r="AW17" s="114">
        <v>4</v>
      </c>
      <c r="AX17" s="114">
        <v>2</v>
      </c>
      <c r="AY17" s="114">
        <v>6</v>
      </c>
    </row>
    <row r="18" spans="1:51" hidden="1" x14ac:dyDescent="0.25">
      <c r="A18">
        <v>17</v>
      </c>
      <c r="B18">
        <v>0</v>
      </c>
      <c r="C18" t="s">
        <v>483</v>
      </c>
      <c r="D18" s="114">
        <v>0</v>
      </c>
      <c r="E18" s="114">
        <v>0.54</v>
      </c>
      <c r="F18" s="114">
        <v>0.63</v>
      </c>
      <c r="G18" s="114">
        <v>0.38</v>
      </c>
      <c r="H18" s="114">
        <v>0.55000000000000004</v>
      </c>
      <c r="I18" s="114">
        <v>0.68</v>
      </c>
      <c r="J18" s="114">
        <v>0.5</v>
      </c>
      <c r="K18" s="114">
        <v>0.59</v>
      </c>
      <c r="L18" s="114">
        <v>0.33</v>
      </c>
      <c r="M18" s="114">
        <v>94.24</v>
      </c>
      <c r="N18" s="114">
        <v>131.69999999999999</v>
      </c>
      <c r="O18" s="114">
        <v>0</v>
      </c>
      <c r="P18" s="114">
        <v>0.56999999999999995</v>
      </c>
      <c r="Q18" s="114">
        <v>0.73</v>
      </c>
      <c r="R18" s="114">
        <v>0.46</v>
      </c>
      <c r="S18" s="114">
        <v>0.47</v>
      </c>
      <c r="T18" s="114">
        <v>0.67</v>
      </c>
      <c r="U18" s="114">
        <v>0.38</v>
      </c>
      <c r="V18" s="114">
        <v>0.55000000000000004</v>
      </c>
      <c r="W18" s="114">
        <v>0.42</v>
      </c>
      <c r="X18" s="114">
        <v>72.400000000000006</v>
      </c>
      <c r="Y18" s="114">
        <v>66.22</v>
      </c>
      <c r="Z18" s="114" t="s">
        <v>69</v>
      </c>
      <c r="AA18" s="114">
        <v>0.95</v>
      </c>
      <c r="AB18" s="114">
        <v>0.86</v>
      </c>
      <c r="AC18" s="114">
        <v>0.83</v>
      </c>
      <c r="AD18" s="114">
        <v>1.17</v>
      </c>
      <c r="AE18" s="114">
        <v>1.01</v>
      </c>
      <c r="AF18" s="114">
        <v>1.32</v>
      </c>
      <c r="AG18" s="114">
        <v>1.07</v>
      </c>
      <c r="AH18" s="114">
        <v>0.79</v>
      </c>
      <c r="AI18" s="114">
        <v>1.3</v>
      </c>
      <c r="AJ18" s="114">
        <v>1.99</v>
      </c>
      <c r="AK18" s="114" t="s">
        <v>69</v>
      </c>
      <c r="AL18" s="114">
        <v>0</v>
      </c>
      <c r="AM18" s="114">
        <v>0</v>
      </c>
      <c r="AN18" s="114">
        <v>0</v>
      </c>
      <c r="AO18" s="114">
        <v>0</v>
      </c>
      <c r="AP18" s="114">
        <v>0</v>
      </c>
      <c r="AQ18" s="114">
        <v>1</v>
      </c>
      <c r="AR18" s="114">
        <v>0</v>
      </c>
      <c r="AS18" s="114">
        <v>-1</v>
      </c>
      <c r="AT18" s="114">
        <v>-1</v>
      </c>
      <c r="AU18" s="114">
        <v>-1</v>
      </c>
      <c r="AV18" s="114">
        <v>1</v>
      </c>
      <c r="AW18" s="114">
        <v>3</v>
      </c>
      <c r="AX18" s="114">
        <v>6</v>
      </c>
      <c r="AY18" s="114">
        <v>10</v>
      </c>
    </row>
    <row r="19" spans="1:51" hidden="1" x14ac:dyDescent="0.25">
      <c r="A19">
        <v>18</v>
      </c>
      <c r="B19">
        <v>0</v>
      </c>
      <c r="C19" t="s">
        <v>484</v>
      </c>
      <c r="D19" s="114">
        <v>0.01</v>
      </c>
      <c r="E19" s="114">
        <v>0.64</v>
      </c>
      <c r="F19" s="114">
        <v>0.66</v>
      </c>
      <c r="G19" s="114">
        <v>0.49</v>
      </c>
      <c r="H19" s="114">
        <v>0.33</v>
      </c>
      <c r="I19" s="114">
        <v>0.86</v>
      </c>
      <c r="J19" s="114">
        <v>0.35</v>
      </c>
      <c r="K19" s="114">
        <v>0.56000000000000005</v>
      </c>
      <c r="L19" s="114">
        <v>0.13</v>
      </c>
      <c r="M19" s="114">
        <v>23.85</v>
      </c>
      <c r="N19" s="114">
        <v>22.75</v>
      </c>
      <c r="O19" s="114">
        <v>0</v>
      </c>
      <c r="P19" s="114">
        <v>0.44</v>
      </c>
      <c r="Q19" s="114">
        <v>0.51</v>
      </c>
      <c r="R19" s="114">
        <v>0.24</v>
      </c>
      <c r="S19" s="114">
        <v>0.28000000000000003</v>
      </c>
      <c r="T19" s="114">
        <v>0.78</v>
      </c>
      <c r="U19" s="114">
        <v>0.17</v>
      </c>
      <c r="V19" s="114">
        <v>0.52</v>
      </c>
      <c r="W19" s="114">
        <v>0.1</v>
      </c>
      <c r="X19" s="114">
        <v>24.69</v>
      </c>
      <c r="Y19" s="114">
        <v>35.83</v>
      </c>
      <c r="Z19" s="114" t="s">
        <v>640</v>
      </c>
      <c r="AA19" s="114">
        <v>1.45</v>
      </c>
      <c r="AB19" s="114">
        <v>1.29</v>
      </c>
      <c r="AC19" s="114">
        <v>2.04</v>
      </c>
      <c r="AD19" s="114">
        <v>1.18</v>
      </c>
      <c r="AE19" s="114">
        <v>1.1000000000000001</v>
      </c>
      <c r="AF19" s="114">
        <v>2.06</v>
      </c>
      <c r="AG19" s="114">
        <v>1.08</v>
      </c>
      <c r="AH19" s="114">
        <v>1.3</v>
      </c>
      <c r="AI19" s="114">
        <v>0.97</v>
      </c>
      <c r="AJ19" s="114">
        <v>0.63</v>
      </c>
      <c r="AK19" s="114">
        <v>1</v>
      </c>
      <c r="AL19" s="114">
        <v>1</v>
      </c>
      <c r="AM19" s="114">
        <v>1</v>
      </c>
      <c r="AN19" s="114">
        <v>1</v>
      </c>
      <c r="AO19" s="114">
        <v>0</v>
      </c>
      <c r="AP19" s="114">
        <v>0</v>
      </c>
      <c r="AQ19" s="114">
        <v>1</v>
      </c>
      <c r="AR19" s="114">
        <v>0</v>
      </c>
      <c r="AS19" s="114">
        <v>1</v>
      </c>
      <c r="AT19" s="114">
        <v>0</v>
      </c>
      <c r="AU19" s="114">
        <v>1</v>
      </c>
      <c r="AV19" s="114">
        <v>7</v>
      </c>
      <c r="AW19" s="114">
        <v>0</v>
      </c>
      <c r="AX19" s="114">
        <v>4</v>
      </c>
      <c r="AY19" s="114">
        <v>11</v>
      </c>
    </row>
    <row r="20" spans="1:51" hidden="1" x14ac:dyDescent="0.25">
      <c r="A20">
        <v>19</v>
      </c>
      <c r="B20">
        <v>0</v>
      </c>
      <c r="C20" t="s">
        <v>485</v>
      </c>
      <c r="D20" s="114">
        <v>0</v>
      </c>
      <c r="E20" s="114">
        <v>0.52</v>
      </c>
      <c r="F20" s="114">
        <v>0.72</v>
      </c>
      <c r="G20" s="114">
        <v>0.36</v>
      </c>
      <c r="H20" s="114">
        <v>0.41</v>
      </c>
      <c r="I20" s="114">
        <v>0.91</v>
      </c>
      <c r="J20" s="114">
        <v>0.3</v>
      </c>
      <c r="K20" s="114">
        <v>0.56000000000000005</v>
      </c>
      <c r="L20" s="114">
        <v>0.2</v>
      </c>
      <c r="M20" s="114">
        <v>88.5</v>
      </c>
      <c r="N20" s="114">
        <v>113.67</v>
      </c>
      <c r="O20" s="114">
        <v>0</v>
      </c>
      <c r="P20" s="114">
        <v>0.52</v>
      </c>
      <c r="Q20" s="114">
        <v>0.7</v>
      </c>
      <c r="R20" s="114">
        <v>0.41</v>
      </c>
      <c r="S20" s="114">
        <v>0.47</v>
      </c>
      <c r="T20" s="114">
        <v>0.64</v>
      </c>
      <c r="U20" s="114">
        <v>0.32</v>
      </c>
      <c r="V20" s="114">
        <v>0.53</v>
      </c>
      <c r="W20" s="114">
        <v>0.33</v>
      </c>
      <c r="X20" s="114">
        <v>52.25</v>
      </c>
      <c r="Y20" s="114">
        <v>49.88</v>
      </c>
      <c r="Z20" s="114" t="s">
        <v>69</v>
      </c>
      <c r="AA20" s="114">
        <v>1</v>
      </c>
      <c r="AB20" s="114">
        <v>1.03</v>
      </c>
      <c r="AC20" s="114">
        <v>0.88</v>
      </c>
      <c r="AD20" s="114">
        <v>0.87</v>
      </c>
      <c r="AE20" s="114">
        <v>1.42</v>
      </c>
      <c r="AF20" s="114">
        <v>0.94</v>
      </c>
      <c r="AG20" s="114">
        <v>1.06</v>
      </c>
      <c r="AH20" s="114">
        <v>0.61</v>
      </c>
      <c r="AI20" s="114">
        <v>1.69</v>
      </c>
      <c r="AJ20" s="114">
        <v>2.2799999999999998</v>
      </c>
      <c r="AK20" s="114" t="s">
        <v>69</v>
      </c>
      <c r="AL20" s="114">
        <v>0</v>
      </c>
      <c r="AM20" s="114">
        <v>0</v>
      </c>
      <c r="AN20" s="114">
        <v>0</v>
      </c>
      <c r="AO20" s="114">
        <v>0</v>
      </c>
      <c r="AP20" s="114">
        <v>1</v>
      </c>
      <c r="AQ20" s="114">
        <v>0</v>
      </c>
      <c r="AR20" s="114">
        <v>0</v>
      </c>
      <c r="AS20" s="114">
        <v>-1</v>
      </c>
      <c r="AT20" s="114">
        <v>-1</v>
      </c>
      <c r="AU20" s="114">
        <v>-1</v>
      </c>
      <c r="AV20" s="114">
        <v>1</v>
      </c>
      <c r="AW20" s="114">
        <v>3</v>
      </c>
      <c r="AX20" s="114">
        <v>6</v>
      </c>
      <c r="AY20" s="114">
        <v>10</v>
      </c>
    </row>
    <row r="21" spans="1:51" hidden="1" x14ac:dyDescent="0.25">
      <c r="A21">
        <v>20</v>
      </c>
      <c r="B21">
        <v>0</v>
      </c>
      <c r="C21" t="s">
        <v>486</v>
      </c>
      <c r="D21" s="114">
        <v>0</v>
      </c>
      <c r="E21" s="114">
        <v>0.5</v>
      </c>
      <c r="F21" s="114">
        <v>0.61</v>
      </c>
      <c r="G21" s="114">
        <v>0.36</v>
      </c>
      <c r="H21" s="114">
        <v>0.45</v>
      </c>
      <c r="I21" s="114">
        <v>0.89</v>
      </c>
      <c r="J21" s="114">
        <v>0.28000000000000003</v>
      </c>
      <c r="K21" s="114">
        <v>0.44</v>
      </c>
      <c r="L21" s="114">
        <v>0.2</v>
      </c>
      <c r="M21" s="114">
        <v>18.36</v>
      </c>
      <c r="N21" s="114">
        <v>14</v>
      </c>
      <c r="O21" s="114">
        <v>0</v>
      </c>
      <c r="P21" s="114">
        <v>0.52</v>
      </c>
      <c r="Q21" s="114">
        <v>0.7</v>
      </c>
      <c r="R21" s="114">
        <v>0.41</v>
      </c>
      <c r="S21" s="114">
        <v>0.47</v>
      </c>
      <c r="T21" s="114">
        <v>0.64</v>
      </c>
      <c r="U21" s="114">
        <v>0.32</v>
      </c>
      <c r="V21" s="114">
        <v>0.53</v>
      </c>
      <c r="W21" s="114">
        <v>0.33</v>
      </c>
      <c r="X21" s="114">
        <v>52.25</v>
      </c>
      <c r="Y21" s="114">
        <v>49.88</v>
      </c>
      <c r="Z21" s="114" t="s">
        <v>69</v>
      </c>
      <c r="AA21" s="114">
        <v>0.96</v>
      </c>
      <c r="AB21" s="114">
        <v>0.87</v>
      </c>
      <c r="AC21" s="114">
        <v>0.88</v>
      </c>
      <c r="AD21" s="114">
        <v>0.96</v>
      </c>
      <c r="AE21" s="114">
        <v>1.39</v>
      </c>
      <c r="AF21" s="114">
        <v>0.88</v>
      </c>
      <c r="AG21" s="114">
        <v>0.83</v>
      </c>
      <c r="AH21" s="114">
        <v>0.61</v>
      </c>
      <c r="AI21" s="114">
        <v>0.35</v>
      </c>
      <c r="AJ21" s="114">
        <v>0.28000000000000003</v>
      </c>
      <c r="AK21" s="114" t="s">
        <v>69</v>
      </c>
      <c r="AL21" s="114">
        <v>0</v>
      </c>
      <c r="AM21" s="114">
        <v>0</v>
      </c>
      <c r="AN21" s="114">
        <v>0</v>
      </c>
      <c r="AO21" s="114">
        <v>0</v>
      </c>
      <c r="AP21" s="114">
        <v>1</v>
      </c>
      <c r="AQ21" s="114">
        <v>0</v>
      </c>
      <c r="AR21" s="114">
        <v>0</v>
      </c>
      <c r="AS21" s="114">
        <v>-1</v>
      </c>
      <c r="AT21" s="114">
        <v>1</v>
      </c>
      <c r="AU21" s="114">
        <v>1</v>
      </c>
      <c r="AV21" s="114">
        <v>3</v>
      </c>
      <c r="AW21" s="114">
        <v>1</v>
      </c>
      <c r="AX21" s="114">
        <v>6</v>
      </c>
      <c r="AY21" s="114">
        <v>10</v>
      </c>
    </row>
    <row r="22" spans="1:51" hidden="1" x14ac:dyDescent="0.25">
      <c r="A22">
        <v>21</v>
      </c>
      <c r="B22">
        <v>0</v>
      </c>
      <c r="C22" t="s">
        <v>487</v>
      </c>
      <c r="D22" s="114">
        <v>0</v>
      </c>
      <c r="E22" s="114">
        <v>0.48</v>
      </c>
      <c r="F22" s="114">
        <v>0.31</v>
      </c>
      <c r="G22" s="114">
        <v>0.15</v>
      </c>
      <c r="H22" s="114">
        <v>0.26</v>
      </c>
      <c r="I22" s="114">
        <v>0.74</v>
      </c>
      <c r="J22" s="114">
        <v>0.14000000000000001</v>
      </c>
      <c r="K22" s="114">
        <v>0.36</v>
      </c>
      <c r="L22" s="114">
        <v>0.28999999999999998</v>
      </c>
      <c r="M22" s="114">
        <v>5.73</v>
      </c>
      <c r="N22" s="114">
        <v>5.24</v>
      </c>
      <c r="O22" s="114">
        <v>0.01</v>
      </c>
      <c r="P22" s="114">
        <v>0.28000000000000003</v>
      </c>
      <c r="Q22" s="114">
        <v>0.45</v>
      </c>
      <c r="R22" s="114">
        <v>0.12</v>
      </c>
      <c r="S22" s="114">
        <v>0.23</v>
      </c>
      <c r="T22" s="114">
        <v>0.7</v>
      </c>
      <c r="U22" s="114">
        <v>0.17</v>
      </c>
      <c r="V22" s="114">
        <v>0.39</v>
      </c>
      <c r="W22" s="114">
        <v>0.24</v>
      </c>
      <c r="X22" s="114">
        <v>6.56</v>
      </c>
      <c r="Y22" s="114">
        <v>7.38</v>
      </c>
      <c r="Z22" s="114">
        <v>0</v>
      </c>
      <c r="AA22" s="114">
        <v>1.71</v>
      </c>
      <c r="AB22" s="114">
        <v>0.69</v>
      </c>
      <c r="AC22" s="114">
        <v>1.25</v>
      </c>
      <c r="AD22" s="114">
        <v>1.1299999999999999</v>
      </c>
      <c r="AE22" s="114">
        <v>1.06</v>
      </c>
      <c r="AF22" s="114">
        <v>0.82</v>
      </c>
      <c r="AG22" s="114">
        <v>0.92</v>
      </c>
      <c r="AH22" s="114">
        <v>1.21</v>
      </c>
      <c r="AI22" s="114">
        <v>0.87</v>
      </c>
      <c r="AJ22" s="114">
        <v>0.71</v>
      </c>
      <c r="AK22" s="114">
        <v>-1</v>
      </c>
      <c r="AL22" s="114">
        <v>1</v>
      </c>
      <c r="AM22" s="114">
        <v>-1</v>
      </c>
      <c r="AN22" s="114">
        <v>1</v>
      </c>
      <c r="AO22" s="114">
        <v>0</v>
      </c>
      <c r="AP22" s="114">
        <v>0</v>
      </c>
      <c r="AQ22" s="114">
        <v>0</v>
      </c>
      <c r="AR22" s="114">
        <v>0</v>
      </c>
      <c r="AS22" s="114">
        <v>1</v>
      </c>
      <c r="AT22" s="114">
        <v>0</v>
      </c>
      <c r="AU22" s="114">
        <v>1</v>
      </c>
      <c r="AV22" s="114">
        <v>4</v>
      </c>
      <c r="AW22" s="114">
        <v>2</v>
      </c>
      <c r="AX22" s="114">
        <v>5</v>
      </c>
      <c r="AY22" s="114">
        <v>11</v>
      </c>
    </row>
    <row r="23" spans="1:51" hidden="1" x14ac:dyDescent="0.25">
      <c r="A23">
        <v>22</v>
      </c>
      <c r="B23">
        <v>0</v>
      </c>
      <c r="C23" t="s">
        <v>622</v>
      </c>
      <c r="D23" s="114" t="s">
        <v>69</v>
      </c>
      <c r="E23" s="114" t="s">
        <v>69</v>
      </c>
      <c r="F23" s="114" t="s">
        <v>69</v>
      </c>
      <c r="G23" s="114" t="s">
        <v>69</v>
      </c>
      <c r="H23" s="114" t="s">
        <v>69</v>
      </c>
      <c r="I23" s="114">
        <v>0.73</v>
      </c>
      <c r="J23" s="114" t="s">
        <v>69</v>
      </c>
      <c r="K23" s="114" t="s">
        <v>69</v>
      </c>
      <c r="L23" s="114" t="s">
        <v>69</v>
      </c>
      <c r="M23" s="114">
        <v>52.23</v>
      </c>
      <c r="N23" s="114">
        <v>49.81</v>
      </c>
      <c r="O23" s="114" t="s">
        <v>69</v>
      </c>
      <c r="P23" s="114" t="s">
        <v>69</v>
      </c>
      <c r="Q23" s="114" t="s">
        <v>69</v>
      </c>
      <c r="R23" s="114" t="s">
        <v>69</v>
      </c>
      <c r="S23" s="114" t="s">
        <v>69</v>
      </c>
      <c r="T23" s="114">
        <v>0.56999999999999995</v>
      </c>
      <c r="U23" s="114" t="s">
        <v>69</v>
      </c>
      <c r="V23" s="114" t="s">
        <v>69</v>
      </c>
      <c r="W23" s="114" t="s">
        <v>69</v>
      </c>
      <c r="X23" s="114">
        <v>66.680000000000007</v>
      </c>
      <c r="Y23" s="114">
        <v>61.95</v>
      </c>
      <c r="Z23" s="114" t="s">
        <v>69</v>
      </c>
      <c r="AA23" s="114" t="s">
        <v>69</v>
      </c>
      <c r="AB23" s="114" t="s">
        <v>69</v>
      </c>
      <c r="AC23" s="114" t="s">
        <v>69</v>
      </c>
      <c r="AD23" s="114" t="s">
        <v>69</v>
      </c>
      <c r="AE23" s="114">
        <v>1.28</v>
      </c>
      <c r="AF23" s="114" t="s">
        <v>69</v>
      </c>
      <c r="AG23" s="114" t="s">
        <v>69</v>
      </c>
      <c r="AH23" s="114" t="s">
        <v>69</v>
      </c>
      <c r="AI23" s="114">
        <v>0.78</v>
      </c>
      <c r="AJ23" s="114">
        <v>0.8</v>
      </c>
      <c r="AK23" s="114" t="s">
        <v>69</v>
      </c>
      <c r="AL23" s="114" t="s">
        <v>69</v>
      </c>
      <c r="AM23" s="114" t="s">
        <v>69</v>
      </c>
      <c r="AN23" s="114" t="s">
        <v>69</v>
      </c>
      <c r="AO23" s="114" t="s">
        <v>69</v>
      </c>
      <c r="AP23" s="114">
        <v>1</v>
      </c>
      <c r="AQ23" s="114" t="s">
        <v>69</v>
      </c>
      <c r="AR23" s="114" t="s">
        <v>69</v>
      </c>
      <c r="AS23" s="114" t="s">
        <v>69</v>
      </c>
      <c r="AT23" s="114">
        <v>1</v>
      </c>
      <c r="AU23" s="114">
        <v>0</v>
      </c>
      <c r="AV23" s="114">
        <v>2</v>
      </c>
      <c r="AW23" s="114">
        <v>0</v>
      </c>
      <c r="AX23" s="114">
        <v>1</v>
      </c>
      <c r="AY23" s="114">
        <v>3</v>
      </c>
    </row>
    <row r="24" spans="1:51" hidden="1" x14ac:dyDescent="0.25">
      <c r="A24">
        <v>23</v>
      </c>
      <c r="B24">
        <v>0</v>
      </c>
      <c r="C24" t="s">
        <v>488</v>
      </c>
      <c r="D24" s="114">
        <v>0</v>
      </c>
      <c r="E24" s="114">
        <v>0.37</v>
      </c>
      <c r="F24" s="114">
        <v>0.64</v>
      </c>
      <c r="G24" s="114">
        <v>0.19</v>
      </c>
      <c r="H24" s="114">
        <v>0.49</v>
      </c>
      <c r="I24" s="114">
        <v>0.73</v>
      </c>
      <c r="J24" s="114">
        <v>0.4</v>
      </c>
      <c r="K24" s="114">
        <v>0.6</v>
      </c>
      <c r="L24" s="114">
        <v>0.28000000000000003</v>
      </c>
      <c r="M24" s="114">
        <v>52.23</v>
      </c>
      <c r="N24" s="114">
        <v>49.81</v>
      </c>
      <c r="O24" s="114">
        <v>0</v>
      </c>
      <c r="P24" s="114">
        <v>0.55000000000000004</v>
      </c>
      <c r="Q24" s="114">
        <v>0.7</v>
      </c>
      <c r="R24" s="114">
        <v>0.45</v>
      </c>
      <c r="S24" s="114">
        <v>0.46</v>
      </c>
      <c r="T24" s="114">
        <v>0.56999999999999995</v>
      </c>
      <c r="U24" s="114">
        <v>0.38</v>
      </c>
      <c r="V24" s="114">
        <v>0.62</v>
      </c>
      <c r="W24" s="114">
        <v>0.34</v>
      </c>
      <c r="X24" s="114">
        <v>66.680000000000007</v>
      </c>
      <c r="Y24" s="114">
        <v>61.95</v>
      </c>
      <c r="Z24" s="114" t="s">
        <v>69</v>
      </c>
      <c r="AA24" s="114">
        <v>0.67</v>
      </c>
      <c r="AB24" s="114">
        <v>0.91</v>
      </c>
      <c r="AC24" s="114">
        <v>0.42</v>
      </c>
      <c r="AD24" s="114">
        <v>1.07</v>
      </c>
      <c r="AE24" s="114">
        <v>1.28</v>
      </c>
      <c r="AF24" s="114">
        <v>1.05</v>
      </c>
      <c r="AG24" s="114">
        <v>0.97</v>
      </c>
      <c r="AH24" s="114">
        <v>0.82</v>
      </c>
      <c r="AI24" s="114">
        <v>0.78</v>
      </c>
      <c r="AJ24" s="114">
        <v>0.8</v>
      </c>
      <c r="AK24" s="114" t="s">
        <v>69</v>
      </c>
      <c r="AL24" s="114">
        <v>-1</v>
      </c>
      <c r="AM24" s="114">
        <v>0</v>
      </c>
      <c r="AN24" s="114">
        <v>-1</v>
      </c>
      <c r="AO24" s="114">
        <v>0</v>
      </c>
      <c r="AP24" s="114">
        <v>1</v>
      </c>
      <c r="AQ24" s="114">
        <v>0</v>
      </c>
      <c r="AR24" s="114">
        <v>0</v>
      </c>
      <c r="AS24" s="114">
        <v>0</v>
      </c>
      <c r="AT24" s="114">
        <v>1</v>
      </c>
      <c r="AU24" s="114">
        <v>0</v>
      </c>
      <c r="AV24" s="114">
        <v>2</v>
      </c>
      <c r="AW24" s="114">
        <v>2</v>
      </c>
      <c r="AX24" s="114">
        <v>6</v>
      </c>
      <c r="AY24" s="114">
        <v>10</v>
      </c>
    </row>
    <row r="25" spans="1:51" hidden="1" x14ac:dyDescent="0.25">
      <c r="A25">
        <v>24</v>
      </c>
      <c r="B25">
        <v>0</v>
      </c>
      <c r="C25" t="s">
        <v>489</v>
      </c>
      <c r="D25" s="114">
        <v>0</v>
      </c>
      <c r="E25" s="114">
        <v>0.42</v>
      </c>
      <c r="F25" s="114">
        <v>0.55000000000000004</v>
      </c>
      <c r="G25" s="114">
        <v>0.45</v>
      </c>
      <c r="H25" s="114" t="s">
        <v>69</v>
      </c>
      <c r="I25" s="114">
        <v>0.49</v>
      </c>
      <c r="J25" s="114" t="s">
        <v>69</v>
      </c>
      <c r="K25" s="114" t="s">
        <v>69</v>
      </c>
      <c r="L25" s="114" t="s">
        <v>69</v>
      </c>
      <c r="M25" s="114">
        <v>4.46</v>
      </c>
      <c r="N25" s="114">
        <v>6.63</v>
      </c>
      <c r="O25" s="114">
        <v>0</v>
      </c>
      <c r="P25" s="114">
        <v>0.38</v>
      </c>
      <c r="Q25" s="114">
        <v>0.56999999999999995</v>
      </c>
      <c r="R25" s="114">
        <v>0.28000000000000003</v>
      </c>
      <c r="S25" s="114" t="s">
        <v>69</v>
      </c>
      <c r="T25" s="114">
        <v>0.69</v>
      </c>
      <c r="U25" s="114" t="s">
        <v>69</v>
      </c>
      <c r="V25" s="114" t="s">
        <v>69</v>
      </c>
      <c r="W25" s="114" t="s">
        <v>69</v>
      </c>
      <c r="X25" s="114">
        <v>13.79</v>
      </c>
      <c r="Y25" s="114">
        <v>12.9</v>
      </c>
      <c r="Z25" s="114" t="s">
        <v>69</v>
      </c>
      <c r="AA25" s="114">
        <v>1.1100000000000001</v>
      </c>
      <c r="AB25" s="114">
        <v>0.96</v>
      </c>
      <c r="AC25" s="114">
        <v>1.61</v>
      </c>
      <c r="AD25" s="114" t="s">
        <v>69</v>
      </c>
      <c r="AE25" s="114">
        <v>0.71</v>
      </c>
      <c r="AF25" s="114" t="s">
        <v>69</v>
      </c>
      <c r="AG25" s="114" t="s">
        <v>69</v>
      </c>
      <c r="AH25" s="114" t="s">
        <v>69</v>
      </c>
      <c r="AI25" s="114">
        <v>0.32</v>
      </c>
      <c r="AJ25" s="114">
        <v>0.51</v>
      </c>
      <c r="AK25" s="114" t="s">
        <v>69</v>
      </c>
      <c r="AL25" s="114">
        <v>0</v>
      </c>
      <c r="AM25" s="114">
        <v>0</v>
      </c>
      <c r="AN25" s="114">
        <v>1</v>
      </c>
      <c r="AO25" s="114" t="s">
        <v>69</v>
      </c>
      <c r="AP25" s="114">
        <v>-1</v>
      </c>
      <c r="AQ25" s="114" t="s">
        <v>69</v>
      </c>
      <c r="AR25" s="114" t="s">
        <v>69</v>
      </c>
      <c r="AS25" s="114" t="s">
        <v>69</v>
      </c>
      <c r="AT25" s="114">
        <v>1</v>
      </c>
      <c r="AU25" s="114">
        <v>1</v>
      </c>
      <c r="AV25" s="114">
        <v>3</v>
      </c>
      <c r="AW25" s="114">
        <v>1</v>
      </c>
      <c r="AX25" s="114">
        <v>2</v>
      </c>
      <c r="AY25" s="114">
        <v>6</v>
      </c>
    </row>
    <row r="26" spans="1:51" hidden="1" x14ac:dyDescent="0.25">
      <c r="A26">
        <v>25</v>
      </c>
      <c r="B26">
        <v>0</v>
      </c>
      <c r="C26" t="s">
        <v>490</v>
      </c>
      <c r="D26" s="114">
        <v>0</v>
      </c>
      <c r="E26" s="114">
        <v>0.3</v>
      </c>
      <c r="F26" s="114">
        <v>0.57999999999999996</v>
      </c>
      <c r="G26" s="114">
        <v>0.15</v>
      </c>
      <c r="H26" s="114" t="s">
        <v>69</v>
      </c>
      <c r="I26" s="114">
        <v>0.61</v>
      </c>
      <c r="J26" s="114" t="s">
        <v>69</v>
      </c>
      <c r="K26" s="114" t="s">
        <v>69</v>
      </c>
      <c r="L26" s="114" t="s">
        <v>69</v>
      </c>
      <c r="M26" s="114">
        <v>7.45</v>
      </c>
      <c r="N26" s="114">
        <v>16.29</v>
      </c>
      <c r="O26" s="114">
        <v>0</v>
      </c>
      <c r="P26" s="114">
        <v>0.38</v>
      </c>
      <c r="Q26" s="114">
        <v>0.56999999999999995</v>
      </c>
      <c r="R26" s="114">
        <v>0.28000000000000003</v>
      </c>
      <c r="S26" s="114" t="s">
        <v>69</v>
      </c>
      <c r="T26" s="114">
        <v>0.69</v>
      </c>
      <c r="U26" s="114" t="s">
        <v>69</v>
      </c>
      <c r="V26" s="114" t="s">
        <v>69</v>
      </c>
      <c r="W26" s="114" t="s">
        <v>69</v>
      </c>
      <c r="X26" s="114">
        <v>13.79</v>
      </c>
      <c r="Y26" s="114">
        <v>12.9</v>
      </c>
      <c r="Z26" s="114" t="s">
        <v>69</v>
      </c>
      <c r="AA26" s="114">
        <v>0.79</v>
      </c>
      <c r="AB26" s="114">
        <v>1.02</v>
      </c>
      <c r="AC26" s="114">
        <v>0.54</v>
      </c>
      <c r="AD26" s="114" t="s">
        <v>69</v>
      </c>
      <c r="AE26" s="114">
        <v>0.88</v>
      </c>
      <c r="AF26" s="114" t="s">
        <v>69</v>
      </c>
      <c r="AG26" s="114" t="s">
        <v>69</v>
      </c>
      <c r="AH26" s="114" t="s">
        <v>69</v>
      </c>
      <c r="AI26" s="114">
        <v>0.54</v>
      </c>
      <c r="AJ26" s="114">
        <v>1.26</v>
      </c>
      <c r="AK26" s="114" t="s">
        <v>69</v>
      </c>
      <c r="AL26" s="114">
        <v>-1</v>
      </c>
      <c r="AM26" s="114">
        <v>0</v>
      </c>
      <c r="AN26" s="114">
        <v>-1</v>
      </c>
      <c r="AO26" s="114" t="s">
        <v>69</v>
      </c>
      <c r="AP26" s="114">
        <v>0</v>
      </c>
      <c r="AQ26" s="114" t="s">
        <v>69</v>
      </c>
      <c r="AR26" s="114" t="s">
        <v>69</v>
      </c>
      <c r="AS26" s="114" t="s">
        <v>69</v>
      </c>
      <c r="AT26" s="114">
        <v>1</v>
      </c>
      <c r="AU26" s="114">
        <v>-1</v>
      </c>
      <c r="AV26" s="114">
        <v>1</v>
      </c>
      <c r="AW26" s="114">
        <v>3</v>
      </c>
      <c r="AX26" s="114">
        <v>2</v>
      </c>
      <c r="AY26" s="114">
        <v>6</v>
      </c>
    </row>
    <row r="27" spans="1:51" hidden="1" x14ac:dyDescent="0.25">
      <c r="A27">
        <v>26</v>
      </c>
      <c r="B27">
        <v>0</v>
      </c>
      <c r="C27" t="s">
        <v>491</v>
      </c>
      <c r="D27" s="114">
        <v>0</v>
      </c>
      <c r="E27" s="114">
        <v>0.69</v>
      </c>
      <c r="F27" s="114">
        <v>0.9</v>
      </c>
      <c r="G27" s="114">
        <v>0.64</v>
      </c>
      <c r="H27" s="114">
        <v>0.64</v>
      </c>
      <c r="I27" s="114">
        <v>0.8</v>
      </c>
      <c r="J27" s="114">
        <v>0.62</v>
      </c>
      <c r="K27" s="114">
        <v>0.7</v>
      </c>
      <c r="L27" s="114">
        <v>0.12</v>
      </c>
      <c r="M27" s="114">
        <v>86.18</v>
      </c>
      <c r="N27" s="114">
        <v>99.31</v>
      </c>
      <c r="O27" s="114">
        <v>0</v>
      </c>
      <c r="P27" s="114">
        <v>0.65</v>
      </c>
      <c r="Q27" s="114">
        <v>0.84</v>
      </c>
      <c r="R27" s="114">
        <v>0.57999999999999996</v>
      </c>
      <c r="S27" s="114">
        <v>0.61</v>
      </c>
      <c r="T27" s="114">
        <v>0.66</v>
      </c>
      <c r="U27" s="114">
        <v>0.47</v>
      </c>
      <c r="V27" s="114">
        <v>0.64</v>
      </c>
      <c r="W27" s="114">
        <v>0.17</v>
      </c>
      <c r="X27" s="114">
        <v>71.150000000000006</v>
      </c>
      <c r="Y27" s="114">
        <v>58.18</v>
      </c>
      <c r="Z27" s="114" t="s">
        <v>69</v>
      </c>
      <c r="AA27" s="114">
        <v>1.06</v>
      </c>
      <c r="AB27" s="114">
        <v>1.07</v>
      </c>
      <c r="AC27" s="114">
        <v>1.1000000000000001</v>
      </c>
      <c r="AD27" s="114">
        <v>1.05</v>
      </c>
      <c r="AE27" s="114">
        <v>1.21</v>
      </c>
      <c r="AF27" s="114">
        <v>1.32</v>
      </c>
      <c r="AG27" s="114">
        <v>1.0900000000000001</v>
      </c>
      <c r="AH27" s="114">
        <v>0.71</v>
      </c>
      <c r="AI27" s="114">
        <v>1.21</v>
      </c>
      <c r="AJ27" s="114">
        <v>1.71</v>
      </c>
      <c r="AK27" s="114" t="s">
        <v>69</v>
      </c>
      <c r="AL27" s="114">
        <v>0</v>
      </c>
      <c r="AM27" s="114">
        <v>0</v>
      </c>
      <c r="AN27" s="114">
        <v>0</v>
      </c>
      <c r="AO27" s="114">
        <v>0</v>
      </c>
      <c r="AP27" s="114">
        <v>1</v>
      </c>
      <c r="AQ27" s="114">
        <v>1</v>
      </c>
      <c r="AR27" s="114">
        <v>0</v>
      </c>
      <c r="AS27" s="114">
        <v>-1</v>
      </c>
      <c r="AT27" s="114">
        <v>-1</v>
      </c>
      <c r="AU27" s="114">
        <v>-1</v>
      </c>
      <c r="AV27" s="114">
        <v>2</v>
      </c>
      <c r="AW27" s="114">
        <v>3</v>
      </c>
      <c r="AX27" s="114">
        <v>5</v>
      </c>
      <c r="AY27" s="114">
        <v>10</v>
      </c>
    </row>
    <row r="28" spans="1:51" hidden="1" x14ac:dyDescent="0.25">
      <c r="A28">
        <v>27</v>
      </c>
      <c r="B28">
        <v>0</v>
      </c>
      <c r="C28" t="s">
        <v>492</v>
      </c>
      <c r="D28" s="114">
        <v>0</v>
      </c>
      <c r="E28" s="114">
        <v>0.28999999999999998</v>
      </c>
      <c r="F28" s="114">
        <v>0.5</v>
      </c>
      <c r="G28" s="114">
        <v>0.14000000000000001</v>
      </c>
      <c r="H28" s="114" t="s">
        <v>69</v>
      </c>
      <c r="I28" s="114">
        <v>0.81</v>
      </c>
      <c r="J28" s="114" t="s">
        <v>69</v>
      </c>
      <c r="K28" s="114" t="s">
        <v>69</v>
      </c>
      <c r="L28" s="114" t="s">
        <v>69</v>
      </c>
      <c r="M28" s="114">
        <v>12.76</v>
      </c>
      <c r="N28" s="114">
        <v>15.68</v>
      </c>
      <c r="O28" s="114">
        <v>0.01</v>
      </c>
      <c r="P28" s="114">
        <v>0.32</v>
      </c>
      <c r="Q28" s="114">
        <v>0.62</v>
      </c>
      <c r="R28" s="114">
        <v>0.18</v>
      </c>
      <c r="S28" s="114" t="s">
        <v>69</v>
      </c>
      <c r="T28" s="114">
        <v>0.83</v>
      </c>
      <c r="U28" s="114" t="s">
        <v>69</v>
      </c>
      <c r="V28" s="114" t="s">
        <v>69</v>
      </c>
      <c r="W28" s="114" t="s">
        <v>69</v>
      </c>
      <c r="X28" s="114">
        <v>16.32</v>
      </c>
      <c r="Y28" s="114">
        <v>16.420000000000002</v>
      </c>
      <c r="Z28" s="114">
        <v>0</v>
      </c>
      <c r="AA28" s="114">
        <v>0.91</v>
      </c>
      <c r="AB28" s="114">
        <v>0.81</v>
      </c>
      <c r="AC28" s="114">
        <v>0.78</v>
      </c>
      <c r="AD28" s="114" t="s">
        <v>69</v>
      </c>
      <c r="AE28" s="114">
        <v>0.98</v>
      </c>
      <c r="AF28" s="114" t="s">
        <v>69</v>
      </c>
      <c r="AG28" s="114" t="s">
        <v>69</v>
      </c>
      <c r="AH28" s="114" t="s">
        <v>69</v>
      </c>
      <c r="AI28" s="114">
        <v>0.78</v>
      </c>
      <c r="AJ28" s="114">
        <v>0.95</v>
      </c>
      <c r="AK28" s="114">
        <v>-1</v>
      </c>
      <c r="AL28" s="114">
        <v>0</v>
      </c>
      <c r="AM28" s="114">
        <v>0</v>
      </c>
      <c r="AN28" s="114">
        <v>-1</v>
      </c>
      <c r="AO28" s="114" t="s">
        <v>69</v>
      </c>
      <c r="AP28" s="114">
        <v>0</v>
      </c>
      <c r="AQ28" s="114" t="s">
        <v>69</v>
      </c>
      <c r="AR28" s="114" t="s">
        <v>69</v>
      </c>
      <c r="AS28" s="114" t="s">
        <v>69</v>
      </c>
      <c r="AT28" s="114">
        <v>1</v>
      </c>
      <c r="AU28" s="114">
        <v>0</v>
      </c>
      <c r="AV28" s="114">
        <v>1</v>
      </c>
      <c r="AW28" s="114">
        <v>2</v>
      </c>
      <c r="AX28" s="114">
        <v>4</v>
      </c>
      <c r="AY28" s="114">
        <v>7</v>
      </c>
    </row>
    <row r="29" spans="1:51" hidden="1" x14ac:dyDescent="0.25">
      <c r="A29">
        <v>28</v>
      </c>
      <c r="B29">
        <v>0</v>
      </c>
      <c r="C29" t="s">
        <v>493</v>
      </c>
      <c r="D29" s="114">
        <v>0.02</v>
      </c>
      <c r="E29" s="114">
        <v>0.34</v>
      </c>
      <c r="F29" s="114">
        <v>0.61</v>
      </c>
      <c r="G29" s="114">
        <v>0.15</v>
      </c>
      <c r="H29" s="114">
        <v>0.3</v>
      </c>
      <c r="I29" s="114">
        <v>0.81</v>
      </c>
      <c r="J29" s="114">
        <v>0.1</v>
      </c>
      <c r="K29" s="114">
        <v>0.3</v>
      </c>
      <c r="L29" s="114">
        <v>0.12</v>
      </c>
      <c r="M29" s="114">
        <v>12.76</v>
      </c>
      <c r="N29" s="114">
        <v>15.68</v>
      </c>
      <c r="O29" s="114">
        <v>0.01</v>
      </c>
      <c r="P29" s="114">
        <v>0.32</v>
      </c>
      <c r="Q29" s="114">
        <v>0.62</v>
      </c>
      <c r="R29" s="114">
        <v>0.18</v>
      </c>
      <c r="S29" s="114">
        <v>0.28999999999999998</v>
      </c>
      <c r="T29" s="114">
        <v>0.83</v>
      </c>
      <c r="U29" s="114">
        <v>0.16</v>
      </c>
      <c r="V29" s="114">
        <v>0.45</v>
      </c>
      <c r="W29" s="114">
        <v>0.24</v>
      </c>
      <c r="X29" s="114">
        <v>16.32</v>
      </c>
      <c r="Y29" s="114">
        <v>16.420000000000002</v>
      </c>
      <c r="Z29" s="114">
        <v>2</v>
      </c>
      <c r="AA29" s="114">
        <v>1.06</v>
      </c>
      <c r="AB29" s="114">
        <v>0.98</v>
      </c>
      <c r="AC29" s="114">
        <v>0.83</v>
      </c>
      <c r="AD29" s="114">
        <v>1.03</v>
      </c>
      <c r="AE29" s="114">
        <v>0.98</v>
      </c>
      <c r="AF29" s="114">
        <v>0.62</v>
      </c>
      <c r="AG29" s="114">
        <v>0.67</v>
      </c>
      <c r="AH29" s="114">
        <v>0.5</v>
      </c>
      <c r="AI29" s="114">
        <v>0.78</v>
      </c>
      <c r="AJ29" s="114">
        <v>0.95</v>
      </c>
      <c r="AK29" s="114">
        <v>1</v>
      </c>
      <c r="AL29" s="114">
        <v>0</v>
      </c>
      <c r="AM29" s="114">
        <v>0</v>
      </c>
      <c r="AN29" s="114">
        <v>0</v>
      </c>
      <c r="AO29" s="114">
        <v>0</v>
      </c>
      <c r="AP29" s="114">
        <v>0</v>
      </c>
      <c r="AQ29" s="114">
        <v>-1</v>
      </c>
      <c r="AR29" s="114">
        <v>-1</v>
      </c>
      <c r="AS29" s="114">
        <v>-1</v>
      </c>
      <c r="AT29" s="114">
        <v>1</v>
      </c>
      <c r="AU29" s="114">
        <v>0</v>
      </c>
      <c r="AV29" s="114">
        <v>2</v>
      </c>
      <c r="AW29" s="114">
        <v>3</v>
      </c>
      <c r="AX29" s="114">
        <v>6</v>
      </c>
      <c r="AY29" s="114">
        <v>11</v>
      </c>
    </row>
    <row r="30" spans="1:51" hidden="1" x14ac:dyDescent="0.25">
      <c r="A30">
        <v>29</v>
      </c>
      <c r="B30">
        <v>0</v>
      </c>
      <c r="C30" t="s">
        <v>494</v>
      </c>
      <c r="D30" s="114">
        <v>0.01</v>
      </c>
      <c r="E30" s="114">
        <v>0.22</v>
      </c>
      <c r="F30" s="114">
        <v>0.37</v>
      </c>
      <c r="G30" s="114">
        <v>0.11</v>
      </c>
      <c r="H30" s="114">
        <v>0.08</v>
      </c>
      <c r="I30" s="114">
        <v>0.9</v>
      </c>
      <c r="J30" s="114">
        <v>0</v>
      </c>
      <c r="K30" s="114">
        <v>0.11</v>
      </c>
      <c r="L30" s="114">
        <v>0.08</v>
      </c>
      <c r="M30" s="114">
        <v>10.8</v>
      </c>
      <c r="N30" s="114">
        <v>6.18</v>
      </c>
      <c r="O30" s="114">
        <v>0.01</v>
      </c>
      <c r="P30" s="114">
        <v>0.32</v>
      </c>
      <c r="Q30" s="114">
        <v>0.62</v>
      </c>
      <c r="R30" s="114">
        <v>0.18</v>
      </c>
      <c r="S30" s="114">
        <v>0.28999999999999998</v>
      </c>
      <c r="T30" s="114">
        <v>0.83</v>
      </c>
      <c r="U30" s="114">
        <v>0.16</v>
      </c>
      <c r="V30" s="114">
        <v>0.45</v>
      </c>
      <c r="W30" s="114">
        <v>0.24</v>
      </c>
      <c r="X30" s="114">
        <v>16.32</v>
      </c>
      <c r="Y30" s="114">
        <v>16.420000000000002</v>
      </c>
      <c r="Z30" s="114">
        <v>1</v>
      </c>
      <c r="AA30" s="114">
        <v>0.69</v>
      </c>
      <c r="AB30" s="114">
        <v>0.6</v>
      </c>
      <c r="AC30" s="114">
        <v>0.61</v>
      </c>
      <c r="AD30" s="114">
        <v>0.28000000000000003</v>
      </c>
      <c r="AE30" s="114">
        <v>1.08</v>
      </c>
      <c r="AF30" s="114">
        <v>0</v>
      </c>
      <c r="AG30" s="114">
        <v>0.24</v>
      </c>
      <c r="AH30" s="114">
        <v>0.33</v>
      </c>
      <c r="AI30" s="114">
        <v>0.66</v>
      </c>
      <c r="AJ30" s="114">
        <v>0.38</v>
      </c>
      <c r="AK30" s="114">
        <v>0</v>
      </c>
      <c r="AL30" s="114">
        <v>-1</v>
      </c>
      <c r="AM30" s="114">
        <v>-1</v>
      </c>
      <c r="AN30" s="114">
        <v>-1</v>
      </c>
      <c r="AO30" s="114">
        <v>-1</v>
      </c>
      <c r="AP30" s="114">
        <v>0</v>
      </c>
      <c r="AQ30" s="114">
        <v>-1</v>
      </c>
      <c r="AR30" s="114">
        <v>-1</v>
      </c>
      <c r="AS30" s="114">
        <v>-1</v>
      </c>
      <c r="AT30" s="114">
        <v>1</v>
      </c>
      <c r="AU30" s="114">
        <v>1</v>
      </c>
      <c r="AV30" s="114">
        <v>2</v>
      </c>
      <c r="AW30" s="114">
        <v>7</v>
      </c>
      <c r="AX30" s="114">
        <v>2</v>
      </c>
      <c r="AY30" s="114">
        <v>11</v>
      </c>
    </row>
    <row r="31" spans="1:51" hidden="1" x14ac:dyDescent="0.25">
      <c r="A31">
        <v>30</v>
      </c>
      <c r="B31">
        <v>0</v>
      </c>
      <c r="C31" t="s">
        <v>495</v>
      </c>
      <c r="D31" s="114">
        <v>0.01</v>
      </c>
      <c r="E31" s="114">
        <v>0.3</v>
      </c>
      <c r="F31" s="114">
        <v>0.65</v>
      </c>
      <c r="G31" s="114">
        <v>0.03</v>
      </c>
      <c r="H31" s="114">
        <v>0.44</v>
      </c>
      <c r="I31" s="114">
        <v>0.88</v>
      </c>
      <c r="J31" s="114">
        <v>0.11</v>
      </c>
      <c r="K31" s="114">
        <v>0.41</v>
      </c>
      <c r="L31" s="114">
        <v>0.19</v>
      </c>
      <c r="M31" s="114">
        <v>12.49</v>
      </c>
      <c r="N31" s="114">
        <v>8</v>
      </c>
      <c r="O31" s="114">
        <v>0.01</v>
      </c>
      <c r="P31" s="114">
        <v>0.32</v>
      </c>
      <c r="Q31" s="114">
        <v>0.62</v>
      </c>
      <c r="R31" s="114">
        <v>0.18</v>
      </c>
      <c r="S31" s="114">
        <v>0.28999999999999998</v>
      </c>
      <c r="T31" s="114">
        <v>0.83</v>
      </c>
      <c r="U31" s="114">
        <v>0.16</v>
      </c>
      <c r="V31" s="114">
        <v>0.45</v>
      </c>
      <c r="W31" s="114">
        <v>0.24</v>
      </c>
      <c r="X31" s="114">
        <v>16.32</v>
      </c>
      <c r="Y31" s="114">
        <v>16.420000000000002</v>
      </c>
      <c r="Z31" s="114">
        <v>1</v>
      </c>
      <c r="AA31" s="114">
        <v>0.94</v>
      </c>
      <c r="AB31" s="114">
        <v>1.05</v>
      </c>
      <c r="AC31" s="114">
        <v>0.17</v>
      </c>
      <c r="AD31" s="114">
        <v>1.52</v>
      </c>
      <c r="AE31" s="114">
        <v>1.06</v>
      </c>
      <c r="AF31" s="114">
        <v>0.69</v>
      </c>
      <c r="AG31" s="114">
        <v>0.91</v>
      </c>
      <c r="AH31" s="114">
        <v>0.79</v>
      </c>
      <c r="AI31" s="114">
        <v>0.77</v>
      </c>
      <c r="AJ31" s="114">
        <v>0.49</v>
      </c>
      <c r="AK31" s="114">
        <v>0</v>
      </c>
      <c r="AL31" s="114">
        <v>0</v>
      </c>
      <c r="AM31" s="114">
        <v>0</v>
      </c>
      <c r="AN31" s="114">
        <v>-1</v>
      </c>
      <c r="AO31" s="114">
        <v>1</v>
      </c>
      <c r="AP31" s="114">
        <v>0</v>
      </c>
      <c r="AQ31" s="114">
        <v>-1</v>
      </c>
      <c r="AR31" s="114">
        <v>0</v>
      </c>
      <c r="AS31" s="114">
        <v>-1</v>
      </c>
      <c r="AT31" s="114">
        <v>1</v>
      </c>
      <c r="AU31" s="114">
        <v>1</v>
      </c>
      <c r="AV31" s="114">
        <v>3</v>
      </c>
      <c r="AW31" s="114">
        <v>3</v>
      </c>
      <c r="AX31" s="114">
        <v>5</v>
      </c>
      <c r="AY31" s="114">
        <v>11</v>
      </c>
    </row>
    <row r="32" spans="1:51" hidden="1" x14ac:dyDescent="0.25">
      <c r="A32">
        <v>31</v>
      </c>
      <c r="B32">
        <v>0</v>
      </c>
      <c r="C32" t="s">
        <v>496</v>
      </c>
      <c r="D32" s="114">
        <v>0</v>
      </c>
      <c r="E32" s="114">
        <v>0.3</v>
      </c>
      <c r="F32" s="114">
        <v>0.52</v>
      </c>
      <c r="G32" s="114">
        <v>0.06</v>
      </c>
      <c r="H32" s="114">
        <v>0.32</v>
      </c>
      <c r="I32" s="114">
        <v>0.84</v>
      </c>
      <c r="J32" s="114">
        <v>0.16</v>
      </c>
      <c r="K32" s="114">
        <v>0.62</v>
      </c>
      <c r="L32" s="114">
        <v>0.33</v>
      </c>
      <c r="M32" s="114">
        <v>9.08</v>
      </c>
      <c r="N32" s="114">
        <v>14.14</v>
      </c>
      <c r="O32" s="114">
        <v>0.01</v>
      </c>
      <c r="P32" s="114">
        <v>0.32</v>
      </c>
      <c r="Q32" s="114">
        <v>0.62</v>
      </c>
      <c r="R32" s="114">
        <v>0.18</v>
      </c>
      <c r="S32" s="114">
        <v>0.28999999999999998</v>
      </c>
      <c r="T32" s="114">
        <v>0.83</v>
      </c>
      <c r="U32" s="114">
        <v>0.16</v>
      </c>
      <c r="V32" s="114">
        <v>0.45</v>
      </c>
      <c r="W32" s="114">
        <v>0.24</v>
      </c>
      <c r="X32" s="114">
        <v>16.32</v>
      </c>
      <c r="Y32" s="114">
        <v>16.420000000000002</v>
      </c>
      <c r="Z32" s="114">
        <v>0</v>
      </c>
      <c r="AA32" s="114">
        <v>0.94</v>
      </c>
      <c r="AB32" s="114">
        <v>0.84</v>
      </c>
      <c r="AC32" s="114">
        <v>0.33</v>
      </c>
      <c r="AD32" s="114">
        <v>1.1000000000000001</v>
      </c>
      <c r="AE32" s="114">
        <v>1.01</v>
      </c>
      <c r="AF32" s="114">
        <v>1</v>
      </c>
      <c r="AG32" s="114">
        <v>1.38</v>
      </c>
      <c r="AH32" s="114">
        <v>1.38</v>
      </c>
      <c r="AI32" s="114">
        <v>0.56000000000000005</v>
      </c>
      <c r="AJ32" s="114">
        <v>0.86</v>
      </c>
      <c r="AK32" s="114">
        <v>-1</v>
      </c>
      <c r="AL32" s="114">
        <v>0</v>
      </c>
      <c r="AM32" s="114">
        <v>0</v>
      </c>
      <c r="AN32" s="114">
        <v>-1</v>
      </c>
      <c r="AO32" s="114">
        <v>0</v>
      </c>
      <c r="AP32" s="114">
        <v>0</v>
      </c>
      <c r="AQ32" s="114">
        <v>0</v>
      </c>
      <c r="AR32" s="114">
        <v>1</v>
      </c>
      <c r="AS32" s="114">
        <v>1</v>
      </c>
      <c r="AT32" s="114">
        <v>1</v>
      </c>
      <c r="AU32" s="114">
        <v>0</v>
      </c>
      <c r="AV32" s="114">
        <v>3</v>
      </c>
      <c r="AW32" s="114">
        <v>2</v>
      </c>
      <c r="AX32" s="114">
        <v>6</v>
      </c>
      <c r="AY32" s="114">
        <v>11</v>
      </c>
    </row>
    <row r="33" spans="1:51" hidden="1" x14ac:dyDescent="0.25">
      <c r="A33">
        <v>32</v>
      </c>
      <c r="B33">
        <v>0</v>
      </c>
      <c r="C33" t="s">
        <v>497</v>
      </c>
      <c r="D33" s="114">
        <v>0</v>
      </c>
      <c r="E33" s="114">
        <v>0.41</v>
      </c>
      <c r="F33" s="114">
        <v>0.64</v>
      </c>
      <c r="G33" s="114">
        <v>0.28999999999999998</v>
      </c>
      <c r="H33" s="114">
        <v>0.47</v>
      </c>
      <c r="I33" s="114">
        <v>0.73</v>
      </c>
      <c r="J33" s="114">
        <v>0.19</v>
      </c>
      <c r="K33" s="114">
        <v>0.57999999999999996</v>
      </c>
      <c r="L33" s="114">
        <v>0.1</v>
      </c>
      <c r="M33" s="114">
        <v>29.71</v>
      </c>
      <c r="N33" s="114">
        <v>20.94</v>
      </c>
      <c r="O33" s="114">
        <v>0</v>
      </c>
      <c r="P33" s="114">
        <v>0.36</v>
      </c>
      <c r="Q33" s="114">
        <v>0.64</v>
      </c>
      <c r="R33" s="114">
        <v>0.22</v>
      </c>
      <c r="S33" s="114">
        <v>0.3</v>
      </c>
      <c r="T33" s="114">
        <v>0.75</v>
      </c>
      <c r="U33" s="114">
        <v>0.18</v>
      </c>
      <c r="V33" s="114">
        <v>0.37</v>
      </c>
      <c r="W33" s="114">
        <v>0.23</v>
      </c>
      <c r="X33" s="114">
        <v>19.68</v>
      </c>
      <c r="Y33" s="114">
        <v>15.78</v>
      </c>
      <c r="Z33" s="114" t="s">
        <v>69</v>
      </c>
      <c r="AA33" s="114">
        <v>1.1399999999999999</v>
      </c>
      <c r="AB33" s="114">
        <v>1</v>
      </c>
      <c r="AC33" s="114">
        <v>1.32</v>
      </c>
      <c r="AD33" s="114">
        <v>1.57</v>
      </c>
      <c r="AE33" s="114">
        <v>0.97</v>
      </c>
      <c r="AF33" s="114">
        <v>1.06</v>
      </c>
      <c r="AG33" s="114">
        <v>1.57</v>
      </c>
      <c r="AH33" s="114">
        <v>0.43</v>
      </c>
      <c r="AI33" s="114">
        <v>1.51</v>
      </c>
      <c r="AJ33" s="114">
        <v>1.33</v>
      </c>
      <c r="AK33" s="114" t="s">
        <v>69</v>
      </c>
      <c r="AL33" s="114">
        <v>0</v>
      </c>
      <c r="AM33" s="114">
        <v>0</v>
      </c>
      <c r="AN33" s="114">
        <v>1</v>
      </c>
      <c r="AO33" s="114">
        <v>1</v>
      </c>
      <c r="AP33" s="114">
        <v>0</v>
      </c>
      <c r="AQ33" s="114">
        <v>0</v>
      </c>
      <c r="AR33" s="114">
        <v>1</v>
      </c>
      <c r="AS33" s="114">
        <v>-1</v>
      </c>
      <c r="AT33" s="114">
        <v>-1</v>
      </c>
      <c r="AU33" s="114">
        <v>-1</v>
      </c>
      <c r="AV33" s="114">
        <v>3</v>
      </c>
      <c r="AW33" s="114">
        <v>3</v>
      </c>
      <c r="AX33" s="114">
        <v>4</v>
      </c>
      <c r="AY33" s="114">
        <v>10</v>
      </c>
    </row>
    <row r="34" spans="1:51" hidden="1" x14ac:dyDescent="0.25">
      <c r="A34">
        <v>33</v>
      </c>
      <c r="B34">
        <v>0</v>
      </c>
      <c r="C34" t="s">
        <v>498</v>
      </c>
      <c r="D34" s="114">
        <v>0</v>
      </c>
      <c r="E34" s="114">
        <v>0.49</v>
      </c>
      <c r="F34" s="114">
        <v>0.69</v>
      </c>
      <c r="G34" s="114">
        <v>0.43</v>
      </c>
      <c r="H34" s="114">
        <v>0.32</v>
      </c>
      <c r="I34" s="114">
        <v>0.8</v>
      </c>
      <c r="J34" s="114">
        <v>0.22</v>
      </c>
      <c r="K34" s="114">
        <v>0.67</v>
      </c>
      <c r="L34" s="114">
        <v>0.09</v>
      </c>
      <c r="M34" s="114">
        <v>14.81</v>
      </c>
      <c r="N34" s="114">
        <v>14.84</v>
      </c>
      <c r="O34" s="114">
        <v>0.01</v>
      </c>
      <c r="P34" s="114">
        <v>0.34</v>
      </c>
      <c r="Q34" s="114">
        <v>0.55000000000000004</v>
      </c>
      <c r="R34" s="114">
        <v>0.22</v>
      </c>
      <c r="S34" s="114">
        <v>0.28000000000000003</v>
      </c>
      <c r="T34" s="114">
        <v>0.84</v>
      </c>
      <c r="U34" s="114">
        <v>0.13</v>
      </c>
      <c r="V34" s="114">
        <v>0.34</v>
      </c>
      <c r="W34" s="114">
        <v>0.15</v>
      </c>
      <c r="X34" s="114">
        <v>15.74</v>
      </c>
      <c r="Y34" s="114">
        <v>14.49</v>
      </c>
      <c r="Z34" s="114">
        <v>0</v>
      </c>
      <c r="AA34" s="114">
        <v>1.44</v>
      </c>
      <c r="AB34" s="114">
        <v>1.25</v>
      </c>
      <c r="AC34" s="114">
        <v>1.95</v>
      </c>
      <c r="AD34" s="114">
        <v>1.1399999999999999</v>
      </c>
      <c r="AE34" s="114">
        <v>0.95</v>
      </c>
      <c r="AF34" s="114">
        <v>1.69</v>
      </c>
      <c r="AG34" s="114">
        <v>1.97</v>
      </c>
      <c r="AH34" s="114">
        <v>0.6</v>
      </c>
      <c r="AI34" s="114">
        <v>0.94</v>
      </c>
      <c r="AJ34" s="114">
        <v>1.02</v>
      </c>
      <c r="AK34" s="114">
        <v>-1</v>
      </c>
      <c r="AL34" s="114">
        <v>1</v>
      </c>
      <c r="AM34" s="114">
        <v>1</v>
      </c>
      <c r="AN34" s="114">
        <v>1</v>
      </c>
      <c r="AO34" s="114">
        <v>0</v>
      </c>
      <c r="AP34" s="114">
        <v>0</v>
      </c>
      <c r="AQ34" s="114">
        <v>1</v>
      </c>
      <c r="AR34" s="114">
        <v>1</v>
      </c>
      <c r="AS34" s="114">
        <v>-1</v>
      </c>
      <c r="AT34" s="114">
        <v>0</v>
      </c>
      <c r="AU34" s="114">
        <v>0</v>
      </c>
      <c r="AV34" s="114">
        <v>5</v>
      </c>
      <c r="AW34" s="114">
        <v>2</v>
      </c>
      <c r="AX34" s="114">
        <v>4</v>
      </c>
      <c r="AY34" s="114">
        <v>11</v>
      </c>
    </row>
    <row r="35" spans="1:51" hidden="1" x14ac:dyDescent="0.25">
      <c r="A35">
        <v>34</v>
      </c>
      <c r="B35">
        <v>0</v>
      </c>
      <c r="C35" t="s">
        <v>499</v>
      </c>
      <c r="D35" s="114">
        <v>0.01</v>
      </c>
      <c r="E35" s="114">
        <v>0.38</v>
      </c>
      <c r="F35" s="114">
        <v>0.53</v>
      </c>
      <c r="G35" s="114">
        <v>0.26</v>
      </c>
      <c r="H35" s="114">
        <v>0.41</v>
      </c>
      <c r="I35" s="114">
        <v>0.72</v>
      </c>
      <c r="J35" s="114">
        <v>0.34</v>
      </c>
      <c r="K35" s="114">
        <v>0.65</v>
      </c>
      <c r="L35" s="114">
        <v>0.3</v>
      </c>
      <c r="M35" s="114">
        <v>35.770000000000003</v>
      </c>
      <c r="N35" s="114">
        <v>40.549999999999997</v>
      </c>
      <c r="O35" s="114">
        <v>0</v>
      </c>
      <c r="P35" s="114">
        <v>0.42</v>
      </c>
      <c r="Q35" s="114">
        <v>0.62</v>
      </c>
      <c r="R35" s="114">
        <v>0.32</v>
      </c>
      <c r="S35" s="114">
        <v>0.39</v>
      </c>
      <c r="T35" s="114">
        <v>0.73</v>
      </c>
      <c r="U35" s="114">
        <v>0.22</v>
      </c>
      <c r="V35" s="114">
        <v>0.51</v>
      </c>
      <c r="W35" s="114">
        <v>0.17</v>
      </c>
      <c r="X35" s="114">
        <v>36.32</v>
      </c>
      <c r="Y35" s="114">
        <v>28.07</v>
      </c>
      <c r="Z35" s="114" t="s">
        <v>640</v>
      </c>
      <c r="AA35" s="114">
        <v>0.9</v>
      </c>
      <c r="AB35" s="114">
        <v>0.85</v>
      </c>
      <c r="AC35" s="114">
        <v>0.81</v>
      </c>
      <c r="AD35" s="114">
        <v>1.05</v>
      </c>
      <c r="AE35" s="114">
        <v>0.99</v>
      </c>
      <c r="AF35" s="114">
        <v>1.55</v>
      </c>
      <c r="AG35" s="114">
        <v>1.27</v>
      </c>
      <c r="AH35" s="114">
        <v>1.76</v>
      </c>
      <c r="AI35" s="114">
        <v>0.98</v>
      </c>
      <c r="AJ35" s="114">
        <v>1.44</v>
      </c>
      <c r="AK35" s="114">
        <v>1</v>
      </c>
      <c r="AL35" s="114">
        <v>0</v>
      </c>
      <c r="AM35" s="114">
        <v>0</v>
      </c>
      <c r="AN35" s="114">
        <v>0</v>
      </c>
      <c r="AO35" s="114">
        <v>0</v>
      </c>
      <c r="AP35" s="114">
        <v>0</v>
      </c>
      <c r="AQ35" s="114">
        <v>1</v>
      </c>
      <c r="AR35" s="114">
        <v>1</v>
      </c>
      <c r="AS35" s="114">
        <v>1</v>
      </c>
      <c r="AT35" s="114">
        <v>0</v>
      </c>
      <c r="AU35" s="114">
        <v>-1</v>
      </c>
      <c r="AV35" s="114">
        <v>4</v>
      </c>
      <c r="AW35" s="114">
        <v>1</v>
      </c>
      <c r="AX35" s="114">
        <v>6</v>
      </c>
      <c r="AY35" s="114">
        <v>11</v>
      </c>
    </row>
    <row r="36" spans="1:51" hidden="1" x14ac:dyDescent="0.25">
      <c r="A36">
        <v>35</v>
      </c>
      <c r="B36">
        <v>0</v>
      </c>
      <c r="C36" t="s">
        <v>500</v>
      </c>
      <c r="D36" s="114">
        <v>0</v>
      </c>
      <c r="E36" s="114">
        <v>0.37</v>
      </c>
      <c r="F36" s="114">
        <v>0.61</v>
      </c>
      <c r="G36" s="114">
        <v>0.23</v>
      </c>
      <c r="H36" s="114">
        <v>0.35</v>
      </c>
      <c r="I36" s="114">
        <v>0.96</v>
      </c>
      <c r="J36" s="114">
        <v>0.17</v>
      </c>
      <c r="K36" s="114">
        <v>0.48</v>
      </c>
      <c r="L36" s="114">
        <v>0.05</v>
      </c>
      <c r="M36" s="114">
        <v>15.59</v>
      </c>
      <c r="N36" s="114">
        <v>17.22</v>
      </c>
      <c r="O36" s="114">
        <v>0</v>
      </c>
      <c r="P36" s="114">
        <v>0.45</v>
      </c>
      <c r="Q36" s="114">
        <v>0.66</v>
      </c>
      <c r="R36" s="114">
        <v>0.35</v>
      </c>
      <c r="S36" s="114">
        <v>0.35</v>
      </c>
      <c r="T36" s="114">
        <v>0.8</v>
      </c>
      <c r="U36" s="114">
        <v>0.21</v>
      </c>
      <c r="V36" s="114">
        <v>0.48</v>
      </c>
      <c r="W36" s="114">
        <v>0.2</v>
      </c>
      <c r="X36" s="114">
        <v>12.44</v>
      </c>
      <c r="Y36" s="114">
        <v>11.06</v>
      </c>
      <c r="Z36" s="114" t="s">
        <v>69</v>
      </c>
      <c r="AA36" s="114">
        <v>0.82</v>
      </c>
      <c r="AB36" s="114">
        <v>0.92</v>
      </c>
      <c r="AC36" s="114">
        <v>0.66</v>
      </c>
      <c r="AD36" s="114">
        <v>1</v>
      </c>
      <c r="AE36" s="114">
        <v>1.2</v>
      </c>
      <c r="AF36" s="114">
        <v>0.81</v>
      </c>
      <c r="AG36" s="114">
        <v>1</v>
      </c>
      <c r="AH36" s="114">
        <v>0.25</v>
      </c>
      <c r="AI36" s="114">
        <v>1.25</v>
      </c>
      <c r="AJ36" s="114">
        <v>1.56</v>
      </c>
      <c r="AK36" s="114" t="s">
        <v>69</v>
      </c>
      <c r="AL36" s="114">
        <v>0</v>
      </c>
      <c r="AM36" s="114">
        <v>0</v>
      </c>
      <c r="AN36" s="114">
        <v>-1</v>
      </c>
      <c r="AO36" s="114">
        <v>0</v>
      </c>
      <c r="AP36" s="114">
        <v>0</v>
      </c>
      <c r="AQ36" s="114">
        <v>0</v>
      </c>
      <c r="AR36" s="114">
        <v>0</v>
      </c>
      <c r="AS36" s="114">
        <v>-1</v>
      </c>
      <c r="AT36" s="114">
        <v>-1</v>
      </c>
      <c r="AU36" s="114">
        <v>-1</v>
      </c>
      <c r="AV36" s="114">
        <v>0</v>
      </c>
      <c r="AW36" s="114">
        <v>4</v>
      </c>
      <c r="AX36" s="114">
        <v>6</v>
      </c>
      <c r="AY36" s="114">
        <v>10</v>
      </c>
    </row>
    <row r="37" spans="1:51" hidden="1" x14ac:dyDescent="0.25">
      <c r="A37">
        <v>36</v>
      </c>
      <c r="B37">
        <v>0</v>
      </c>
      <c r="C37" t="s">
        <v>501</v>
      </c>
      <c r="D37" s="114">
        <v>0</v>
      </c>
      <c r="E37" s="114">
        <v>0.61</v>
      </c>
      <c r="F37" s="114">
        <v>0.6</v>
      </c>
      <c r="G37" s="114">
        <v>0.35</v>
      </c>
      <c r="H37" s="114" t="s">
        <v>69</v>
      </c>
      <c r="I37" s="114">
        <v>0.74</v>
      </c>
      <c r="J37" s="114" t="s">
        <v>69</v>
      </c>
      <c r="K37" s="114" t="s">
        <v>69</v>
      </c>
      <c r="L37" s="114" t="s">
        <v>69</v>
      </c>
      <c r="M37" s="114">
        <v>3.31</v>
      </c>
      <c r="N37" s="114">
        <v>2.2799999999999998</v>
      </c>
      <c r="O37" s="114">
        <v>0</v>
      </c>
      <c r="P37" s="114">
        <v>0.45</v>
      </c>
      <c r="Q37" s="114">
        <v>0.66</v>
      </c>
      <c r="R37" s="114">
        <v>0.35</v>
      </c>
      <c r="S37" s="114" t="s">
        <v>69</v>
      </c>
      <c r="T37" s="114">
        <v>0.8</v>
      </c>
      <c r="U37" s="114" t="s">
        <v>69</v>
      </c>
      <c r="V37" s="114" t="s">
        <v>69</v>
      </c>
      <c r="W37" s="114" t="s">
        <v>69</v>
      </c>
      <c r="X37" s="114">
        <v>12.44</v>
      </c>
      <c r="Y37" s="114">
        <v>11.06</v>
      </c>
      <c r="Z37" s="114" t="s">
        <v>69</v>
      </c>
      <c r="AA37" s="114">
        <v>1.36</v>
      </c>
      <c r="AB37" s="114">
        <v>0.91</v>
      </c>
      <c r="AC37" s="114">
        <v>1</v>
      </c>
      <c r="AD37" s="114" t="s">
        <v>69</v>
      </c>
      <c r="AE37" s="114">
        <v>0.92</v>
      </c>
      <c r="AF37" s="114" t="s">
        <v>69</v>
      </c>
      <c r="AG37" s="114" t="s">
        <v>69</v>
      </c>
      <c r="AH37" s="114" t="s">
        <v>69</v>
      </c>
      <c r="AI37" s="114">
        <v>0.27</v>
      </c>
      <c r="AJ37" s="114">
        <v>0.21</v>
      </c>
      <c r="AK37" s="114" t="s">
        <v>69</v>
      </c>
      <c r="AL37" s="114">
        <v>1</v>
      </c>
      <c r="AM37" s="114">
        <v>0</v>
      </c>
      <c r="AN37" s="114">
        <v>0</v>
      </c>
      <c r="AO37" s="114" t="s">
        <v>69</v>
      </c>
      <c r="AP37" s="114">
        <v>0</v>
      </c>
      <c r="AQ37" s="114" t="s">
        <v>69</v>
      </c>
      <c r="AR37" s="114" t="s">
        <v>69</v>
      </c>
      <c r="AS37" s="114" t="s">
        <v>69</v>
      </c>
      <c r="AT37" s="114">
        <v>1</v>
      </c>
      <c r="AU37" s="114">
        <v>1</v>
      </c>
      <c r="AV37" s="114">
        <v>3</v>
      </c>
      <c r="AW37" s="114">
        <v>0</v>
      </c>
      <c r="AX37" s="114">
        <v>3</v>
      </c>
      <c r="AY37" s="114">
        <v>6</v>
      </c>
    </row>
    <row r="38" spans="1:51" hidden="1" x14ac:dyDescent="0.25">
      <c r="A38">
        <v>37</v>
      </c>
      <c r="B38">
        <v>0</v>
      </c>
      <c r="C38" t="s">
        <v>502</v>
      </c>
      <c r="D38" s="114">
        <v>0.05</v>
      </c>
      <c r="E38" s="114">
        <v>0.23</v>
      </c>
      <c r="F38" s="114">
        <v>0.45</v>
      </c>
      <c r="G38" s="114">
        <v>0.08</v>
      </c>
      <c r="H38" s="114">
        <v>0.18</v>
      </c>
      <c r="I38" s="114">
        <v>0.8</v>
      </c>
      <c r="J38" s="114">
        <v>0.16</v>
      </c>
      <c r="K38" s="114">
        <v>0.38</v>
      </c>
      <c r="L38" s="114">
        <v>0.48</v>
      </c>
      <c r="M38" s="114">
        <v>39.83</v>
      </c>
      <c r="N38" s="114">
        <v>50.85</v>
      </c>
      <c r="O38" s="114">
        <v>0</v>
      </c>
      <c r="P38" s="114">
        <v>0.38</v>
      </c>
      <c r="Q38" s="114">
        <v>0.63</v>
      </c>
      <c r="R38" s="114">
        <v>0.27</v>
      </c>
      <c r="S38" s="114">
        <v>0.25</v>
      </c>
      <c r="T38" s="114">
        <v>0.72</v>
      </c>
      <c r="U38" s="114">
        <v>0.16</v>
      </c>
      <c r="V38" s="114">
        <v>0.38</v>
      </c>
      <c r="W38" s="114">
        <v>0.53</v>
      </c>
      <c r="X38" s="114">
        <v>45.11</v>
      </c>
      <c r="Y38" s="114">
        <v>37.36</v>
      </c>
      <c r="Z38" s="114" t="s">
        <v>640</v>
      </c>
      <c r="AA38" s="114">
        <v>0.61</v>
      </c>
      <c r="AB38" s="114">
        <v>0.71</v>
      </c>
      <c r="AC38" s="114">
        <v>0.3</v>
      </c>
      <c r="AD38" s="114">
        <v>0.72</v>
      </c>
      <c r="AE38" s="114">
        <v>1.1100000000000001</v>
      </c>
      <c r="AF38" s="114">
        <v>1</v>
      </c>
      <c r="AG38" s="114">
        <v>1</v>
      </c>
      <c r="AH38" s="114">
        <v>0.91</v>
      </c>
      <c r="AI38" s="114">
        <v>0.88</v>
      </c>
      <c r="AJ38" s="114">
        <v>1.36</v>
      </c>
      <c r="AK38" s="114">
        <v>1</v>
      </c>
      <c r="AL38" s="114">
        <v>-1</v>
      </c>
      <c r="AM38" s="114">
        <v>-1</v>
      </c>
      <c r="AN38" s="114">
        <v>-1</v>
      </c>
      <c r="AO38" s="114">
        <v>-1</v>
      </c>
      <c r="AP38" s="114">
        <v>0</v>
      </c>
      <c r="AQ38" s="114">
        <v>0</v>
      </c>
      <c r="AR38" s="114">
        <v>0</v>
      </c>
      <c r="AS38" s="114">
        <v>0</v>
      </c>
      <c r="AT38" s="114">
        <v>0</v>
      </c>
      <c r="AU38" s="114">
        <v>-1</v>
      </c>
      <c r="AV38" s="114">
        <v>1</v>
      </c>
      <c r="AW38" s="114">
        <v>5</v>
      </c>
      <c r="AX38" s="114">
        <v>5</v>
      </c>
      <c r="AY38" s="114">
        <v>11</v>
      </c>
    </row>
    <row r="39" spans="1:51" hidden="1" x14ac:dyDescent="0.25">
      <c r="A39">
        <v>38</v>
      </c>
      <c r="B39">
        <v>0</v>
      </c>
      <c r="C39" t="s">
        <v>503</v>
      </c>
      <c r="D39" s="114">
        <v>0.01</v>
      </c>
      <c r="E39" s="114">
        <v>0.15</v>
      </c>
      <c r="F39" s="114">
        <v>0.35</v>
      </c>
      <c r="G39" s="114">
        <v>0.02</v>
      </c>
      <c r="H39" s="114">
        <v>0.21</v>
      </c>
      <c r="I39" s="114">
        <v>0.96</v>
      </c>
      <c r="J39" s="114">
        <v>0.14000000000000001</v>
      </c>
      <c r="K39" s="114">
        <v>0.21</v>
      </c>
      <c r="L39" s="114">
        <v>0.19</v>
      </c>
      <c r="M39" s="114">
        <v>23.72</v>
      </c>
      <c r="N39" s="114">
        <v>49.31</v>
      </c>
      <c r="O39" s="114">
        <v>0</v>
      </c>
      <c r="P39" s="114">
        <v>0.25</v>
      </c>
      <c r="Q39" s="114">
        <v>0.42</v>
      </c>
      <c r="R39" s="114">
        <v>0.13</v>
      </c>
      <c r="S39" s="114">
        <v>0.18</v>
      </c>
      <c r="T39" s="114">
        <v>0.8</v>
      </c>
      <c r="U39" s="114">
        <v>7.0000000000000007E-2</v>
      </c>
      <c r="V39" s="114">
        <v>0.25</v>
      </c>
      <c r="W39" s="114">
        <v>0.19</v>
      </c>
      <c r="X39" s="114">
        <v>16.809999999999999</v>
      </c>
      <c r="Y39" s="114">
        <v>19.77</v>
      </c>
      <c r="Z39" s="114" t="s">
        <v>640</v>
      </c>
      <c r="AA39" s="114">
        <v>0.6</v>
      </c>
      <c r="AB39" s="114">
        <v>0.83</v>
      </c>
      <c r="AC39" s="114">
        <v>0.15</v>
      </c>
      <c r="AD39" s="114">
        <v>1.17</v>
      </c>
      <c r="AE39" s="114">
        <v>1.2</v>
      </c>
      <c r="AF39" s="114">
        <v>2</v>
      </c>
      <c r="AG39" s="114">
        <v>0.84</v>
      </c>
      <c r="AH39" s="114">
        <v>1</v>
      </c>
      <c r="AI39" s="114">
        <v>1.41</v>
      </c>
      <c r="AJ39" s="114">
        <v>2.4900000000000002</v>
      </c>
      <c r="AK39" s="114">
        <v>1</v>
      </c>
      <c r="AL39" s="114">
        <v>-1</v>
      </c>
      <c r="AM39" s="114">
        <v>0</v>
      </c>
      <c r="AN39" s="114">
        <v>-1</v>
      </c>
      <c r="AO39" s="114">
        <v>0</v>
      </c>
      <c r="AP39" s="114">
        <v>0</v>
      </c>
      <c r="AQ39" s="114">
        <v>1</v>
      </c>
      <c r="AR39" s="114">
        <v>0</v>
      </c>
      <c r="AS39" s="114">
        <v>0</v>
      </c>
      <c r="AT39" s="114">
        <v>-1</v>
      </c>
      <c r="AU39" s="114">
        <v>-1</v>
      </c>
      <c r="AV39" s="114">
        <v>2</v>
      </c>
      <c r="AW39" s="114">
        <v>4</v>
      </c>
      <c r="AX39" s="114">
        <v>5</v>
      </c>
      <c r="AY39" s="114">
        <v>11</v>
      </c>
    </row>
    <row r="40" spans="1:51" hidden="1" x14ac:dyDescent="0.25">
      <c r="A40">
        <v>39</v>
      </c>
      <c r="B40">
        <v>0</v>
      </c>
      <c r="C40" t="s">
        <v>504</v>
      </c>
      <c r="D40" s="114">
        <v>0.03</v>
      </c>
      <c r="E40" s="114">
        <v>0.44</v>
      </c>
      <c r="F40" s="114">
        <v>0.61</v>
      </c>
      <c r="G40" s="114">
        <v>0.34</v>
      </c>
      <c r="H40" s="114">
        <v>0.28000000000000003</v>
      </c>
      <c r="I40" s="114">
        <v>0.84</v>
      </c>
      <c r="J40" s="114">
        <v>7.0000000000000007E-2</v>
      </c>
      <c r="K40" s="114">
        <v>0.3</v>
      </c>
      <c r="L40" s="114">
        <v>0.14000000000000001</v>
      </c>
      <c r="M40" s="114">
        <v>86.57</v>
      </c>
      <c r="N40" s="114">
        <v>149.37</v>
      </c>
      <c r="O40" s="114">
        <v>0.01</v>
      </c>
      <c r="P40" s="114">
        <v>0.46</v>
      </c>
      <c r="Q40" s="114">
        <v>0.67</v>
      </c>
      <c r="R40" s="114">
        <v>0.35</v>
      </c>
      <c r="S40" s="114">
        <v>0.41</v>
      </c>
      <c r="T40" s="114">
        <v>0.78</v>
      </c>
      <c r="U40" s="114">
        <v>0.25</v>
      </c>
      <c r="V40" s="114">
        <v>0.49</v>
      </c>
      <c r="W40" s="114">
        <v>0.2</v>
      </c>
      <c r="X40" s="114">
        <v>45.14</v>
      </c>
      <c r="Y40" s="114">
        <v>47.47</v>
      </c>
      <c r="Z40" s="114">
        <v>3</v>
      </c>
      <c r="AA40" s="114">
        <v>0.96</v>
      </c>
      <c r="AB40" s="114">
        <v>0.91</v>
      </c>
      <c r="AC40" s="114">
        <v>0.97</v>
      </c>
      <c r="AD40" s="114">
        <v>0.68</v>
      </c>
      <c r="AE40" s="114">
        <v>1.08</v>
      </c>
      <c r="AF40" s="114">
        <v>0.28000000000000003</v>
      </c>
      <c r="AG40" s="114">
        <v>0.61</v>
      </c>
      <c r="AH40" s="114">
        <v>0.7</v>
      </c>
      <c r="AI40" s="114">
        <v>1.92</v>
      </c>
      <c r="AJ40" s="114">
        <v>3.15</v>
      </c>
      <c r="AK40" s="114">
        <v>1</v>
      </c>
      <c r="AL40" s="114">
        <v>0</v>
      </c>
      <c r="AM40" s="114">
        <v>0</v>
      </c>
      <c r="AN40" s="114">
        <v>0</v>
      </c>
      <c r="AO40" s="114">
        <v>-1</v>
      </c>
      <c r="AP40" s="114">
        <v>0</v>
      </c>
      <c r="AQ40" s="114">
        <v>-1</v>
      </c>
      <c r="AR40" s="114">
        <v>-1</v>
      </c>
      <c r="AS40" s="114">
        <v>-1</v>
      </c>
      <c r="AT40" s="114">
        <v>-1</v>
      </c>
      <c r="AU40" s="114">
        <v>-1</v>
      </c>
      <c r="AV40" s="114">
        <v>1</v>
      </c>
      <c r="AW40" s="114">
        <v>6</v>
      </c>
      <c r="AX40" s="114">
        <v>4</v>
      </c>
      <c r="AY40" s="114">
        <v>11</v>
      </c>
    </row>
    <row r="41" spans="1:51" hidden="1" x14ac:dyDescent="0.25">
      <c r="A41">
        <v>40</v>
      </c>
      <c r="B41">
        <v>0</v>
      </c>
      <c r="C41" t="s">
        <v>505</v>
      </c>
      <c r="D41" s="114">
        <v>0</v>
      </c>
      <c r="E41" s="114">
        <v>0.46</v>
      </c>
      <c r="F41" s="114">
        <v>0.71</v>
      </c>
      <c r="G41" s="114">
        <v>0.36</v>
      </c>
      <c r="H41" s="114">
        <v>0.17</v>
      </c>
      <c r="I41" s="114">
        <v>0.91</v>
      </c>
      <c r="J41" s="114">
        <v>0.13</v>
      </c>
      <c r="K41" s="114">
        <v>0.28000000000000003</v>
      </c>
      <c r="L41" s="114">
        <v>0.1</v>
      </c>
      <c r="M41" s="114">
        <v>9.32</v>
      </c>
      <c r="N41" s="114">
        <v>12.08</v>
      </c>
      <c r="O41" s="114">
        <v>0</v>
      </c>
      <c r="P41" s="114">
        <v>0.32</v>
      </c>
      <c r="Q41" s="114">
        <v>0.56000000000000005</v>
      </c>
      <c r="R41" s="114">
        <v>0.16</v>
      </c>
      <c r="S41" s="114">
        <v>0.27</v>
      </c>
      <c r="T41" s="114">
        <v>0.82</v>
      </c>
      <c r="U41" s="114">
        <v>0.15</v>
      </c>
      <c r="V41" s="114">
        <v>0.4</v>
      </c>
      <c r="W41" s="114">
        <v>0.14000000000000001</v>
      </c>
      <c r="X41" s="114">
        <v>6.36</v>
      </c>
      <c r="Y41" s="114">
        <v>5.52</v>
      </c>
      <c r="Z41" s="114" t="s">
        <v>69</v>
      </c>
      <c r="AA41" s="114">
        <v>1.44</v>
      </c>
      <c r="AB41" s="114">
        <v>1.27</v>
      </c>
      <c r="AC41" s="114">
        <v>2.25</v>
      </c>
      <c r="AD41" s="114">
        <v>0.63</v>
      </c>
      <c r="AE41" s="114">
        <v>1.1100000000000001</v>
      </c>
      <c r="AF41" s="114">
        <v>0.87</v>
      </c>
      <c r="AG41" s="114">
        <v>0.7</v>
      </c>
      <c r="AH41" s="114">
        <v>0.71</v>
      </c>
      <c r="AI41" s="114">
        <v>1.47</v>
      </c>
      <c r="AJ41" s="114">
        <v>2.19</v>
      </c>
      <c r="AK41" s="114" t="s">
        <v>69</v>
      </c>
      <c r="AL41" s="114">
        <v>1</v>
      </c>
      <c r="AM41" s="114">
        <v>1</v>
      </c>
      <c r="AN41" s="114">
        <v>1</v>
      </c>
      <c r="AO41" s="114">
        <v>-1</v>
      </c>
      <c r="AP41" s="114">
        <v>0</v>
      </c>
      <c r="AQ41" s="114">
        <v>0</v>
      </c>
      <c r="AR41" s="114">
        <v>-1</v>
      </c>
      <c r="AS41" s="114">
        <v>-1</v>
      </c>
      <c r="AT41" s="114">
        <v>-1</v>
      </c>
      <c r="AU41" s="114">
        <v>-1</v>
      </c>
      <c r="AV41" s="114">
        <v>3</v>
      </c>
      <c r="AW41" s="114">
        <v>5</v>
      </c>
      <c r="AX41" s="114">
        <v>2</v>
      </c>
      <c r="AY41" s="114">
        <v>10</v>
      </c>
    </row>
    <row r="42" spans="1:51" hidden="1" x14ac:dyDescent="0.25">
      <c r="A42">
        <v>41</v>
      </c>
      <c r="B42">
        <v>0</v>
      </c>
      <c r="C42" t="s">
        <v>506</v>
      </c>
      <c r="D42" s="114">
        <v>0</v>
      </c>
      <c r="E42" s="114">
        <v>0.28999999999999998</v>
      </c>
      <c r="F42" s="114">
        <v>0.47</v>
      </c>
      <c r="G42" s="114">
        <v>0.11</v>
      </c>
      <c r="H42" s="114">
        <v>0.24</v>
      </c>
      <c r="I42" s="114">
        <v>0.9</v>
      </c>
      <c r="J42" s="114">
        <v>0.08</v>
      </c>
      <c r="K42" s="114">
        <v>0.48</v>
      </c>
      <c r="L42" s="114">
        <v>0.11</v>
      </c>
      <c r="M42" s="114">
        <v>16.149999999999999</v>
      </c>
      <c r="N42" s="114">
        <v>18.309999999999999</v>
      </c>
      <c r="O42" s="114">
        <v>0</v>
      </c>
      <c r="P42" s="114">
        <v>0.38</v>
      </c>
      <c r="Q42" s="114">
        <v>0.65</v>
      </c>
      <c r="R42" s="114">
        <v>0.27</v>
      </c>
      <c r="S42" s="114">
        <v>0.31</v>
      </c>
      <c r="T42" s="114">
        <v>0.88</v>
      </c>
      <c r="U42" s="114">
        <v>0.17</v>
      </c>
      <c r="V42" s="114">
        <v>0.42</v>
      </c>
      <c r="W42" s="114">
        <v>0.17</v>
      </c>
      <c r="X42" s="114">
        <v>16.399999999999999</v>
      </c>
      <c r="Y42" s="114">
        <v>13.91</v>
      </c>
      <c r="Z42" s="114" t="s">
        <v>69</v>
      </c>
      <c r="AA42" s="114">
        <v>0.76</v>
      </c>
      <c r="AB42" s="114">
        <v>0.72</v>
      </c>
      <c r="AC42" s="114">
        <v>0.41</v>
      </c>
      <c r="AD42" s="114">
        <v>0.77</v>
      </c>
      <c r="AE42" s="114">
        <v>1.02</v>
      </c>
      <c r="AF42" s="114">
        <v>0.47</v>
      </c>
      <c r="AG42" s="114">
        <v>1.1399999999999999</v>
      </c>
      <c r="AH42" s="114">
        <v>0.65</v>
      </c>
      <c r="AI42" s="114">
        <v>0.98</v>
      </c>
      <c r="AJ42" s="114">
        <v>1.32</v>
      </c>
      <c r="AK42" s="114" t="s">
        <v>69</v>
      </c>
      <c r="AL42" s="114">
        <v>-1</v>
      </c>
      <c r="AM42" s="114">
        <v>-1</v>
      </c>
      <c r="AN42" s="114">
        <v>-1</v>
      </c>
      <c r="AO42" s="114">
        <v>-1</v>
      </c>
      <c r="AP42" s="114">
        <v>0</v>
      </c>
      <c r="AQ42" s="114">
        <v>-1</v>
      </c>
      <c r="AR42" s="114">
        <v>0</v>
      </c>
      <c r="AS42" s="114">
        <v>-1</v>
      </c>
      <c r="AT42" s="114">
        <v>0</v>
      </c>
      <c r="AU42" s="114">
        <v>-1</v>
      </c>
      <c r="AV42" s="114">
        <v>0</v>
      </c>
      <c r="AW42" s="114">
        <v>7</v>
      </c>
      <c r="AX42" s="114">
        <v>3</v>
      </c>
      <c r="AY42" s="114">
        <v>10</v>
      </c>
    </row>
    <row r="43" spans="1:51" hidden="1" x14ac:dyDescent="0.25">
      <c r="A43">
        <v>42</v>
      </c>
      <c r="B43">
        <v>0</v>
      </c>
      <c r="C43" t="s">
        <v>507</v>
      </c>
      <c r="D43" s="114">
        <v>0.02</v>
      </c>
      <c r="E43" s="114">
        <v>0.4</v>
      </c>
      <c r="F43" s="114">
        <v>0.57999999999999996</v>
      </c>
      <c r="G43" s="114">
        <v>0.27</v>
      </c>
      <c r="H43" s="114">
        <v>0.34</v>
      </c>
      <c r="I43" s="114">
        <v>0.83</v>
      </c>
      <c r="J43" s="114">
        <v>0.15</v>
      </c>
      <c r="K43" s="114">
        <v>0.42</v>
      </c>
      <c r="L43" s="114">
        <v>0.15</v>
      </c>
      <c r="M43" s="114">
        <v>45.64</v>
      </c>
      <c r="N43" s="114">
        <v>40.79</v>
      </c>
      <c r="O43" s="114">
        <v>0.01</v>
      </c>
      <c r="P43" s="114">
        <v>0.46</v>
      </c>
      <c r="Q43" s="114">
        <v>0.64</v>
      </c>
      <c r="R43" s="114">
        <v>0.35</v>
      </c>
      <c r="S43" s="114">
        <v>0.38</v>
      </c>
      <c r="T43" s="114">
        <v>0.76</v>
      </c>
      <c r="U43" s="114">
        <v>0.25</v>
      </c>
      <c r="V43" s="114">
        <v>0.45</v>
      </c>
      <c r="W43" s="114">
        <v>0.23</v>
      </c>
      <c r="X43" s="114">
        <v>35.450000000000003</v>
      </c>
      <c r="Y43" s="114">
        <v>36.26</v>
      </c>
      <c r="Z43" s="114">
        <v>2</v>
      </c>
      <c r="AA43" s="114">
        <v>0.87</v>
      </c>
      <c r="AB43" s="114">
        <v>0.91</v>
      </c>
      <c r="AC43" s="114">
        <v>0.77</v>
      </c>
      <c r="AD43" s="114">
        <v>0.89</v>
      </c>
      <c r="AE43" s="114">
        <v>1.0900000000000001</v>
      </c>
      <c r="AF43" s="114">
        <v>0.6</v>
      </c>
      <c r="AG43" s="114">
        <v>0.93</v>
      </c>
      <c r="AH43" s="114">
        <v>0.65</v>
      </c>
      <c r="AI43" s="114">
        <v>1.29</v>
      </c>
      <c r="AJ43" s="114">
        <v>1.1200000000000001</v>
      </c>
      <c r="AK43" s="114">
        <v>1</v>
      </c>
      <c r="AL43" s="114">
        <v>0</v>
      </c>
      <c r="AM43" s="114">
        <v>0</v>
      </c>
      <c r="AN43" s="114">
        <v>-1</v>
      </c>
      <c r="AO43" s="114">
        <v>0</v>
      </c>
      <c r="AP43" s="114">
        <v>0</v>
      </c>
      <c r="AQ43" s="114">
        <v>-1</v>
      </c>
      <c r="AR43" s="114">
        <v>0</v>
      </c>
      <c r="AS43" s="114">
        <v>-1</v>
      </c>
      <c r="AT43" s="114">
        <v>-1</v>
      </c>
      <c r="AU43" s="114">
        <v>0</v>
      </c>
      <c r="AV43" s="114">
        <v>1</v>
      </c>
      <c r="AW43" s="114">
        <v>4</v>
      </c>
      <c r="AX43" s="114">
        <v>6</v>
      </c>
      <c r="AY43" s="114">
        <v>11</v>
      </c>
    </row>
    <row r="44" spans="1:51" hidden="1" x14ac:dyDescent="0.25">
      <c r="A44">
        <v>43</v>
      </c>
      <c r="B44">
        <v>0</v>
      </c>
      <c r="C44" t="s">
        <v>508</v>
      </c>
      <c r="D44" s="114">
        <v>0.06</v>
      </c>
      <c r="E44" s="114">
        <v>0.51</v>
      </c>
      <c r="F44" s="114">
        <v>0.67</v>
      </c>
      <c r="G44" s="114">
        <v>0.28999999999999998</v>
      </c>
      <c r="H44" s="114">
        <v>0.28999999999999998</v>
      </c>
      <c r="I44" s="114">
        <v>0.74</v>
      </c>
      <c r="J44" s="114">
        <v>0.32</v>
      </c>
      <c r="K44" s="114">
        <v>0.39</v>
      </c>
      <c r="L44" s="114">
        <v>0.26</v>
      </c>
      <c r="M44" s="114">
        <v>8.73</v>
      </c>
      <c r="N44" s="114">
        <v>4.8499999999999996</v>
      </c>
      <c r="O44" s="114">
        <v>0.06</v>
      </c>
      <c r="P44" s="114">
        <v>0.51</v>
      </c>
      <c r="Q44" s="114">
        <v>0.67</v>
      </c>
      <c r="R44" s="114">
        <v>0.28999999999999998</v>
      </c>
      <c r="S44" s="114">
        <v>0.28999999999999998</v>
      </c>
      <c r="T44" s="114">
        <v>0.74</v>
      </c>
      <c r="U44" s="114">
        <v>0.32</v>
      </c>
      <c r="V44" s="114">
        <v>0.39</v>
      </c>
      <c r="W44" s="114">
        <v>0.26</v>
      </c>
      <c r="X44" s="114">
        <v>8.73</v>
      </c>
      <c r="Y44" s="114">
        <v>4.8499999999999996</v>
      </c>
      <c r="Z44" s="114">
        <v>1</v>
      </c>
      <c r="AA44" s="114">
        <v>1</v>
      </c>
      <c r="AB44" s="114">
        <v>1</v>
      </c>
      <c r="AC44" s="114">
        <v>1</v>
      </c>
      <c r="AD44" s="114">
        <v>1</v>
      </c>
      <c r="AE44" s="114">
        <v>1</v>
      </c>
      <c r="AF44" s="114">
        <v>1</v>
      </c>
      <c r="AG44" s="114">
        <v>1</v>
      </c>
      <c r="AH44" s="114">
        <v>1</v>
      </c>
      <c r="AI44" s="114">
        <v>1</v>
      </c>
      <c r="AJ44" s="114">
        <v>1</v>
      </c>
      <c r="AK44" s="114">
        <v>0</v>
      </c>
      <c r="AL44" s="114">
        <v>0</v>
      </c>
      <c r="AM44" s="114">
        <v>0</v>
      </c>
      <c r="AN44" s="114">
        <v>0</v>
      </c>
      <c r="AO44" s="114">
        <v>0</v>
      </c>
      <c r="AP44" s="114">
        <v>0</v>
      </c>
      <c r="AQ44" s="114">
        <v>0</v>
      </c>
      <c r="AR44" s="114">
        <v>0</v>
      </c>
      <c r="AS44" s="114">
        <v>0</v>
      </c>
      <c r="AT44" s="114">
        <v>0</v>
      </c>
      <c r="AU44" s="114">
        <v>0</v>
      </c>
      <c r="AV44" s="114">
        <v>0</v>
      </c>
      <c r="AW44" s="114">
        <v>0</v>
      </c>
      <c r="AX44" s="114">
        <v>11</v>
      </c>
      <c r="AY44" s="114">
        <v>11</v>
      </c>
    </row>
    <row r="45" spans="1:51" hidden="1" x14ac:dyDescent="0.25">
      <c r="A45">
        <v>44</v>
      </c>
      <c r="B45">
        <v>0</v>
      </c>
      <c r="C45" t="s">
        <v>509</v>
      </c>
      <c r="D45" s="114">
        <v>0</v>
      </c>
      <c r="E45" s="114">
        <v>0.54</v>
      </c>
      <c r="F45" s="114">
        <v>0.64</v>
      </c>
      <c r="G45" s="114">
        <v>0.36</v>
      </c>
      <c r="H45" s="114">
        <v>0.37</v>
      </c>
      <c r="I45" s="114">
        <v>0.5</v>
      </c>
      <c r="J45" s="114">
        <v>0.47</v>
      </c>
      <c r="K45" s="114">
        <v>0.26</v>
      </c>
      <c r="L45" s="114">
        <v>0.35</v>
      </c>
      <c r="M45" s="114">
        <v>24.44</v>
      </c>
      <c r="N45" s="114">
        <v>14.79</v>
      </c>
      <c r="O45" s="114">
        <v>0</v>
      </c>
      <c r="P45" s="114">
        <v>0.41</v>
      </c>
      <c r="Q45" s="114">
        <v>0.66</v>
      </c>
      <c r="R45" s="114">
        <v>0.25</v>
      </c>
      <c r="S45" s="114">
        <v>0.42</v>
      </c>
      <c r="T45" s="114">
        <v>0.54</v>
      </c>
      <c r="U45" s="114">
        <v>0.26</v>
      </c>
      <c r="V45" s="114">
        <v>0.47</v>
      </c>
      <c r="W45" s="114">
        <v>0.28999999999999998</v>
      </c>
      <c r="X45" s="114">
        <v>48.86</v>
      </c>
      <c r="Y45" s="114">
        <v>40.43</v>
      </c>
      <c r="Z45" s="114" t="s">
        <v>69</v>
      </c>
      <c r="AA45" s="114">
        <v>1.32</v>
      </c>
      <c r="AB45" s="114">
        <v>0.97</v>
      </c>
      <c r="AC45" s="114">
        <v>1.44</v>
      </c>
      <c r="AD45" s="114">
        <v>0.88</v>
      </c>
      <c r="AE45" s="114">
        <v>0.93</v>
      </c>
      <c r="AF45" s="114">
        <v>1.81</v>
      </c>
      <c r="AG45" s="114">
        <v>0.55000000000000004</v>
      </c>
      <c r="AH45" s="114">
        <v>1.21</v>
      </c>
      <c r="AI45" s="114">
        <v>0.5</v>
      </c>
      <c r="AJ45" s="114">
        <v>0.37</v>
      </c>
      <c r="AK45" s="114" t="s">
        <v>69</v>
      </c>
      <c r="AL45" s="114">
        <v>1</v>
      </c>
      <c r="AM45" s="114">
        <v>0</v>
      </c>
      <c r="AN45" s="114">
        <v>1</v>
      </c>
      <c r="AO45" s="114">
        <v>0</v>
      </c>
      <c r="AP45" s="114">
        <v>0</v>
      </c>
      <c r="AQ45" s="114">
        <v>1</v>
      </c>
      <c r="AR45" s="114">
        <v>-1</v>
      </c>
      <c r="AS45" s="114">
        <v>1</v>
      </c>
      <c r="AT45" s="114">
        <v>1</v>
      </c>
      <c r="AU45" s="114">
        <v>1</v>
      </c>
      <c r="AV45" s="114">
        <v>6</v>
      </c>
      <c r="AW45" s="114">
        <v>1</v>
      </c>
      <c r="AX45" s="114">
        <v>3</v>
      </c>
      <c r="AY45" s="114">
        <v>10</v>
      </c>
    </row>
    <row r="46" spans="1:51" hidden="1" x14ac:dyDescent="0.25">
      <c r="A46">
        <v>45</v>
      </c>
      <c r="B46">
        <v>0</v>
      </c>
      <c r="C46" t="s">
        <v>510</v>
      </c>
      <c r="D46" s="114">
        <v>0</v>
      </c>
      <c r="E46" s="114">
        <v>0.63</v>
      </c>
      <c r="F46" s="114">
        <v>0.76</v>
      </c>
      <c r="G46" s="114">
        <v>0.57999999999999996</v>
      </c>
      <c r="H46" s="114">
        <v>0.59</v>
      </c>
      <c r="I46" s="114">
        <v>0.5</v>
      </c>
      <c r="J46" s="114">
        <v>0.65</v>
      </c>
      <c r="K46" s="114">
        <v>0.68</v>
      </c>
      <c r="L46" s="114">
        <v>0.33</v>
      </c>
      <c r="M46" s="114">
        <v>24.44</v>
      </c>
      <c r="N46" s="114">
        <v>14.79</v>
      </c>
      <c r="O46" s="114">
        <v>0</v>
      </c>
      <c r="P46" s="114">
        <v>0.41</v>
      </c>
      <c r="Q46" s="114">
        <v>0.66</v>
      </c>
      <c r="R46" s="114">
        <v>0.25</v>
      </c>
      <c r="S46" s="114">
        <v>0.42</v>
      </c>
      <c r="T46" s="114">
        <v>0.54</v>
      </c>
      <c r="U46" s="114">
        <v>0.26</v>
      </c>
      <c r="V46" s="114">
        <v>0.47</v>
      </c>
      <c r="W46" s="114">
        <v>0.28999999999999998</v>
      </c>
      <c r="X46" s="114">
        <v>48.86</v>
      </c>
      <c r="Y46" s="114">
        <v>40.43</v>
      </c>
      <c r="Z46" s="114" t="s">
        <v>69</v>
      </c>
      <c r="AA46" s="114">
        <v>1.54</v>
      </c>
      <c r="AB46" s="114">
        <v>1.1499999999999999</v>
      </c>
      <c r="AC46" s="114">
        <v>2.3199999999999998</v>
      </c>
      <c r="AD46" s="114">
        <v>1.4</v>
      </c>
      <c r="AE46" s="114">
        <v>0.93</v>
      </c>
      <c r="AF46" s="114">
        <v>2.5</v>
      </c>
      <c r="AG46" s="114">
        <v>1.45</v>
      </c>
      <c r="AH46" s="114">
        <v>1.1399999999999999</v>
      </c>
      <c r="AI46" s="114">
        <v>0.5</v>
      </c>
      <c r="AJ46" s="114">
        <v>0.37</v>
      </c>
      <c r="AK46" s="114" t="s">
        <v>69</v>
      </c>
      <c r="AL46" s="114">
        <v>1</v>
      </c>
      <c r="AM46" s="114">
        <v>0</v>
      </c>
      <c r="AN46" s="114">
        <v>1</v>
      </c>
      <c r="AO46" s="114">
        <v>1</v>
      </c>
      <c r="AP46" s="114">
        <v>0</v>
      </c>
      <c r="AQ46" s="114">
        <v>1</v>
      </c>
      <c r="AR46" s="114">
        <v>1</v>
      </c>
      <c r="AS46" s="114">
        <v>0</v>
      </c>
      <c r="AT46" s="114">
        <v>1</v>
      </c>
      <c r="AU46" s="114">
        <v>1</v>
      </c>
      <c r="AV46" s="114">
        <v>7</v>
      </c>
      <c r="AW46" s="114">
        <v>0</v>
      </c>
      <c r="AX46" s="114">
        <v>3</v>
      </c>
      <c r="AY46" s="114">
        <v>10</v>
      </c>
    </row>
    <row r="47" spans="1:51" hidden="1" x14ac:dyDescent="0.25">
      <c r="A47">
        <v>46</v>
      </c>
      <c r="B47">
        <v>0</v>
      </c>
      <c r="C47" t="s">
        <v>511</v>
      </c>
      <c r="D47" s="114">
        <v>0.01</v>
      </c>
      <c r="E47" s="114">
        <v>0.59</v>
      </c>
      <c r="F47" s="114">
        <v>0.74</v>
      </c>
      <c r="G47" s="114">
        <v>0.48</v>
      </c>
      <c r="H47" s="114">
        <v>0.51</v>
      </c>
      <c r="I47" s="114">
        <v>0.56999999999999995</v>
      </c>
      <c r="J47" s="114">
        <v>0.23</v>
      </c>
      <c r="K47" s="114">
        <v>0.45</v>
      </c>
      <c r="L47" s="114">
        <v>0.23</v>
      </c>
      <c r="M47" s="114">
        <v>33.479999999999997</v>
      </c>
      <c r="N47" s="114">
        <v>27.84</v>
      </c>
      <c r="O47" s="114">
        <v>0</v>
      </c>
      <c r="P47" s="114">
        <v>0.68</v>
      </c>
      <c r="Q47" s="114">
        <v>0.75</v>
      </c>
      <c r="R47" s="114">
        <v>0.62</v>
      </c>
      <c r="S47" s="114">
        <v>0.68</v>
      </c>
      <c r="T47" s="114">
        <v>0.62</v>
      </c>
      <c r="U47" s="114">
        <v>0.48</v>
      </c>
      <c r="V47" s="114">
        <v>0.72</v>
      </c>
      <c r="W47" s="114">
        <v>0.25</v>
      </c>
      <c r="X47" s="114">
        <v>18.61</v>
      </c>
      <c r="Y47" s="114">
        <v>15.55</v>
      </c>
      <c r="Z47" s="114" t="s">
        <v>640</v>
      </c>
      <c r="AA47" s="114">
        <v>0.87</v>
      </c>
      <c r="AB47" s="114">
        <v>0.99</v>
      </c>
      <c r="AC47" s="114">
        <v>0.77</v>
      </c>
      <c r="AD47" s="114">
        <v>0.75</v>
      </c>
      <c r="AE47" s="114">
        <v>0.92</v>
      </c>
      <c r="AF47" s="114">
        <v>0.48</v>
      </c>
      <c r="AG47" s="114">
        <v>0.62</v>
      </c>
      <c r="AH47" s="114">
        <v>0.92</v>
      </c>
      <c r="AI47" s="114">
        <v>1.8</v>
      </c>
      <c r="AJ47" s="114">
        <v>1.79</v>
      </c>
      <c r="AK47" s="114">
        <v>1</v>
      </c>
      <c r="AL47" s="114">
        <v>0</v>
      </c>
      <c r="AM47" s="114">
        <v>0</v>
      </c>
      <c r="AN47" s="114">
        <v>-1</v>
      </c>
      <c r="AO47" s="114">
        <v>-1</v>
      </c>
      <c r="AP47" s="114">
        <v>0</v>
      </c>
      <c r="AQ47" s="114">
        <v>-1</v>
      </c>
      <c r="AR47" s="114">
        <v>-1</v>
      </c>
      <c r="AS47" s="114">
        <v>0</v>
      </c>
      <c r="AT47" s="114">
        <v>-1</v>
      </c>
      <c r="AU47" s="114">
        <v>-1</v>
      </c>
      <c r="AV47" s="114">
        <v>1</v>
      </c>
      <c r="AW47" s="114">
        <v>6</v>
      </c>
      <c r="AX47" s="114">
        <v>4</v>
      </c>
      <c r="AY47" s="114">
        <v>11</v>
      </c>
    </row>
    <row r="48" spans="1:51" hidden="1" x14ac:dyDescent="0.25">
      <c r="A48">
        <v>47</v>
      </c>
      <c r="B48">
        <v>0</v>
      </c>
      <c r="C48" t="s">
        <v>512</v>
      </c>
      <c r="D48" s="114">
        <v>0</v>
      </c>
      <c r="E48" s="114">
        <v>0.45</v>
      </c>
      <c r="F48" s="114">
        <v>0.79</v>
      </c>
      <c r="G48" s="114">
        <v>0.28000000000000003</v>
      </c>
      <c r="H48" s="114">
        <v>0.31</v>
      </c>
      <c r="I48" s="114">
        <v>0.9</v>
      </c>
      <c r="J48" s="114">
        <v>0.2</v>
      </c>
      <c r="K48" s="114">
        <v>0.55000000000000004</v>
      </c>
      <c r="L48" s="114">
        <v>0.05</v>
      </c>
      <c r="M48" s="114">
        <v>12.23</v>
      </c>
      <c r="N48" s="114">
        <v>10.34</v>
      </c>
      <c r="O48" s="114">
        <v>0.01</v>
      </c>
      <c r="P48" s="114">
        <v>0.56000000000000005</v>
      </c>
      <c r="Q48" s="114">
        <v>0.75</v>
      </c>
      <c r="R48" s="114">
        <v>0.48</v>
      </c>
      <c r="S48" s="114">
        <v>0.44</v>
      </c>
      <c r="T48" s="114">
        <v>0.76</v>
      </c>
      <c r="U48" s="114">
        <v>0.34</v>
      </c>
      <c r="V48" s="114">
        <v>0.59</v>
      </c>
      <c r="W48" s="114">
        <v>0.21</v>
      </c>
      <c r="X48" s="114">
        <v>12.39</v>
      </c>
      <c r="Y48" s="114">
        <v>14.51</v>
      </c>
      <c r="Z48" s="114">
        <v>0</v>
      </c>
      <c r="AA48" s="114">
        <v>0.8</v>
      </c>
      <c r="AB48" s="114">
        <v>1.05</v>
      </c>
      <c r="AC48" s="114">
        <v>0.57999999999999996</v>
      </c>
      <c r="AD48" s="114">
        <v>0.7</v>
      </c>
      <c r="AE48" s="114">
        <v>1.18</v>
      </c>
      <c r="AF48" s="114">
        <v>0.59</v>
      </c>
      <c r="AG48" s="114">
        <v>0.93</v>
      </c>
      <c r="AH48" s="114">
        <v>0.24</v>
      </c>
      <c r="AI48" s="114">
        <v>0.99</v>
      </c>
      <c r="AJ48" s="114">
        <v>0.71</v>
      </c>
      <c r="AK48" s="114">
        <v>-1</v>
      </c>
      <c r="AL48" s="114">
        <v>0</v>
      </c>
      <c r="AM48" s="114">
        <v>0</v>
      </c>
      <c r="AN48" s="114">
        <v>-1</v>
      </c>
      <c r="AO48" s="114">
        <v>-1</v>
      </c>
      <c r="AP48" s="114">
        <v>0</v>
      </c>
      <c r="AQ48" s="114">
        <v>-1</v>
      </c>
      <c r="AR48" s="114">
        <v>0</v>
      </c>
      <c r="AS48" s="114">
        <v>-1</v>
      </c>
      <c r="AT48" s="114">
        <v>0</v>
      </c>
      <c r="AU48" s="114">
        <v>1</v>
      </c>
      <c r="AV48" s="114">
        <v>1</v>
      </c>
      <c r="AW48" s="114">
        <v>5</v>
      </c>
      <c r="AX48" s="114">
        <v>5</v>
      </c>
      <c r="AY48" s="114">
        <v>11</v>
      </c>
    </row>
    <row r="49" spans="1:51" hidden="1" x14ac:dyDescent="0.25">
      <c r="A49">
        <v>48</v>
      </c>
      <c r="B49">
        <v>0</v>
      </c>
      <c r="C49" t="s">
        <v>623</v>
      </c>
      <c r="D49" s="114" t="s">
        <v>69</v>
      </c>
      <c r="E49" s="114" t="s">
        <v>69</v>
      </c>
      <c r="F49" s="114" t="s">
        <v>69</v>
      </c>
      <c r="G49" s="114" t="s">
        <v>69</v>
      </c>
      <c r="H49" s="114" t="s">
        <v>69</v>
      </c>
      <c r="I49" s="114">
        <v>0</v>
      </c>
      <c r="J49" s="114" t="s">
        <v>69</v>
      </c>
      <c r="K49" s="114" t="s">
        <v>69</v>
      </c>
      <c r="L49" s="114" t="s">
        <v>69</v>
      </c>
      <c r="M49" s="114">
        <v>11.08</v>
      </c>
      <c r="N49" s="114">
        <v>11.08</v>
      </c>
      <c r="O49" s="114" t="s">
        <v>69</v>
      </c>
      <c r="P49" s="114" t="s">
        <v>69</v>
      </c>
      <c r="Q49" s="114" t="s">
        <v>69</v>
      </c>
      <c r="R49" s="114" t="s">
        <v>69</v>
      </c>
      <c r="S49" s="114" t="s">
        <v>69</v>
      </c>
      <c r="T49" s="114">
        <v>0.72</v>
      </c>
      <c r="U49" s="114" t="s">
        <v>69</v>
      </c>
      <c r="V49" s="114" t="s">
        <v>69</v>
      </c>
      <c r="W49" s="114" t="s">
        <v>69</v>
      </c>
      <c r="X49" s="114">
        <v>41.6</v>
      </c>
      <c r="Y49" s="114">
        <v>40.89</v>
      </c>
      <c r="Z49" s="114" t="s">
        <v>69</v>
      </c>
      <c r="AA49" s="114" t="s">
        <v>69</v>
      </c>
      <c r="AB49" s="114" t="s">
        <v>69</v>
      </c>
      <c r="AC49" s="114" t="s">
        <v>69</v>
      </c>
      <c r="AD49" s="114" t="s">
        <v>69</v>
      </c>
      <c r="AE49" s="114">
        <v>0</v>
      </c>
      <c r="AF49" s="114" t="s">
        <v>69</v>
      </c>
      <c r="AG49" s="114" t="s">
        <v>69</v>
      </c>
      <c r="AH49" s="114" t="s">
        <v>69</v>
      </c>
      <c r="AI49" s="114">
        <v>0.27</v>
      </c>
      <c r="AJ49" s="114">
        <v>0.27</v>
      </c>
      <c r="AK49" s="114" t="s">
        <v>69</v>
      </c>
      <c r="AL49" s="114" t="s">
        <v>69</v>
      </c>
      <c r="AM49" s="114" t="s">
        <v>69</v>
      </c>
      <c r="AN49" s="114" t="s">
        <v>69</v>
      </c>
      <c r="AO49" s="114" t="s">
        <v>69</v>
      </c>
      <c r="AP49" s="114">
        <v>-1</v>
      </c>
      <c r="AQ49" s="114" t="s">
        <v>69</v>
      </c>
      <c r="AR49" s="114" t="s">
        <v>69</v>
      </c>
      <c r="AS49" s="114" t="s">
        <v>69</v>
      </c>
      <c r="AT49" s="114">
        <v>1</v>
      </c>
      <c r="AU49" s="114">
        <v>1</v>
      </c>
      <c r="AV49" s="114">
        <v>2</v>
      </c>
      <c r="AW49" s="114">
        <v>1</v>
      </c>
      <c r="AX49" s="114">
        <v>0</v>
      </c>
      <c r="AY49" s="114">
        <v>3</v>
      </c>
    </row>
    <row r="50" spans="1:51" hidden="1" x14ac:dyDescent="0.25">
      <c r="A50">
        <v>49</v>
      </c>
      <c r="B50">
        <v>0</v>
      </c>
      <c r="C50" t="s">
        <v>513</v>
      </c>
      <c r="D50" s="114">
        <v>0.01</v>
      </c>
      <c r="E50" s="114">
        <v>0.4</v>
      </c>
      <c r="F50" s="114">
        <v>0.6</v>
      </c>
      <c r="G50" s="114">
        <v>0.27</v>
      </c>
      <c r="H50" s="114">
        <v>0.38</v>
      </c>
      <c r="I50" s="114">
        <v>0.96</v>
      </c>
      <c r="J50" s="114">
        <v>0.3</v>
      </c>
      <c r="K50" s="114">
        <v>0.45</v>
      </c>
      <c r="L50" s="114">
        <v>0.14000000000000001</v>
      </c>
      <c r="M50" s="114">
        <v>47.57</v>
      </c>
      <c r="N50" s="114">
        <v>86.22</v>
      </c>
      <c r="O50" s="114">
        <v>0</v>
      </c>
      <c r="P50" s="114">
        <v>0.48</v>
      </c>
      <c r="Q50" s="114">
        <v>0.65</v>
      </c>
      <c r="R50" s="114">
        <v>0.38</v>
      </c>
      <c r="S50" s="114">
        <v>0.39</v>
      </c>
      <c r="T50" s="114">
        <v>0.85</v>
      </c>
      <c r="U50" s="114">
        <v>0.27</v>
      </c>
      <c r="V50" s="114">
        <v>0.45</v>
      </c>
      <c r="W50" s="114">
        <v>0.19</v>
      </c>
      <c r="X50" s="114">
        <v>33.36</v>
      </c>
      <c r="Y50" s="114">
        <v>29.37</v>
      </c>
      <c r="Z50" s="114" t="s">
        <v>640</v>
      </c>
      <c r="AA50" s="114">
        <v>0.83</v>
      </c>
      <c r="AB50" s="114">
        <v>0.92</v>
      </c>
      <c r="AC50" s="114">
        <v>0.71</v>
      </c>
      <c r="AD50" s="114">
        <v>0.97</v>
      </c>
      <c r="AE50" s="114">
        <v>1.1299999999999999</v>
      </c>
      <c r="AF50" s="114">
        <v>1.1100000000000001</v>
      </c>
      <c r="AG50" s="114">
        <v>1</v>
      </c>
      <c r="AH50" s="114">
        <v>0.74</v>
      </c>
      <c r="AI50" s="114">
        <v>1.43</v>
      </c>
      <c r="AJ50" s="114">
        <v>2.94</v>
      </c>
      <c r="AK50" s="114">
        <v>1</v>
      </c>
      <c r="AL50" s="114">
        <v>0</v>
      </c>
      <c r="AM50" s="114">
        <v>0</v>
      </c>
      <c r="AN50" s="114">
        <v>-1</v>
      </c>
      <c r="AO50" s="114">
        <v>0</v>
      </c>
      <c r="AP50" s="114">
        <v>0</v>
      </c>
      <c r="AQ50" s="114">
        <v>0</v>
      </c>
      <c r="AR50" s="114">
        <v>0</v>
      </c>
      <c r="AS50" s="114">
        <v>-1</v>
      </c>
      <c r="AT50" s="114">
        <v>-1</v>
      </c>
      <c r="AU50" s="114">
        <v>-1</v>
      </c>
      <c r="AV50" s="114">
        <v>1</v>
      </c>
      <c r="AW50" s="114">
        <v>4</v>
      </c>
      <c r="AX50" s="114">
        <v>6</v>
      </c>
      <c r="AY50" s="114">
        <v>11</v>
      </c>
    </row>
    <row r="51" spans="1:51" hidden="1" x14ac:dyDescent="0.25">
      <c r="A51">
        <v>50</v>
      </c>
      <c r="B51">
        <v>0</v>
      </c>
      <c r="C51" t="s">
        <v>514</v>
      </c>
      <c r="D51" s="114">
        <v>0</v>
      </c>
      <c r="E51" s="114">
        <v>0.26</v>
      </c>
      <c r="F51" s="114">
        <v>0.36</v>
      </c>
      <c r="G51" s="114">
        <v>0.14000000000000001</v>
      </c>
      <c r="H51" s="114">
        <v>0.12</v>
      </c>
      <c r="I51" s="114">
        <v>0.59</v>
      </c>
      <c r="J51" s="114">
        <v>0.2</v>
      </c>
      <c r="K51" s="114">
        <v>0.36</v>
      </c>
      <c r="L51" s="114">
        <v>0.06</v>
      </c>
      <c r="M51" s="114">
        <v>11.87</v>
      </c>
      <c r="N51" s="114">
        <v>9.57</v>
      </c>
      <c r="O51" s="114">
        <v>0</v>
      </c>
      <c r="P51" s="114">
        <v>0.39</v>
      </c>
      <c r="Q51" s="114">
        <v>0.63</v>
      </c>
      <c r="R51" s="114">
        <v>0.25</v>
      </c>
      <c r="S51" s="114">
        <v>0.23</v>
      </c>
      <c r="T51" s="114">
        <v>0.75</v>
      </c>
      <c r="U51" s="114">
        <v>0.11</v>
      </c>
      <c r="V51" s="114">
        <v>0.23</v>
      </c>
      <c r="W51" s="114">
        <v>0.2</v>
      </c>
      <c r="X51" s="114">
        <v>15.78</v>
      </c>
      <c r="Y51" s="114">
        <v>15.35</v>
      </c>
      <c r="Z51" s="114" t="s">
        <v>69</v>
      </c>
      <c r="AA51" s="114">
        <v>0.67</v>
      </c>
      <c r="AB51" s="114">
        <v>0.56999999999999995</v>
      </c>
      <c r="AC51" s="114">
        <v>0.56000000000000005</v>
      </c>
      <c r="AD51" s="114">
        <v>0.52</v>
      </c>
      <c r="AE51" s="114">
        <v>0.79</v>
      </c>
      <c r="AF51" s="114">
        <v>1.82</v>
      </c>
      <c r="AG51" s="114">
        <v>1.57</v>
      </c>
      <c r="AH51" s="114">
        <v>0.3</v>
      </c>
      <c r="AI51" s="114">
        <v>0.75</v>
      </c>
      <c r="AJ51" s="114">
        <v>0.62</v>
      </c>
      <c r="AK51" s="114" t="s">
        <v>69</v>
      </c>
      <c r="AL51" s="114">
        <v>-1</v>
      </c>
      <c r="AM51" s="114">
        <v>-1</v>
      </c>
      <c r="AN51" s="114">
        <v>-1</v>
      </c>
      <c r="AO51" s="114">
        <v>-1</v>
      </c>
      <c r="AP51" s="114">
        <v>-1</v>
      </c>
      <c r="AQ51" s="114">
        <v>1</v>
      </c>
      <c r="AR51" s="114">
        <v>1</v>
      </c>
      <c r="AS51" s="114">
        <v>-1</v>
      </c>
      <c r="AT51" s="114">
        <v>1</v>
      </c>
      <c r="AU51" s="114">
        <v>1</v>
      </c>
      <c r="AV51" s="114">
        <v>4</v>
      </c>
      <c r="AW51" s="114">
        <v>6</v>
      </c>
      <c r="AX51" s="114">
        <v>0</v>
      </c>
      <c r="AY51" s="114">
        <v>10</v>
      </c>
    </row>
    <row r="52" spans="1:51" hidden="1" x14ac:dyDescent="0.25">
      <c r="A52">
        <v>51</v>
      </c>
      <c r="B52">
        <v>0</v>
      </c>
      <c r="C52" t="s">
        <v>515</v>
      </c>
      <c r="D52" s="114">
        <v>0</v>
      </c>
      <c r="E52" s="114">
        <v>0.25</v>
      </c>
      <c r="F52" s="114">
        <v>0.45</v>
      </c>
      <c r="G52" s="114">
        <v>7.0000000000000007E-2</v>
      </c>
      <c r="H52" s="114">
        <v>0.15</v>
      </c>
      <c r="I52" s="114">
        <v>0.75</v>
      </c>
      <c r="J52" s="114">
        <v>0.16</v>
      </c>
      <c r="K52" s="114">
        <v>0.25</v>
      </c>
      <c r="L52" s="114">
        <v>0.11</v>
      </c>
      <c r="M52" s="114">
        <v>20.84</v>
      </c>
      <c r="N52" s="114">
        <v>16.89</v>
      </c>
      <c r="O52" s="114">
        <v>0</v>
      </c>
      <c r="P52" s="114">
        <v>0.39</v>
      </c>
      <c r="Q52" s="114">
        <v>0.63</v>
      </c>
      <c r="R52" s="114">
        <v>0.25</v>
      </c>
      <c r="S52" s="114">
        <v>0.23</v>
      </c>
      <c r="T52" s="114">
        <v>0.75</v>
      </c>
      <c r="U52" s="114">
        <v>0.11</v>
      </c>
      <c r="V52" s="114">
        <v>0.23</v>
      </c>
      <c r="W52" s="114">
        <v>0.2</v>
      </c>
      <c r="X52" s="114">
        <v>15.78</v>
      </c>
      <c r="Y52" s="114">
        <v>15.35</v>
      </c>
      <c r="Z52" s="114" t="s">
        <v>69</v>
      </c>
      <c r="AA52" s="114">
        <v>0.64</v>
      </c>
      <c r="AB52" s="114">
        <v>0.71</v>
      </c>
      <c r="AC52" s="114">
        <v>0.28000000000000003</v>
      </c>
      <c r="AD52" s="114">
        <v>0.65</v>
      </c>
      <c r="AE52" s="114">
        <v>1</v>
      </c>
      <c r="AF52" s="114">
        <v>1.45</v>
      </c>
      <c r="AG52" s="114">
        <v>1.0900000000000001</v>
      </c>
      <c r="AH52" s="114">
        <v>0.55000000000000004</v>
      </c>
      <c r="AI52" s="114">
        <v>1.32</v>
      </c>
      <c r="AJ52" s="114">
        <v>1.1000000000000001</v>
      </c>
      <c r="AK52" s="114" t="s">
        <v>69</v>
      </c>
      <c r="AL52" s="114">
        <v>-1</v>
      </c>
      <c r="AM52" s="114">
        <v>-1</v>
      </c>
      <c r="AN52" s="114">
        <v>-1</v>
      </c>
      <c r="AO52" s="114">
        <v>-1</v>
      </c>
      <c r="AP52" s="114">
        <v>0</v>
      </c>
      <c r="AQ52" s="114">
        <v>1</v>
      </c>
      <c r="AR52" s="114">
        <v>0</v>
      </c>
      <c r="AS52" s="114">
        <v>-1</v>
      </c>
      <c r="AT52" s="114">
        <v>-1</v>
      </c>
      <c r="AU52" s="114">
        <v>0</v>
      </c>
      <c r="AV52" s="114">
        <v>1</v>
      </c>
      <c r="AW52" s="114">
        <v>6</v>
      </c>
      <c r="AX52" s="114">
        <v>3</v>
      </c>
      <c r="AY52" s="114">
        <v>10</v>
      </c>
    </row>
    <row r="53" spans="1:51" hidden="1" x14ac:dyDescent="0.25">
      <c r="A53">
        <v>52</v>
      </c>
      <c r="B53">
        <v>0</v>
      </c>
      <c r="C53" t="s">
        <v>516</v>
      </c>
      <c r="D53" s="114" t="s">
        <v>69</v>
      </c>
      <c r="E53" s="114" t="s">
        <v>69</v>
      </c>
      <c r="F53" s="114" t="s">
        <v>69</v>
      </c>
      <c r="G53" s="114" t="s">
        <v>69</v>
      </c>
      <c r="H53" s="114" t="s">
        <v>69</v>
      </c>
      <c r="I53" s="114">
        <v>0.67</v>
      </c>
      <c r="J53" s="114" t="s">
        <v>69</v>
      </c>
      <c r="K53" s="114">
        <v>0</v>
      </c>
      <c r="L53" s="114" t="s">
        <v>69</v>
      </c>
      <c r="M53" s="114">
        <v>49.27</v>
      </c>
      <c r="N53" s="114">
        <v>34.85</v>
      </c>
      <c r="O53" s="114" t="s">
        <v>69</v>
      </c>
      <c r="P53" s="114" t="s">
        <v>69</v>
      </c>
      <c r="Q53" s="114" t="s">
        <v>69</v>
      </c>
      <c r="R53" s="114" t="s">
        <v>69</v>
      </c>
      <c r="S53" s="114" t="s">
        <v>69</v>
      </c>
      <c r="T53" s="114">
        <v>0.73</v>
      </c>
      <c r="U53" s="114" t="s">
        <v>69</v>
      </c>
      <c r="V53" s="114">
        <v>0.48</v>
      </c>
      <c r="W53" s="114">
        <v>0.22</v>
      </c>
      <c r="X53" s="114">
        <v>36.979999999999997</v>
      </c>
      <c r="Y53" s="114">
        <v>33.159999999999997</v>
      </c>
      <c r="Z53" s="114" t="s">
        <v>69</v>
      </c>
      <c r="AA53" s="114" t="s">
        <v>69</v>
      </c>
      <c r="AB53" s="114" t="s">
        <v>69</v>
      </c>
      <c r="AC53" s="114" t="s">
        <v>69</v>
      </c>
      <c r="AD53" s="114" t="s">
        <v>69</v>
      </c>
      <c r="AE53" s="114">
        <v>0.92</v>
      </c>
      <c r="AF53" s="114" t="s">
        <v>69</v>
      </c>
      <c r="AG53" s="114">
        <v>0</v>
      </c>
      <c r="AH53" s="114" t="s">
        <v>69</v>
      </c>
      <c r="AI53" s="114">
        <v>1.33</v>
      </c>
      <c r="AJ53" s="114">
        <v>1.05</v>
      </c>
      <c r="AK53" s="114" t="s">
        <v>69</v>
      </c>
      <c r="AL53" s="114" t="s">
        <v>69</v>
      </c>
      <c r="AM53" s="114" t="s">
        <v>69</v>
      </c>
      <c r="AN53" s="114" t="s">
        <v>69</v>
      </c>
      <c r="AO53" s="114" t="s">
        <v>69</v>
      </c>
      <c r="AP53" s="114">
        <v>0</v>
      </c>
      <c r="AQ53" s="114" t="s">
        <v>69</v>
      </c>
      <c r="AR53" s="114">
        <v>-1</v>
      </c>
      <c r="AS53" s="114" t="s">
        <v>69</v>
      </c>
      <c r="AT53" s="114">
        <v>-1</v>
      </c>
      <c r="AU53" s="114">
        <v>0</v>
      </c>
      <c r="AV53" s="114">
        <v>0</v>
      </c>
      <c r="AW53" s="114">
        <v>2</v>
      </c>
      <c r="AX53" s="114">
        <v>2</v>
      </c>
      <c r="AY53" s="114">
        <v>4</v>
      </c>
    </row>
    <row r="54" spans="1:51" hidden="1" x14ac:dyDescent="0.25">
      <c r="A54">
        <v>53</v>
      </c>
      <c r="B54">
        <v>0</v>
      </c>
      <c r="C54" t="s">
        <v>624</v>
      </c>
      <c r="D54" s="114">
        <v>0</v>
      </c>
      <c r="E54" s="114">
        <v>0.45</v>
      </c>
      <c r="F54" s="114">
        <v>0.67</v>
      </c>
      <c r="G54" s="114">
        <v>0.28999999999999998</v>
      </c>
      <c r="H54" s="114">
        <v>0.2</v>
      </c>
      <c r="I54" s="114">
        <v>0.75</v>
      </c>
      <c r="J54" s="114">
        <v>0.21</v>
      </c>
      <c r="K54" s="114">
        <v>0.47</v>
      </c>
      <c r="L54" s="114">
        <v>0.14000000000000001</v>
      </c>
      <c r="M54" s="114">
        <v>32.29</v>
      </c>
      <c r="N54" s="114">
        <v>38.200000000000003</v>
      </c>
      <c r="O54" s="114">
        <v>0</v>
      </c>
      <c r="P54" s="114">
        <v>0.44</v>
      </c>
      <c r="Q54" s="114">
        <v>0.69</v>
      </c>
      <c r="R54" s="114">
        <v>0.31</v>
      </c>
      <c r="S54" s="114">
        <v>0.33</v>
      </c>
      <c r="T54" s="114">
        <v>0.73</v>
      </c>
      <c r="U54" s="114">
        <v>0.21</v>
      </c>
      <c r="V54" s="114">
        <v>0.48</v>
      </c>
      <c r="W54" s="114">
        <v>0.22</v>
      </c>
      <c r="X54" s="114">
        <v>36.979999999999997</v>
      </c>
      <c r="Y54" s="114">
        <v>33.159999999999997</v>
      </c>
      <c r="Z54" s="114" t="s">
        <v>69</v>
      </c>
      <c r="AA54" s="114">
        <v>1.02</v>
      </c>
      <c r="AB54" s="114">
        <v>0.97</v>
      </c>
      <c r="AC54" s="114">
        <v>0.94</v>
      </c>
      <c r="AD54" s="114">
        <v>0.61</v>
      </c>
      <c r="AE54" s="114">
        <v>1.03</v>
      </c>
      <c r="AF54" s="114">
        <v>1</v>
      </c>
      <c r="AG54" s="114">
        <v>0.98</v>
      </c>
      <c r="AH54" s="114">
        <v>0.64</v>
      </c>
      <c r="AI54" s="114">
        <v>0.87</v>
      </c>
      <c r="AJ54" s="114">
        <v>1.1499999999999999</v>
      </c>
      <c r="AK54" s="114" t="s">
        <v>69</v>
      </c>
      <c r="AL54" s="114">
        <v>0</v>
      </c>
      <c r="AM54" s="114">
        <v>0</v>
      </c>
      <c r="AN54" s="114">
        <v>0</v>
      </c>
      <c r="AO54" s="114">
        <v>-1</v>
      </c>
      <c r="AP54" s="114">
        <v>0</v>
      </c>
      <c r="AQ54" s="114">
        <v>0</v>
      </c>
      <c r="AR54" s="114">
        <v>0</v>
      </c>
      <c r="AS54" s="114">
        <v>-1</v>
      </c>
      <c r="AT54" s="114">
        <v>0</v>
      </c>
      <c r="AU54" s="114">
        <v>0</v>
      </c>
      <c r="AV54" s="114">
        <v>0</v>
      </c>
      <c r="AW54" s="114">
        <v>2</v>
      </c>
      <c r="AX54" s="114">
        <v>8</v>
      </c>
      <c r="AY54" s="114">
        <v>10</v>
      </c>
    </row>
    <row r="55" spans="1:51" hidden="1" x14ac:dyDescent="0.25">
      <c r="A55">
        <v>54</v>
      </c>
      <c r="B55">
        <v>0</v>
      </c>
      <c r="C55" t="s">
        <v>518</v>
      </c>
      <c r="D55" s="114">
        <v>0.01</v>
      </c>
      <c r="E55" s="114">
        <v>0.48</v>
      </c>
      <c r="F55" s="114">
        <v>0.82</v>
      </c>
      <c r="G55" s="114">
        <v>0.37</v>
      </c>
      <c r="H55" s="114">
        <v>0.4</v>
      </c>
      <c r="I55" s="114">
        <v>0.71</v>
      </c>
      <c r="J55" s="114">
        <v>0.26</v>
      </c>
      <c r="K55" s="114">
        <v>0.48</v>
      </c>
      <c r="L55" s="114">
        <v>0.24</v>
      </c>
      <c r="M55" s="114">
        <v>70.56</v>
      </c>
      <c r="N55" s="114">
        <v>51.76</v>
      </c>
      <c r="O55" s="114">
        <v>0</v>
      </c>
      <c r="P55" s="114">
        <v>0.44</v>
      </c>
      <c r="Q55" s="114">
        <v>0.69</v>
      </c>
      <c r="R55" s="114">
        <v>0.31</v>
      </c>
      <c r="S55" s="114">
        <v>0.33</v>
      </c>
      <c r="T55" s="114">
        <v>0.73</v>
      </c>
      <c r="U55" s="114">
        <v>0.21</v>
      </c>
      <c r="V55" s="114">
        <v>0.48</v>
      </c>
      <c r="W55" s="114">
        <v>0.22</v>
      </c>
      <c r="X55" s="114">
        <v>36.979999999999997</v>
      </c>
      <c r="Y55" s="114">
        <v>33.159999999999997</v>
      </c>
      <c r="Z55" s="114" t="s">
        <v>640</v>
      </c>
      <c r="AA55" s="114">
        <v>1.0900000000000001</v>
      </c>
      <c r="AB55" s="114">
        <v>1.19</v>
      </c>
      <c r="AC55" s="114">
        <v>1.19</v>
      </c>
      <c r="AD55" s="114">
        <v>1.21</v>
      </c>
      <c r="AE55" s="114">
        <v>0.97</v>
      </c>
      <c r="AF55" s="114">
        <v>1.24</v>
      </c>
      <c r="AG55" s="114">
        <v>1</v>
      </c>
      <c r="AH55" s="114">
        <v>1.0900000000000001</v>
      </c>
      <c r="AI55" s="114">
        <v>1.91</v>
      </c>
      <c r="AJ55" s="114">
        <v>1.56</v>
      </c>
      <c r="AK55" s="114">
        <v>1</v>
      </c>
      <c r="AL55" s="114">
        <v>0</v>
      </c>
      <c r="AM55" s="114">
        <v>0</v>
      </c>
      <c r="AN55" s="114">
        <v>0</v>
      </c>
      <c r="AO55" s="114">
        <v>1</v>
      </c>
      <c r="AP55" s="114">
        <v>0</v>
      </c>
      <c r="AQ55" s="114">
        <v>1</v>
      </c>
      <c r="AR55" s="114">
        <v>0</v>
      </c>
      <c r="AS55" s="114">
        <v>0</v>
      </c>
      <c r="AT55" s="114">
        <v>-1</v>
      </c>
      <c r="AU55" s="114">
        <v>-1</v>
      </c>
      <c r="AV55" s="114">
        <v>3</v>
      </c>
      <c r="AW55" s="114">
        <v>2</v>
      </c>
      <c r="AX55" s="114">
        <v>6</v>
      </c>
      <c r="AY55" s="114">
        <v>11</v>
      </c>
    </row>
    <row r="56" spans="1:51" hidden="1" x14ac:dyDescent="0.25">
      <c r="A56">
        <v>55</v>
      </c>
      <c r="B56">
        <v>0</v>
      </c>
      <c r="C56" t="s">
        <v>519</v>
      </c>
      <c r="D56" s="114">
        <v>0</v>
      </c>
      <c r="E56" s="114">
        <v>0.44</v>
      </c>
      <c r="F56" s="114">
        <v>0.72</v>
      </c>
      <c r="G56" s="114">
        <v>0.36</v>
      </c>
      <c r="H56" s="114">
        <v>0.49</v>
      </c>
      <c r="I56" s="114">
        <v>0.67</v>
      </c>
      <c r="J56" s="114">
        <v>0.37</v>
      </c>
      <c r="K56" s="114">
        <v>0.56999999999999995</v>
      </c>
      <c r="L56" s="114">
        <v>0.18</v>
      </c>
      <c r="M56" s="114">
        <v>49.27</v>
      </c>
      <c r="N56" s="114">
        <v>34.85</v>
      </c>
      <c r="O56" s="114">
        <v>0</v>
      </c>
      <c r="P56" s="114">
        <v>0.44</v>
      </c>
      <c r="Q56" s="114">
        <v>0.69</v>
      </c>
      <c r="R56" s="114">
        <v>0.31</v>
      </c>
      <c r="S56" s="114">
        <v>0.33</v>
      </c>
      <c r="T56" s="114">
        <v>0.73</v>
      </c>
      <c r="U56" s="114">
        <v>0.21</v>
      </c>
      <c r="V56" s="114">
        <v>0.48</v>
      </c>
      <c r="W56" s="114">
        <v>0.22</v>
      </c>
      <c r="X56" s="114">
        <v>36.979999999999997</v>
      </c>
      <c r="Y56" s="114">
        <v>33.159999999999997</v>
      </c>
      <c r="Z56" s="114" t="s">
        <v>69</v>
      </c>
      <c r="AA56" s="114">
        <v>1</v>
      </c>
      <c r="AB56" s="114">
        <v>1.04</v>
      </c>
      <c r="AC56" s="114">
        <v>1.1599999999999999</v>
      </c>
      <c r="AD56" s="114">
        <v>1.48</v>
      </c>
      <c r="AE56" s="114">
        <v>0.92</v>
      </c>
      <c r="AF56" s="114">
        <v>1.76</v>
      </c>
      <c r="AG56" s="114">
        <v>1.19</v>
      </c>
      <c r="AH56" s="114">
        <v>0.82</v>
      </c>
      <c r="AI56" s="114">
        <v>1.33</v>
      </c>
      <c r="AJ56" s="114">
        <v>1.05</v>
      </c>
      <c r="AK56" s="114" t="s">
        <v>69</v>
      </c>
      <c r="AL56" s="114">
        <v>0</v>
      </c>
      <c r="AM56" s="114">
        <v>0</v>
      </c>
      <c r="AN56" s="114">
        <v>0</v>
      </c>
      <c r="AO56" s="114">
        <v>1</v>
      </c>
      <c r="AP56" s="114">
        <v>0</v>
      </c>
      <c r="AQ56" s="114">
        <v>1</v>
      </c>
      <c r="AR56" s="114">
        <v>0</v>
      </c>
      <c r="AS56" s="114">
        <v>0</v>
      </c>
      <c r="AT56" s="114">
        <v>-1</v>
      </c>
      <c r="AU56" s="114">
        <v>0</v>
      </c>
      <c r="AV56" s="114">
        <v>2</v>
      </c>
      <c r="AW56" s="114">
        <v>1</v>
      </c>
      <c r="AX56" s="114">
        <v>7</v>
      </c>
      <c r="AY56" s="114">
        <v>10</v>
      </c>
    </row>
    <row r="57" spans="1:51" hidden="1" x14ac:dyDescent="0.25">
      <c r="A57">
        <v>56</v>
      </c>
      <c r="B57">
        <v>0</v>
      </c>
      <c r="C57" t="s">
        <v>520</v>
      </c>
      <c r="D57" s="114">
        <v>0</v>
      </c>
      <c r="E57" s="114">
        <v>0.45</v>
      </c>
      <c r="F57" s="114">
        <v>0.69</v>
      </c>
      <c r="G57" s="114">
        <v>0.28000000000000003</v>
      </c>
      <c r="H57" s="114">
        <v>0.2</v>
      </c>
      <c r="I57" s="114">
        <v>0.68</v>
      </c>
      <c r="J57" s="114">
        <v>0.14000000000000001</v>
      </c>
      <c r="K57" s="114">
        <v>0.36</v>
      </c>
      <c r="L57" s="114">
        <v>0.09</v>
      </c>
      <c r="M57" s="114">
        <v>28.28</v>
      </c>
      <c r="N57" s="114">
        <v>20.58</v>
      </c>
      <c r="O57" s="114">
        <v>0</v>
      </c>
      <c r="P57" s="114">
        <v>0.44</v>
      </c>
      <c r="Q57" s="114">
        <v>0.69</v>
      </c>
      <c r="R57" s="114">
        <v>0.31</v>
      </c>
      <c r="S57" s="114">
        <v>0.33</v>
      </c>
      <c r="T57" s="114">
        <v>0.73</v>
      </c>
      <c r="U57" s="114">
        <v>0.21</v>
      </c>
      <c r="V57" s="114">
        <v>0.48</v>
      </c>
      <c r="W57" s="114">
        <v>0.22</v>
      </c>
      <c r="X57" s="114">
        <v>36.979999999999997</v>
      </c>
      <c r="Y57" s="114">
        <v>33.159999999999997</v>
      </c>
      <c r="Z57" s="114" t="s">
        <v>69</v>
      </c>
      <c r="AA57" s="114">
        <v>1.02</v>
      </c>
      <c r="AB57" s="114">
        <v>1</v>
      </c>
      <c r="AC57" s="114">
        <v>0.9</v>
      </c>
      <c r="AD57" s="114">
        <v>0.61</v>
      </c>
      <c r="AE57" s="114">
        <v>0.93</v>
      </c>
      <c r="AF57" s="114">
        <v>0.67</v>
      </c>
      <c r="AG57" s="114">
        <v>0.75</v>
      </c>
      <c r="AH57" s="114">
        <v>0.41</v>
      </c>
      <c r="AI57" s="114">
        <v>0.76</v>
      </c>
      <c r="AJ57" s="114">
        <v>0.62</v>
      </c>
      <c r="AK57" s="114" t="s">
        <v>69</v>
      </c>
      <c r="AL57" s="114">
        <v>0</v>
      </c>
      <c r="AM57" s="114">
        <v>0</v>
      </c>
      <c r="AN57" s="114">
        <v>0</v>
      </c>
      <c r="AO57" s="114">
        <v>-1</v>
      </c>
      <c r="AP57" s="114">
        <v>0</v>
      </c>
      <c r="AQ57" s="114">
        <v>-1</v>
      </c>
      <c r="AR57" s="114">
        <v>-1</v>
      </c>
      <c r="AS57" s="114">
        <v>-1</v>
      </c>
      <c r="AT57" s="114">
        <v>1</v>
      </c>
      <c r="AU57" s="114">
        <v>1</v>
      </c>
      <c r="AV57" s="114">
        <v>2</v>
      </c>
      <c r="AW57" s="114">
        <v>4</v>
      </c>
      <c r="AX57" s="114">
        <v>4</v>
      </c>
      <c r="AY57" s="114">
        <v>10</v>
      </c>
    </row>
    <row r="58" spans="1:51" hidden="1" x14ac:dyDescent="0.25">
      <c r="A58">
        <v>57</v>
      </c>
      <c r="B58">
        <v>0</v>
      </c>
      <c r="C58" t="s">
        <v>521</v>
      </c>
      <c r="D58" s="114">
        <v>0</v>
      </c>
      <c r="E58" s="114" t="s">
        <v>69</v>
      </c>
      <c r="F58" s="114" t="s">
        <v>69</v>
      </c>
      <c r="G58" s="114" t="s">
        <v>69</v>
      </c>
      <c r="H58" s="114">
        <v>0.13</v>
      </c>
      <c r="I58" s="114">
        <v>0.55000000000000004</v>
      </c>
      <c r="J58" s="114">
        <v>0.26</v>
      </c>
      <c r="K58" s="114">
        <v>0.38</v>
      </c>
      <c r="L58" s="114">
        <v>0.27</v>
      </c>
      <c r="M58" s="114">
        <v>21.44</v>
      </c>
      <c r="N58" s="114">
        <v>29.4</v>
      </c>
      <c r="O58" s="114">
        <v>0</v>
      </c>
      <c r="P58" s="114" t="s">
        <v>69</v>
      </c>
      <c r="Q58" s="114" t="s">
        <v>69</v>
      </c>
      <c r="R58" s="114" t="s">
        <v>69</v>
      </c>
      <c r="S58" s="114">
        <v>0.37</v>
      </c>
      <c r="T58" s="114">
        <v>0.71</v>
      </c>
      <c r="U58" s="114">
        <v>0.23</v>
      </c>
      <c r="V58" s="114">
        <v>0.46</v>
      </c>
      <c r="W58" s="114">
        <v>0.14000000000000001</v>
      </c>
      <c r="X58" s="114">
        <v>32.5</v>
      </c>
      <c r="Y58" s="114">
        <v>29.09</v>
      </c>
      <c r="Z58" s="114" t="s">
        <v>69</v>
      </c>
      <c r="AA58" s="114" t="s">
        <v>69</v>
      </c>
      <c r="AB58" s="114" t="s">
        <v>69</v>
      </c>
      <c r="AC58" s="114" t="s">
        <v>69</v>
      </c>
      <c r="AD58" s="114">
        <v>0.35</v>
      </c>
      <c r="AE58" s="114">
        <v>0.77</v>
      </c>
      <c r="AF58" s="114">
        <v>1.1299999999999999</v>
      </c>
      <c r="AG58" s="114">
        <v>0.83</v>
      </c>
      <c r="AH58" s="114">
        <v>1.93</v>
      </c>
      <c r="AI58" s="114">
        <v>0.66</v>
      </c>
      <c r="AJ58" s="114">
        <v>1.01</v>
      </c>
      <c r="AK58" s="114" t="s">
        <v>69</v>
      </c>
      <c r="AL58" s="114" t="s">
        <v>69</v>
      </c>
      <c r="AM58" s="114" t="s">
        <v>69</v>
      </c>
      <c r="AN58" s="114" t="s">
        <v>69</v>
      </c>
      <c r="AO58" s="114">
        <v>-1</v>
      </c>
      <c r="AP58" s="114">
        <v>-1</v>
      </c>
      <c r="AQ58" s="114">
        <v>0</v>
      </c>
      <c r="AR58" s="114">
        <v>0</v>
      </c>
      <c r="AS58" s="114">
        <v>1</v>
      </c>
      <c r="AT58" s="114">
        <v>1</v>
      </c>
      <c r="AU58" s="114">
        <v>0</v>
      </c>
      <c r="AV58" s="114">
        <v>2</v>
      </c>
      <c r="AW58" s="114">
        <v>2</v>
      </c>
      <c r="AX58" s="114">
        <v>3</v>
      </c>
      <c r="AY58" s="114">
        <v>7</v>
      </c>
    </row>
    <row r="59" spans="1:51" hidden="1" x14ac:dyDescent="0.25">
      <c r="A59">
        <v>58</v>
      </c>
      <c r="B59">
        <v>0</v>
      </c>
      <c r="C59" t="s">
        <v>522</v>
      </c>
      <c r="D59" s="114">
        <v>0</v>
      </c>
      <c r="E59" s="114">
        <v>0.53</v>
      </c>
      <c r="F59" s="114">
        <v>0.35</v>
      </c>
      <c r="G59" s="114">
        <v>0.16</v>
      </c>
      <c r="H59" s="114" t="s">
        <v>69</v>
      </c>
      <c r="I59" s="114">
        <v>0.62</v>
      </c>
      <c r="J59" s="114" t="s">
        <v>69</v>
      </c>
      <c r="K59" s="114" t="s">
        <v>69</v>
      </c>
      <c r="L59" s="114" t="s">
        <v>69</v>
      </c>
      <c r="M59" s="114">
        <v>25.86</v>
      </c>
      <c r="N59" s="114">
        <v>22.46</v>
      </c>
      <c r="O59" s="114">
        <v>0</v>
      </c>
      <c r="P59" s="114">
        <v>0.46</v>
      </c>
      <c r="Q59" s="114">
        <v>0.69</v>
      </c>
      <c r="R59" s="114">
        <v>0.33</v>
      </c>
      <c r="S59" s="114" t="s">
        <v>69</v>
      </c>
      <c r="T59" s="114">
        <v>0.71</v>
      </c>
      <c r="U59" s="114" t="s">
        <v>69</v>
      </c>
      <c r="V59" s="114" t="s">
        <v>69</v>
      </c>
      <c r="W59" s="114" t="s">
        <v>69</v>
      </c>
      <c r="X59" s="114">
        <v>32.5</v>
      </c>
      <c r="Y59" s="114">
        <v>29.09</v>
      </c>
      <c r="Z59" s="114" t="s">
        <v>69</v>
      </c>
      <c r="AA59" s="114">
        <v>1.1499999999999999</v>
      </c>
      <c r="AB59" s="114">
        <v>0.51</v>
      </c>
      <c r="AC59" s="114">
        <v>0.48</v>
      </c>
      <c r="AD59" s="114" t="s">
        <v>69</v>
      </c>
      <c r="AE59" s="114">
        <v>0.87</v>
      </c>
      <c r="AF59" s="114" t="s">
        <v>69</v>
      </c>
      <c r="AG59" s="114" t="s">
        <v>69</v>
      </c>
      <c r="AH59" s="114" t="s">
        <v>69</v>
      </c>
      <c r="AI59" s="114">
        <v>0.8</v>
      </c>
      <c r="AJ59" s="114">
        <v>0.77</v>
      </c>
      <c r="AK59" s="114" t="s">
        <v>69</v>
      </c>
      <c r="AL59" s="114">
        <v>0</v>
      </c>
      <c r="AM59" s="114">
        <v>-1</v>
      </c>
      <c r="AN59" s="114">
        <v>-1</v>
      </c>
      <c r="AO59" s="114" t="s">
        <v>69</v>
      </c>
      <c r="AP59" s="114">
        <v>0</v>
      </c>
      <c r="AQ59" s="114" t="s">
        <v>69</v>
      </c>
      <c r="AR59" s="114" t="s">
        <v>69</v>
      </c>
      <c r="AS59" s="114" t="s">
        <v>69</v>
      </c>
      <c r="AT59" s="114">
        <v>0</v>
      </c>
      <c r="AU59" s="114">
        <v>1</v>
      </c>
      <c r="AV59" s="114">
        <v>1</v>
      </c>
      <c r="AW59" s="114">
        <v>2</v>
      </c>
      <c r="AX59" s="114">
        <v>3</v>
      </c>
      <c r="AY59" s="114">
        <v>6</v>
      </c>
    </row>
    <row r="60" spans="1:51" hidden="1" x14ac:dyDescent="0.25">
      <c r="A60">
        <v>59</v>
      </c>
      <c r="B60">
        <v>0</v>
      </c>
      <c r="C60" t="s">
        <v>523</v>
      </c>
      <c r="D60" s="114">
        <v>0</v>
      </c>
      <c r="E60" s="114">
        <v>0.52</v>
      </c>
      <c r="F60" s="114">
        <v>0.79</v>
      </c>
      <c r="G60" s="114">
        <v>0.35</v>
      </c>
      <c r="H60" s="114">
        <v>0.47</v>
      </c>
      <c r="I60" s="114">
        <v>0.87</v>
      </c>
      <c r="J60" s="114">
        <v>0.37</v>
      </c>
      <c r="K60" s="114">
        <v>0.65</v>
      </c>
      <c r="L60" s="114">
        <v>0.06</v>
      </c>
      <c r="M60" s="114">
        <v>48.21</v>
      </c>
      <c r="N60" s="114">
        <v>44.69</v>
      </c>
      <c r="O60" s="114">
        <v>0</v>
      </c>
      <c r="P60" s="114">
        <v>0.46</v>
      </c>
      <c r="Q60" s="114">
        <v>0.69</v>
      </c>
      <c r="R60" s="114">
        <v>0.33</v>
      </c>
      <c r="S60" s="114">
        <v>0.37</v>
      </c>
      <c r="T60" s="114">
        <v>0.71</v>
      </c>
      <c r="U60" s="114">
        <v>0.23</v>
      </c>
      <c r="V60" s="114">
        <v>0.46</v>
      </c>
      <c r="W60" s="114">
        <v>0.14000000000000001</v>
      </c>
      <c r="X60" s="114">
        <v>32.5</v>
      </c>
      <c r="Y60" s="114">
        <v>29.09</v>
      </c>
      <c r="Z60" s="114" t="s">
        <v>69</v>
      </c>
      <c r="AA60" s="114">
        <v>1.1299999999999999</v>
      </c>
      <c r="AB60" s="114">
        <v>1.1399999999999999</v>
      </c>
      <c r="AC60" s="114">
        <v>1.06</v>
      </c>
      <c r="AD60" s="114">
        <v>1.27</v>
      </c>
      <c r="AE60" s="114">
        <v>1.23</v>
      </c>
      <c r="AF60" s="114">
        <v>1.61</v>
      </c>
      <c r="AG60" s="114">
        <v>1.41</v>
      </c>
      <c r="AH60" s="114">
        <v>0.43</v>
      </c>
      <c r="AI60" s="114">
        <v>1.48</v>
      </c>
      <c r="AJ60" s="114">
        <v>1.54</v>
      </c>
      <c r="AK60" s="114" t="s">
        <v>69</v>
      </c>
      <c r="AL60" s="114">
        <v>0</v>
      </c>
      <c r="AM60" s="114">
        <v>0</v>
      </c>
      <c r="AN60" s="114">
        <v>0</v>
      </c>
      <c r="AO60" s="114">
        <v>1</v>
      </c>
      <c r="AP60" s="114">
        <v>1</v>
      </c>
      <c r="AQ60" s="114">
        <v>1</v>
      </c>
      <c r="AR60" s="114">
        <v>1</v>
      </c>
      <c r="AS60" s="114">
        <v>-1</v>
      </c>
      <c r="AT60" s="114">
        <v>-1</v>
      </c>
      <c r="AU60" s="114">
        <v>-1</v>
      </c>
      <c r="AV60" s="114">
        <v>4</v>
      </c>
      <c r="AW60" s="114">
        <v>3</v>
      </c>
      <c r="AX60" s="114">
        <v>3</v>
      </c>
      <c r="AY60" s="114">
        <v>10</v>
      </c>
    </row>
    <row r="61" spans="1:51" hidden="1" x14ac:dyDescent="0.25">
      <c r="A61">
        <v>60</v>
      </c>
      <c r="B61">
        <v>0</v>
      </c>
      <c r="C61" t="s">
        <v>524</v>
      </c>
      <c r="D61" s="114">
        <v>0.01</v>
      </c>
      <c r="E61" s="114">
        <v>0.53</v>
      </c>
      <c r="F61" s="114">
        <v>0.83</v>
      </c>
      <c r="G61" s="114">
        <v>0.39</v>
      </c>
      <c r="H61" s="114">
        <v>0.66</v>
      </c>
      <c r="I61" s="114">
        <v>0.87</v>
      </c>
      <c r="J61" s="114">
        <v>0.46</v>
      </c>
      <c r="K61" s="114">
        <v>0.7</v>
      </c>
      <c r="L61" s="114">
        <v>0.13</v>
      </c>
      <c r="M61" s="114">
        <v>57.99</v>
      </c>
      <c r="N61" s="114">
        <v>50.98</v>
      </c>
      <c r="O61" s="114">
        <v>0</v>
      </c>
      <c r="P61" s="114">
        <v>0.46</v>
      </c>
      <c r="Q61" s="114">
        <v>0.69</v>
      </c>
      <c r="R61" s="114">
        <v>0.33</v>
      </c>
      <c r="S61" s="114">
        <v>0.37</v>
      </c>
      <c r="T61" s="114">
        <v>0.71</v>
      </c>
      <c r="U61" s="114">
        <v>0.23</v>
      </c>
      <c r="V61" s="114">
        <v>0.46</v>
      </c>
      <c r="W61" s="114">
        <v>0.14000000000000001</v>
      </c>
      <c r="X61" s="114">
        <v>32.5</v>
      </c>
      <c r="Y61" s="114">
        <v>29.09</v>
      </c>
      <c r="Z61" s="114" t="s">
        <v>640</v>
      </c>
      <c r="AA61" s="114">
        <v>1.1499999999999999</v>
      </c>
      <c r="AB61" s="114">
        <v>1.2</v>
      </c>
      <c r="AC61" s="114">
        <v>1.18</v>
      </c>
      <c r="AD61" s="114">
        <v>1.78</v>
      </c>
      <c r="AE61" s="114">
        <v>1.23</v>
      </c>
      <c r="AF61" s="114">
        <v>2</v>
      </c>
      <c r="AG61" s="114">
        <v>1.52</v>
      </c>
      <c r="AH61" s="114">
        <v>0.93</v>
      </c>
      <c r="AI61" s="114">
        <v>1.78</v>
      </c>
      <c r="AJ61" s="114">
        <v>1.75</v>
      </c>
      <c r="AK61" s="114">
        <v>1</v>
      </c>
      <c r="AL61" s="114">
        <v>0</v>
      </c>
      <c r="AM61" s="114">
        <v>0</v>
      </c>
      <c r="AN61" s="114">
        <v>0</v>
      </c>
      <c r="AO61" s="114">
        <v>1</v>
      </c>
      <c r="AP61" s="114">
        <v>1</v>
      </c>
      <c r="AQ61" s="114">
        <v>1</v>
      </c>
      <c r="AR61" s="114">
        <v>1</v>
      </c>
      <c r="AS61" s="114">
        <v>0</v>
      </c>
      <c r="AT61" s="114">
        <v>-1</v>
      </c>
      <c r="AU61" s="114">
        <v>-1</v>
      </c>
      <c r="AV61" s="114">
        <v>5</v>
      </c>
      <c r="AW61" s="114">
        <v>2</v>
      </c>
      <c r="AX61" s="114">
        <v>4</v>
      </c>
      <c r="AY61" s="114">
        <v>11</v>
      </c>
    </row>
    <row r="62" spans="1:51" hidden="1" x14ac:dyDescent="0.25">
      <c r="A62">
        <v>61</v>
      </c>
      <c r="B62">
        <v>0</v>
      </c>
      <c r="C62" t="s">
        <v>525</v>
      </c>
      <c r="D62" s="114">
        <v>0</v>
      </c>
      <c r="E62" s="114">
        <v>0.32</v>
      </c>
      <c r="F62" s="114">
        <v>0.56000000000000005</v>
      </c>
      <c r="G62" s="114">
        <v>0.19</v>
      </c>
      <c r="H62" s="114">
        <v>0.22</v>
      </c>
      <c r="I62" s="114">
        <v>0.74</v>
      </c>
      <c r="J62" s="114">
        <v>0.13</v>
      </c>
      <c r="K62" s="114">
        <v>0.36</v>
      </c>
      <c r="L62" s="114">
        <v>0.09</v>
      </c>
      <c r="M62" s="114">
        <v>20.69</v>
      </c>
      <c r="N62" s="114">
        <v>29.44</v>
      </c>
      <c r="O62" s="114">
        <v>0</v>
      </c>
      <c r="P62" s="114">
        <v>0.46</v>
      </c>
      <c r="Q62" s="114">
        <v>0.69</v>
      </c>
      <c r="R62" s="114">
        <v>0.33</v>
      </c>
      <c r="S62" s="114">
        <v>0.37</v>
      </c>
      <c r="T62" s="114">
        <v>0.71</v>
      </c>
      <c r="U62" s="114">
        <v>0.23</v>
      </c>
      <c r="V62" s="114">
        <v>0.46</v>
      </c>
      <c r="W62" s="114">
        <v>0.14000000000000001</v>
      </c>
      <c r="X62" s="114">
        <v>32.5</v>
      </c>
      <c r="Y62" s="114">
        <v>29.09</v>
      </c>
      <c r="Z62" s="114" t="s">
        <v>69</v>
      </c>
      <c r="AA62" s="114">
        <v>0.7</v>
      </c>
      <c r="AB62" s="114">
        <v>0.81</v>
      </c>
      <c r="AC62" s="114">
        <v>0.57999999999999996</v>
      </c>
      <c r="AD62" s="114">
        <v>0.59</v>
      </c>
      <c r="AE62" s="114">
        <v>1.04</v>
      </c>
      <c r="AF62" s="114">
        <v>0.56999999999999995</v>
      </c>
      <c r="AG62" s="114">
        <v>0.78</v>
      </c>
      <c r="AH62" s="114">
        <v>0.64</v>
      </c>
      <c r="AI62" s="114">
        <v>0.64</v>
      </c>
      <c r="AJ62" s="114">
        <v>1.01</v>
      </c>
      <c r="AK62" s="114" t="s">
        <v>69</v>
      </c>
      <c r="AL62" s="114">
        <v>-1</v>
      </c>
      <c r="AM62" s="114">
        <v>0</v>
      </c>
      <c r="AN62" s="114">
        <v>-1</v>
      </c>
      <c r="AO62" s="114">
        <v>-1</v>
      </c>
      <c r="AP62" s="114">
        <v>0</v>
      </c>
      <c r="AQ62" s="114">
        <v>-1</v>
      </c>
      <c r="AR62" s="114">
        <v>-1</v>
      </c>
      <c r="AS62" s="114">
        <v>-1</v>
      </c>
      <c r="AT62" s="114">
        <v>1</v>
      </c>
      <c r="AU62" s="114">
        <v>0</v>
      </c>
      <c r="AV62" s="114">
        <v>1</v>
      </c>
      <c r="AW62" s="114">
        <v>6</v>
      </c>
      <c r="AX62" s="114">
        <v>3</v>
      </c>
      <c r="AY62" s="114">
        <v>10</v>
      </c>
    </row>
    <row r="63" spans="1:51" hidden="1" x14ac:dyDescent="0.25">
      <c r="A63">
        <v>62</v>
      </c>
      <c r="B63">
        <v>0</v>
      </c>
      <c r="C63" t="s">
        <v>526</v>
      </c>
      <c r="D63" s="114">
        <v>0</v>
      </c>
      <c r="E63" s="114">
        <v>0.37</v>
      </c>
      <c r="F63" s="114">
        <v>0.6</v>
      </c>
      <c r="G63" s="114">
        <v>0.2</v>
      </c>
      <c r="H63" s="114">
        <v>0.49</v>
      </c>
      <c r="I63" s="114">
        <v>0.91</v>
      </c>
      <c r="J63" s="114">
        <v>0.28000000000000003</v>
      </c>
      <c r="K63" s="114">
        <v>0.64</v>
      </c>
      <c r="L63" s="114">
        <v>0.14000000000000001</v>
      </c>
      <c r="M63" s="114">
        <v>41.13</v>
      </c>
      <c r="N63" s="114">
        <v>50.07</v>
      </c>
      <c r="O63" s="114">
        <v>0</v>
      </c>
      <c r="P63" s="114">
        <v>0.46</v>
      </c>
      <c r="Q63" s="114">
        <v>0.69</v>
      </c>
      <c r="R63" s="114">
        <v>0.33</v>
      </c>
      <c r="S63" s="114">
        <v>0.37</v>
      </c>
      <c r="T63" s="114">
        <v>0.71</v>
      </c>
      <c r="U63" s="114">
        <v>0.23</v>
      </c>
      <c r="V63" s="114">
        <v>0.46</v>
      </c>
      <c r="W63" s="114">
        <v>0.14000000000000001</v>
      </c>
      <c r="X63" s="114">
        <v>32.5</v>
      </c>
      <c r="Y63" s="114">
        <v>29.09</v>
      </c>
      <c r="Z63" s="114" t="s">
        <v>69</v>
      </c>
      <c r="AA63" s="114">
        <v>0.8</v>
      </c>
      <c r="AB63" s="114">
        <v>0.87</v>
      </c>
      <c r="AC63" s="114">
        <v>0.61</v>
      </c>
      <c r="AD63" s="114">
        <v>1.32</v>
      </c>
      <c r="AE63" s="114">
        <v>1.28</v>
      </c>
      <c r="AF63" s="114">
        <v>1.22</v>
      </c>
      <c r="AG63" s="114">
        <v>1.39</v>
      </c>
      <c r="AH63" s="114">
        <v>1</v>
      </c>
      <c r="AI63" s="114">
        <v>1.27</v>
      </c>
      <c r="AJ63" s="114">
        <v>1.72</v>
      </c>
      <c r="AK63" s="114" t="s">
        <v>69</v>
      </c>
      <c r="AL63" s="114">
        <v>0</v>
      </c>
      <c r="AM63" s="114">
        <v>0</v>
      </c>
      <c r="AN63" s="114">
        <v>-1</v>
      </c>
      <c r="AO63" s="114">
        <v>1</v>
      </c>
      <c r="AP63" s="114">
        <v>1</v>
      </c>
      <c r="AQ63" s="114">
        <v>1</v>
      </c>
      <c r="AR63" s="114">
        <v>1</v>
      </c>
      <c r="AS63" s="114">
        <v>0</v>
      </c>
      <c r="AT63" s="114">
        <v>-1</v>
      </c>
      <c r="AU63" s="114">
        <v>-1</v>
      </c>
      <c r="AV63" s="114">
        <v>4</v>
      </c>
      <c r="AW63" s="114">
        <v>3</v>
      </c>
      <c r="AX63" s="114">
        <v>3</v>
      </c>
      <c r="AY63" s="114">
        <v>10</v>
      </c>
    </row>
    <row r="64" spans="1:51" hidden="1" x14ac:dyDescent="0.25">
      <c r="A64">
        <v>63</v>
      </c>
      <c r="B64">
        <v>0</v>
      </c>
      <c r="C64" t="s">
        <v>527</v>
      </c>
      <c r="D64" s="114">
        <v>0</v>
      </c>
      <c r="E64" s="114">
        <v>0.47</v>
      </c>
      <c r="F64" s="114">
        <v>0.7</v>
      </c>
      <c r="G64" s="114">
        <v>0.27</v>
      </c>
      <c r="H64" s="114" t="s">
        <v>69</v>
      </c>
      <c r="I64" s="114">
        <v>0.55000000000000004</v>
      </c>
      <c r="J64" s="114" t="s">
        <v>69</v>
      </c>
      <c r="K64" s="114" t="s">
        <v>69</v>
      </c>
      <c r="L64" s="114" t="s">
        <v>69</v>
      </c>
      <c r="M64" s="114">
        <v>21.44</v>
      </c>
      <c r="N64" s="114">
        <v>29.4</v>
      </c>
      <c r="O64" s="114">
        <v>0</v>
      </c>
      <c r="P64" s="114">
        <v>0.46</v>
      </c>
      <c r="Q64" s="114">
        <v>0.69</v>
      </c>
      <c r="R64" s="114">
        <v>0.33</v>
      </c>
      <c r="S64" s="114" t="s">
        <v>69</v>
      </c>
      <c r="T64" s="114">
        <v>0.71</v>
      </c>
      <c r="U64" s="114" t="s">
        <v>69</v>
      </c>
      <c r="V64" s="114" t="s">
        <v>69</v>
      </c>
      <c r="W64" s="114" t="s">
        <v>69</v>
      </c>
      <c r="X64" s="114">
        <v>32.5</v>
      </c>
      <c r="Y64" s="114">
        <v>29.09</v>
      </c>
      <c r="Z64" s="114" t="s">
        <v>69</v>
      </c>
      <c r="AA64" s="114">
        <v>1.02</v>
      </c>
      <c r="AB64" s="114">
        <v>1.01</v>
      </c>
      <c r="AC64" s="114">
        <v>0.82</v>
      </c>
      <c r="AD64" s="114" t="s">
        <v>69</v>
      </c>
      <c r="AE64" s="114">
        <v>0.77</v>
      </c>
      <c r="AF64" s="114" t="s">
        <v>69</v>
      </c>
      <c r="AG64" s="114" t="s">
        <v>69</v>
      </c>
      <c r="AH64" s="114" t="s">
        <v>69</v>
      </c>
      <c r="AI64" s="114">
        <v>0.66</v>
      </c>
      <c r="AJ64" s="114">
        <v>1.01</v>
      </c>
      <c r="AK64" s="114" t="s">
        <v>69</v>
      </c>
      <c r="AL64" s="114">
        <v>0</v>
      </c>
      <c r="AM64" s="114">
        <v>0</v>
      </c>
      <c r="AN64" s="114">
        <v>0</v>
      </c>
      <c r="AO64" s="114" t="s">
        <v>69</v>
      </c>
      <c r="AP64" s="114">
        <v>-1</v>
      </c>
      <c r="AQ64" s="114" t="s">
        <v>69</v>
      </c>
      <c r="AR64" s="114" t="s">
        <v>69</v>
      </c>
      <c r="AS64" s="114" t="s">
        <v>69</v>
      </c>
      <c r="AT64" s="114">
        <v>1</v>
      </c>
      <c r="AU64" s="114">
        <v>0</v>
      </c>
      <c r="AV64" s="114">
        <v>1</v>
      </c>
      <c r="AW64" s="114">
        <v>1</v>
      </c>
      <c r="AX64" s="114">
        <v>4</v>
      </c>
      <c r="AY64" s="114">
        <v>6</v>
      </c>
    </row>
    <row r="65" spans="1:51" hidden="1" x14ac:dyDescent="0.25">
      <c r="A65">
        <v>64</v>
      </c>
      <c r="B65">
        <v>0</v>
      </c>
      <c r="C65" t="s">
        <v>528</v>
      </c>
      <c r="D65" s="114">
        <v>0</v>
      </c>
      <c r="E65" s="114">
        <v>0.67</v>
      </c>
      <c r="F65" s="114">
        <v>0.87</v>
      </c>
      <c r="G65" s="114">
        <v>0.5</v>
      </c>
      <c r="H65" s="114">
        <v>0.61</v>
      </c>
      <c r="I65" s="114">
        <v>0.62</v>
      </c>
      <c r="J65" s="114">
        <v>0.36</v>
      </c>
      <c r="K65" s="114">
        <v>0.8</v>
      </c>
      <c r="L65" s="114">
        <v>0.02</v>
      </c>
      <c r="M65" s="114">
        <v>25.86</v>
      </c>
      <c r="N65" s="114">
        <v>22.46</v>
      </c>
      <c r="O65" s="114">
        <v>0</v>
      </c>
      <c r="P65" s="114">
        <v>0.46</v>
      </c>
      <c r="Q65" s="114">
        <v>0.69</v>
      </c>
      <c r="R65" s="114">
        <v>0.33</v>
      </c>
      <c r="S65" s="114">
        <v>0.37</v>
      </c>
      <c r="T65" s="114">
        <v>0.71</v>
      </c>
      <c r="U65" s="114">
        <v>0.23</v>
      </c>
      <c r="V65" s="114">
        <v>0.46</v>
      </c>
      <c r="W65" s="114">
        <v>0.14000000000000001</v>
      </c>
      <c r="X65" s="114">
        <v>32.5</v>
      </c>
      <c r="Y65" s="114">
        <v>29.09</v>
      </c>
      <c r="Z65" s="114" t="s">
        <v>69</v>
      </c>
      <c r="AA65" s="114">
        <v>1.46</v>
      </c>
      <c r="AB65" s="114">
        <v>1.26</v>
      </c>
      <c r="AC65" s="114">
        <v>1.52</v>
      </c>
      <c r="AD65" s="114">
        <v>1.65</v>
      </c>
      <c r="AE65" s="114">
        <v>0.87</v>
      </c>
      <c r="AF65" s="114">
        <v>1.57</v>
      </c>
      <c r="AG65" s="114">
        <v>1.74</v>
      </c>
      <c r="AH65" s="114">
        <v>0.14000000000000001</v>
      </c>
      <c r="AI65" s="114">
        <v>0.8</v>
      </c>
      <c r="AJ65" s="114">
        <v>0.77</v>
      </c>
      <c r="AK65" s="114" t="s">
        <v>69</v>
      </c>
      <c r="AL65" s="114">
        <v>1</v>
      </c>
      <c r="AM65" s="114">
        <v>1</v>
      </c>
      <c r="AN65" s="114">
        <v>1</v>
      </c>
      <c r="AO65" s="114">
        <v>1</v>
      </c>
      <c r="AP65" s="114">
        <v>0</v>
      </c>
      <c r="AQ65" s="114">
        <v>1</v>
      </c>
      <c r="AR65" s="114">
        <v>1</v>
      </c>
      <c r="AS65" s="114">
        <v>-1</v>
      </c>
      <c r="AT65" s="114">
        <v>0</v>
      </c>
      <c r="AU65" s="114">
        <v>1</v>
      </c>
      <c r="AV65" s="114">
        <v>7</v>
      </c>
      <c r="AW65" s="114">
        <v>1</v>
      </c>
      <c r="AX65" s="114">
        <v>2</v>
      </c>
      <c r="AY65" s="114">
        <v>10</v>
      </c>
    </row>
    <row r="66" spans="1:51" hidden="1" x14ac:dyDescent="0.25">
      <c r="A66">
        <v>65</v>
      </c>
      <c r="B66">
        <v>0</v>
      </c>
      <c r="C66" t="s">
        <v>625</v>
      </c>
      <c r="D66" s="114" t="s">
        <v>69</v>
      </c>
      <c r="E66" s="114" t="s">
        <v>69</v>
      </c>
      <c r="F66" s="114" t="s">
        <v>69</v>
      </c>
      <c r="G66" s="114" t="s">
        <v>69</v>
      </c>
      <c r="H66" s="114" t="s">
        <v>69</v>
      </c>
      <c r="I66" s="114">
        <v>0</v>
      </c>
      <c r="J66" s="114" t="s">
        <v>69</v>
      </c>
      <c r="K66" s="114" t="s">
        <v>69</v>
      </c>
      <c r="L66" s="114" t="s">
        <v>69</v>
      </c>
      <c r="M66" s="114">
        <v>6.15</v>
      </c>
      <c r="N66" s="114">
        <v>6.15</v>
      </c>
      <c r="O66" s="114" t="s">
        <v>69</v>
      </c>
      <c r="P66" s="114" t="s">
        <v>69</v>
      </c>
      <c r="Q66" s="114" t="s">
        <v>69</v>
      </c>
      <c r="R66" s="114" t="s">
        <v>69</v>
      </c>
      <c r="S66" s="114" t="s">
        <v>69</v>
      </c>
      <c r="T66" s="114">
        <v>0.71</v>
      </c>
      <c r="U66" s="114" t="s">
        <v>69</v>
      </c>
      <c r="V66" s="114" t="s">
        <v>69</v>
      </c>
      <c r="W66" s="114" t="s">
        <v>69</v>
      </c>
      <c r="X66" s="114">
        <v>32.5</v>
      </c>
      <c r="Y66" s="114">
        <v>29.09</v>
      </c>
      <c r="Z66" s="114" t="s">
        <v>69</v>
      </c>
      <c r="AA66" s="114" t="s">
        <v>69</v>
      </c>
      <c r="AB66" s="114" t="s">
        <v>69</v>
      </c>
      <c r="AC66" s="114" t="s">
        <v>69</v>
      </c>
      <c r="AD66" s="114" t="s">
        <v>69</v>
      </c>
      <c r="AE66" s="114">
        <v>0</v>
      </c>
      <c r="AF66" s="114" t="s">
        <v>69</v>
      </c>
      <c r="AG66" s="114" t="s">
        <v>69</v>
      </c>
      <c r="AH66" s="114" t="s">
        <v>69</v>
      </c>
      <c r="AI66" s="114">
        <v>0.19</v>
      </c>
      <c r="AJ66" s="114">
        <v>0.21</v>
      </c>
      <c r="AK66" s="114" t="s">
        <v>69</v>
      </c>
      <c r="AL66" s="114" t="s">
        <v>69</v>
      </c>
      <c r="AM66" s="114" t="s">
        <v>69</v>
      </c>
      <c r="AN66" s="114" t="s">
        <v>69</v>
      </c>
      <c r="AO66" s="114" t="s">
        <v>69</v>
      </c>
      <c r="AP66" s="114">
        <v>-1</v>
      </c>
      <c r="AQ66" s="114" t="s">
        <v>69</v>
      </c>
      <c r="AR66" s="114" t="s">
        <v>69</v>
      </c>
      <c r="AS66" s="114" t="s">
        <v>69</v>
      </c>
      <c r="AT66" s="114">
        <v>1</v>
      </c>
      <c r="AU66" s="114">
        <v>1</v>
      </c>
      <c r="AV66" s="114">
        <v>2</v>
      </c>
      <c r="AW66" s="114">
        <v>1</v>
      </c>
      <c r="AX66" s="114">
        <v>0</v>
      </c>
      <c r="AY66" s="114">
        <v>3</v>
      </c>
    </row>
    <row r="67" spans="1:51" hidden="1" x14ac:dyDescent="0.25">
      <c r="A67">
        <v>66</v>
      </c>
      <c r="B67">
        <v>0</v>
      </c>
      <c r="C67" t="s">
        <v>626</v>
      </c>
      <c r="D67" s="114" t="s">
        <v>69</v>
      </c>
      <c r="E67" s="114" t="s">
        <v>69</v>
      </c>
      <c r="F67" s="114" t="s">
        <v>69</v>
      </c>
      <c r="G67" s="114" t="s">
        <v>69</v>
      </c>
      <c r="H67" s="114" t="s">
        <v>69</v>
      </c>
      <c r="I67" s="114">
        <v>0</v>
      </c>
      <c r="J67" s="114" t="s">
        <v>69</v>
      </c>
      <c r="K67" s="114" t="s">
        <v>69</v>
      </c>
      <c r="L67" s="114" t="s">
        <v>69</v>
      </c>
      <c r="M67" s="114">
        <v>3.46</v>
      </c>
      <c r="N67" s="114">
        <v>3.46</v>
      </c>
      <c r="O67" s="114" t="s">
        <v>69</v>
      </c>
      <c r="P67" s="114" t="s">
        <v>69</v>
      </c>
      <c r="Q67" s="114" t="s">
        <v>69</v>
      </c>
      <c r="R67" s="114" t="s">
        <v>69</v>
      </c>
      <c r="S67" s="114" t="s">
        <v>69</v>
      </c>
      <c r="T67" s="114">
        <v>0</v>
      </c>
      <c r="U67" s="114" t="s">
        <v>69</v>
      </c>
      <c r="V67" s="114" t="s">
        <v>69</v>
      </c>
      <c r="W67" s="114" t="s">
        <v>69</v>
      </c>
      <c r="X67" s="114">
        <v>2.17</v>
      </c>
      <c r="Y67" s="114">
        <v>2.17</v>
      </c>
      <c r="Z67" s="114" t="s">
        <v>69</v>
      </c>
      <c r="AA67" s="114" t="s">
        <v>69</v>
      </c>
      <c r="AB67" s="114" t="s">
        <v>69</v>
      </c>
      <c r="AC67" s="114" t="s">
        <v>69</v>
      </c>
      <c r="AD67" s="114" t="s">
        <v>69</v>
      </c>
      <c r="AE67" s="114" t="s">
        <v>69</v>
      </c>
      <c r="AF67" s="114" t="s">
        <v>69</v>
      </c>
      <c r="AG67" s="114" t="s">
        <v>69</v>
      </c>
      <c r="AH67" s="114" t="s">
        <v>69</v>
      </c>
      <c r="AI67" s="114">
        <v>1.59</v>
      </c>
      <c r="AJ67" s="114">
        <v>1.59</v>
      </c>
      <c r="AK67" s="114" t="s">
        <v>69</v>
      </c>
      <c r="AL67" s="114" t="s">
        <v>69</v>
      </c>
      <c r="AM67" s="114" t="s">
        <v>69</v>
      </c>
      <c r="AN67" s="114" t="s">
        <v>69</v>
      </c>
      <c r="AO67" s="114" t="s">
        <v>69</v>
      </c>
      <c r="AP67" s="114" t="s">
        <v>69</v>
      </c>
      <c r="AQ67" s="114" t="s">
        <v>69</v>
      </c>
      <c r="AR67" s="114" t="s">
        <v>69</v>
      </c>
      <c r="AS67" s="114" t="s">
        <v>69</v>
      </c>
      <c r="AT67" s="114">
        <v>-1</v>
      </c>
      <c r="AU67" s="114">
        <v>-1</v>
      </c>
      <c r="AV67" s="114">
        <v>0</v>
      </c>
      <c r="AW67" s="114">
        <v>2</v>
      </c>
      <c r="AX67" s="114">
        <v>0</v>
      </c>
      <c r="AY67" s="114">
        <v>2</v>
      </c>
    </row>
    <row r="68" spans="1:51" hidden="1" x14ac:dyDescent="0.25">
      <c r="A68">
        <v>67</v>
      </c>
      <c r="B68">
        <v>0</v>
      </c>
      <c r="C68" t="s">
        <v>530</v>
      </c>
      <c r="D68" s="114">
        <v>0</v>
      </c>
      <c r="E68" s="114">
        <v>0.51</v>
      </c>
      <c r="F68" s="114">
        <v>0.91</v>
      </c>
      <c r="G68" s="114">
        <v>0.3</v>
      </c>
      <c r="H68" s="114">
        <v>0.65</v>
      </c>
      <c r="I68" s="114">
        <v>0.48</v>
      </c>
      <c r="J68" s="114">
        <v>0.72</v>
      </c>
      <c r="K68" s="114">
        <v>0.6</v>
      </c>
      <c r="L68" s="114">
        <v>0.8</v>
      </c>
      <c r="M68" s="114">
        <v>142.35</v>
      </c>
      <c r="N68" s="114">
        <v>129.66999999999999</v>
      </c>
      <c r="O68" s="114">
        <v>0</v>
      </c>
      <c r="P68" s="114">
        <v>0.52</v>
      </c>
      <c r="Q68" s="114">
        <v>0.84</v>
      </c>
      <c r="R68" s="114">
        <v>0.34</v>
      </c>
      <c r="S68" s="114">
        <v>0.68</v>
      </c>
      <c r="T68" s="114">
        <v>0.28000000000000003</v>
      </c>
      <c r="U68" s="114">
        <v>0.52</v>
      </c>
      <c r="V68" s="114">
        <v>0.62</v>
      </c>
      <c r="W68" s="114">
        <v>0.83</v>
      </c>
      <c r="X68" s="114">
        <v>24.1</v>
      </c>
      <c r="Y68" s="114">
        <v>23</v>
      </c>
      <c r="Z68" s="114" t="s">
        <v>69</v>
      </c>
      <c r="AA68" s="114">
        <v>0.98</v>
      </c>
      <c r="AB68" s="114">
        <v>1.08</v>
      </c>
      <c r="AC68" s="114">
        <v>0.88</v>
      </c>
      <c r="AD68" s="114">
        <v>0.96</v>
      </c>
      <c r="AE68" s="114">
        <v>1.71</v>
      </c>
      <c r="AF68" s="114">
        <v>1.38</v>
      </c>
      <c r="AG68" s="114">
        <v>0.97</v>
      </c>
      <c r="AH68" s="114">
        <v>0.96</v>
      </c>
      <c r="AI68" s="114">
        <v>5.91</v>
      </c>
      <c r="AJ68" s="114">
        <v>5.64</v>
      </c>
      <c r="AK68" s="114" t="s">
        <v>69</v>
      </c>
      <c r="AL68" s="114">
        <v>0</v>
      </c>
      <c r="AM68" s="114">
        <v>0</v>
      </c>
      <c r="AN68" s="114">
        <v>0</v>
      </c>
      <c r="AO68" s="114">
        <v>0</v>
      </c>
      <c r="AP68" s="114">
        <v>1</v>
      </c>
      <c r="AQ68" s="114">
        <v>1</v>
      </c>
      <c r="AR68" s="114">
        <v>0</v>
      </c>
      <c r="AS68" s="114">
        <v>0</v>
      </c>
      <c r="AT68" s="114">
        <v>-1</v>
      </c>
      <c r="AU68" s="114">
        <v>-1</v>
      </c>
      <c r="AV68" s="114">
        <v>2</v>
      </c>
      <c r="AW68" s="114">
        <v>2</v>
      </c>
      <c r="AX68" s="114">
        <v>6</v>
      </c>
      <c r="AY68" s="114">
        <v>10</v>
      </c>
    </row>
    <row r="69" spans="1:51" hidden="1" x14ac:dyDescent="0.25">
      <c r="A69">
        <v>68</v>
      </c>
      <c r="B69">
        <v>0</v>
      </c>
      <c r="C69" t="s">
        <v>531</v>
      </c>
      <c r="D69" s="114">
        <v>0</v>
      </c>
      <c r="E69" s="114">
        <v>0.42</v>
      </c>
      <c r="F69" s="114">
        <v>0.75</v>
      </c>
      <c r="G69" s="114">
        <v>0.08</v>
      </c>
      <c r="H69" s="114">
        <v>0.75</v>
      </c>
      <c r="I69" s="114">
        <v>0.46</v>
      </c>
      <c r="J69" s="114">
        <v>0.71</v>
      </c>
      <c r="K69" s="114">
        <v>0.45</v>
      </c>
      <c r="L69" s="114">
        <v>0.83</v>
      </c>
      <c r="M69" s="114">
        <v>8.43</v>
      </c>
      <c r="N69" s="114">
        <v>9.1199999999999992</v>
      </c>
      <c r="O69" s="114">
        <v>0</v>
      </c>
      <c r="P69" s="114">
        <v>0.52</v>
      </c>
      <c r="Q69" s="114">
        <v>0.84</v>
      </c>
      <c r="R69" s="114">
        <v>0.34</v>
      </c>
      <c r="S69" s="114">
        <v>0.68</v>
      </c>
      <c r="T69" s="114">
        <v>0.28000000000000003</v>
      </c>
      <c r="U69" s="114">
        <v>0.52</v>
      </c>
      <c r="V69" s="114">
        <v>0.62</v>
      </c>
      <c r="W69" s="114">
        <v>0.83</v>
      </c>
      <c r="X69" s="114">
        <v>24.1</v>
      </c>
      <c r="Y69" s="114">
        <v>23</v>
      </c>
      <c r="Z69" s="114" t="s">
        <v>69</v>
      </c>
      <c r="AA69" s="114">
        <v>0.81</v>
      </c>
      <c r="AB69" s="114">
        <v>0.89</v>
      </c>
      <c r="AC69" s="114">
        <v>0.24</v>
      </c>
      <c r="AD69" s="114">
        <v>1.1000000000000001</v>
      </c>
      <c r="AE69" s="114">
        <v>1.64</v>
      </c>
      <c r="AF69" s="114">
        <v>1.37</v>
      </c>
      <c r="AG69" s="114">
        <v>0.73</v>
      </c>
      <c r="AH69" s="114">
        <v>1</v>
      </c>
      <c r="AI69" s="114">
        <v>0.35</v>
      </c>
      <c r="AJ69" s="114">
        <v>0.4</v>
      </c>
      <c r="AK69" s="114" t="s">
        <v>69</v>
      </c>
      <c r="AL69" s="114">
        <v>0</v>
      </c>
      <c r="AM69" s="114">
        <v>0</v>
      </c>
      <c r="AN69" s="114">
        <v>-1</v>
      </c>
      <c r="AO69" s="114">
        <v>0</v>
      </c>
      <c r="AP69" s="114">
        <v>1</v>
      </c>
      <c r="AQ69" s="114">
        <v>1</v>
      </c>
      <c r="AR69" s="114">
        <v>-1</v>
      </c>
      <c r="AS69" s="114">
        <v>0</v>
      </c>
      <c r="AT69" s="114">
        <v>1</v>
      </c>
      <c r="AU69" s="114">
        <v>1</v>
      </c>
      <c r="AV69" s="114">
        <v>4</v>
      </c>
      <c r="AW69" s="114">
        <v>2</v>
      </c>
      <c r="AX69" s="114">
        <v>4</v>
      </c>
      <c r="AY69" s="114">
        <v>10</v>
      </c>
    </row>
    <row r="70" spans="1:51" hidden="1" x14ac:dyDescent="0.25">
      <c r="A70">
        <v>69</v>
      </c>
      <c r="B70">
        <v>0</v>
      </c>
      <c r="C70" t="s">
        <v>530</v>
      </c>
      <c r="D70" s="114">
        <v>0</v>
      </c>
      <c r="E70" s="114">
        <v>0.62</v>
      </c>
      <c r="F70" s="114">
        <v>0.92</v>
      </c>
      <c r="G70" s="114">
        <v>0.54</v>
      </c>
      <c r="H70" s="114" t="s">
        <v>69</v>
      </c>
      <c r="I70" s="114">
        <v>0.43</v>
      </c>
      <c r="J70" s="114" t="s">
        <v>69</v>
      </c>
      <c r="K70" s="114" t="s">
        <v>69</v>
      </c>
      <c r="L70" s="114" t="s">
        <v>69</v>
      </c>
      <c r="M70" s="114">
        <v>9.8000000000000007</v>
      </c>
      <c r="N70" s="114">
        <v>14.29</v>
      </c>
      <c r="O70" s="114">
        <v>0</v>
      </c>
      <c r="P70" s="114">
        <v>0.52</v>
      </c>
      <c r="Q70" s="114">
        <v>0.84</v>
      </c>
      <c r="R70" s="114">
        <v>0.34</v>
      </c>
      <c r="S70" s="114" t="s">
        <v>69</v>
      </c>
      <c r="T70" s="114">
        <v>0.28000000000000003</v>
      </c>
      <c r="U70" s="114" t="s">
        <v>69</v>
      </c>
      <c r="V70" s="114" t="s">
        <v>69</v>
      </c>
      <c r="W70" s="114" t="s">
        <v>69</v>
      </c>
      <c r="X70" s="114">
        <v>24.1</v>
      </c>
      <c r="Y70" s="114">
        <v>23</v>
      </c>
      <c r="Z70" s="114" t="s">
        <v>69</v>
      </c>
      <c r="AA70" s="114">
        <v>1.19</v>
      </c>
      <c r="AB70" s="114">
        <v>1.1000000000000001</v>
      </c>
      <c r="AC70" s="114">
        <v>1.59</v>
      </c>
      <c r="AD70" s="114" t="s">
        <v>69</v>
      </c>
      <c r="AE70" s="114">
        <v>1.54</v>
      </c>
      <c r="AF70" s="114" t="s">
        <v>69</v>
      </c>
      <c r="AG70" s="114" t="s">
        <v>69</v>
      </c>
      <c r="AH70" s="114" t="s">
        <v>69</v>
      </c>
      <c r="AI70" s="114">
        <v>0.41</v>
      </c>
      <c r="AJ70" s="114">
        <v>0.62</v>
      </c>
      <c r="AK70" s="114" t="s">
        <v>69</v>
      </c>
      <c r="AL70" s="114">
        <v>0</v>
      </c>
      <c r="AM70" s="114">
        <v>0</v>
      </c>
      <c r="AN70" s="114">
        <v>1</v>
      </c>
      <c r="AO70" s="114" t="s">
        <v>69</v>
      </c>
      <c r="AP70" s="114">
        <v>1</v>
      </c>
      <c r="AQ70" s="114" t="s">
        <v>69</v>
      </c>
      <c r="AR70" s="114" t="s">
        <v>69</v>
      </c>
      <c r="AS70" s="114" t="s">
        <v>69</v>
      </c>
      <c r="AT70" s="114">
        <v>1</v>
      </c>
      <c r="AU70" s="114">
        <v>1</v>
      </c>
      <c r="AV70" s="114">
        <v>4</v>
      </c>
      <c r="AW70" s="114">
        <v>0</v>
      </c>
      <c r="AX70" s="114">
        <v>2</v>
      </c>
      <c r="AY70" s="114">
        <v>6</v>
      </c>
    </row>
    <row r="71" spans="1:51" hidden="1" x14ac:dyDescent="0.25">
      <c r="A71">
        <v>70</v>
      </c>
      <c r="B71">
        <v>0</v>
      </c>
      <c r="C71" t="s">
        <v>627</v>
      </c>
      <c r="D71" s="114" t="s">
        <v>69</v>
      </c>
      <c r="E71" s="114" t="s">
        <v>69</v>
      </c>
      <c r="F71" s="114" t="s">
        <v>69</v>
      </c>
      <c r="G71" s="114" t="s">
        <v>69</v>
      </c>
      <c r="H71" s="114" t="s">
        <v>69</v>
      </c>
      <c r="I71" s="114">
        <v>0.48</v>
      </c>
      <c r="J71" s="114" t="s">
        <v>69</v>
      </c>
      <c r="K71" s="114" t="s">
        <v>69</v>
      </c>
      <c r="L71" s="114" t="s">
        <v>69</v>
      </c>
      <c r="M71" s="114">
        <v>142.35</v>
      </c>
      <c r="N71" s="114">
        <v>129.66999999999999</v>
      </c>
      <c r="O71" s="114" t="s">
        <v>69</v>
      </c>
      <c r="P71" s="114" t="s">
        <v>69</v>
      </c>
      <c r="Q71" s="114" t="s">
        <v>69</v>
      </c>
      <c r="R71" s="114" t="s">
        <v>69</v>
      </c>
      <c r="S71" s="114" t="s">
        <v>69</v>
      </c>
      <c r="T71" s="114">
        <v>0.28000000000000003</v>
      </c>
      <c r="U71" s="114" t="s">
        <v>69</v>
      </c>
      <c r="V71" s="114" t="s">
        <v>69</v>
      </c>
      <c r="W71" s="114" t="s">
        <v>69</v>
      </c>
      <c r="X71" s="114">
        <v>24.1</v>
      </c>
      <c r="Y71" s="114">
        <v>23</v>
      </c>
      <c r="Z71" s="114" t="s">
        <v>69</v>
      </c>
      <c r="AA71" s="114" t="s">
        <v>69</v>
      </c>
      <c r="AB71" s="114" t="s">
        <v>69</v>
      </c>
      <c r="AC71" s="114" t="s">
        <v>69</v>
      </c>
      <c r="AD71" s="114" t="s">
        <v>69</v>
      </c>
      <c r="AE71" s="114">
        <v>1.71</v>
      </c>
      <c r="AF71" s="114" t="s">
        <v>69</v>
      </c>
      <c r="AG71" s="114" t="s">
        <v>69</v>
      </c>
      <c r="AH71" s="114" t="s">
        <v>69</v>
      </c>
      <c r="AI71" s="114">
        <v>5.91</v>
      </c>
      <c r="AJ71" s="114">
        <v>5.64</v>
      </c>
      <c r="AK71" s="114" t="s">
        <v>69</v>
      </c>
      <c r="AL71" s="114" t="s">
        <v>69</v>
      </c>
      <c r="AM71" s="114" t="s">
        <v>69</v>
      </c>
      <c r="AN71" s="114" t="s">
        <v>69</v>
      </c>
      <c r="AO71" s="114" t="s">
        <v>69</v>
      </c>
      <c r="AP71" s="114">
        <v>1</v>
      </c>
      <c r="AQ71" s="114" t="s">
        <v>69</v>
      </c>
      <c r="AR71" s="114" t="s">
        <v>69</v>
      </c>
      <c r="AS71" s="114" t="s">
        <v>69</v>
      </c>
      <c r="AT71" s="114">
        <v>-1</v>
      </c>
      <c r="AU71" s="114">
        <v>-1</v>
      </c>
      <c r="AV71" s="114">
        <v>1</v>
      </c>
      <c r="AW71" s="114">
        <v>2</v>
      </c>
      <c r="AX71" s="114">
        <v>0</v>
      </c>
      <c r="AY71" s="114">
        <v>3</v>
      </c>
    </row>
    <row r="72" spans="1:51" hidden="1" x14ac:dyDescent="0.25">
      <c r="A72">
        <v>71</v>
      </c>
      <c r="B72">
        <v>0</v>
      </c>
      <c r="C72" t="s">
        <v>533</v>
      </c>
      <c r="D72" s="114">
        <v>0</v>
      </c>
      <c r="E72" s="114">
        <v>0.57999999999999996</v>
      </c>
      <c r="F72" s="114">
        <v>0.7</v>
      </c>
      <c r="G72" s="114">
        <v>0.6</v>
      </c>
      <c r="H72" s="114">
        <v>0.85</v>
      </c>
      <c r="I72" s="114">
        <v>0.5</v>
      </c>
      <c r="J72" s="114">
        <v>0.85</v>
      </c>
      <c r="K72" s="114">
        <v>0.5</v>
      </c>
      <c r="L72" s="114">
        <v>0.75</v>
      </c>
      <c r="M72" s="114">
        <v>12.14</v>
      </c>
      <c r="N72" s="114">
        <v>12.35</v>
      </c>
      <c r="O72" s="114">
        <v>0</v>
      </c>
      <c r="P72" s="114">
        <v>0.66</v>
      </c>
      <c r="Q72" s="114">
        <v>0.83</v>
      </c>
      <c r="R72" s="114">
        <v>0.56000000000000005</v>
      </c>
      <c r="S72" s="114">
        <v>0.77</v>
      </c>
      <c r="T72" s="114">
        <v>0.34</v>
      </c>
      <c r="U72" s="114">
        <v>0.64</v>
      </c>
      <c r="V72" s="114">
        <v>0.64</v>
      </c>
      <c r="W72" s="114">
        <v>0.77</v>
      </c>
      <c r="X72" s="114">
        <v>14.38</v>
      </c>
      <c r="Y72" s="114">
        <v>13.78</v>
      </c>
      <c r="Z72" s="114" t="s">
        <v>69</v>
      </c>
      <c r="AA72" s="114">
        <v>0.88</v>
      </c>
      <c r="AB72" s="114">
        <v>0.84</v>
      </c>
      <c r="AC72" s="114">
        <v>1.07</v>
      </c>
      <c r="AD72" s="114">
        <v>1.1000000000000001</v>
      </c>
      <c r="AE72" s="114">
        <v>1.47</v>
      </c>
      <c r="AF72" s="114">
        <v>1.33</v>
      </c>
      <c r="AG72" s="114">
        <v>0.78</v>
      </c>
      <c r="AH72" s="114">
        <v>0.97</v>
      </c>
      <c r="AI72" s="114">
        <v>0.84</v>
      </c>
      <c r="AJ72" s="114">
        <v>0.9</v>
      </c>
      <c r="AK72" s="114" t="s">
        <v>69</v>
      </c>
      <c r="AL72" s="114">
        <v>0</v>
      </c>
      <c r="AM72" s="114">
        <v>0</v>
      </c>
      <c r="AN72" s="114">
        <v>0</v>
      </c>
      <c r="AO72" s="114">
        <v>0</v>
      </c>
      <c r="AP72" s="114">
        <v>1</v>
      </c>
      <c r="AQ72" s="114">
        <v>1</v>
      </c>
      <c r="AR72" s="114">
        <v>-1</v>
      </c>
      <c r="AS72" s="114">
        <v>0</v>
      </c>
      <c r="AT72" s="114">
        <v>0</v>
      </c>
      <c r="AU72" s="114">
        <v>0</v>
      </c>
      <c r="AV72" s="114">
        <v>2</v>
      </c>
      <c r="AW72" s="114">
        <v>1</v>
      </c>
      <c r="AX72" s="114">
        <v>7</v>
      </c>
      <c r="AY72" s="114">
        <v>10</v>
      </c>
    </row>
    <row r="73" spans="1:51" hidden="1" x14ac:dyDescent="0.25">
      <c r="A73">
        <v>72</v>
      </c>
      <c r="B73">
        <v>0</v>
      </c>
      <c r="C73" t="s">
        <v>534</v>
      </c>
      <c r="D73" s="114">
        <v>0</v>
      </c>
      <c r="E73" s="114">
        <v>0.62</v>
      </c>
      <c r="F73" s="114">
        <v>0.75</v>
      </c>
      <c r="G73" s="114">
        <v>0.38</v>
      </c>
      <c r="H73" s="114">
        <v>0.56000000000000005</v>
      </c>
      <c r="I73" s="114">
        <v>0.54</v>
      </c>
      <c r="J73" s="114">
        <v>0.56999999999999995</v>
      </c>
      <c r="K73" s="114">
        <v>0.7</v>
      </c>
      <c r="L73" s="114">
        <v>0.56999999999999995</v>
      </c>
      <c r="M73" s="114">
        <v>5.77</v>
      </c>
      <c r="N73" s="114">
        <v>5.42</v>
      </c>
      <c r="O73" s="114">
        <v>0</v>
      </c>
      <c r="P73" s="114">
        <v>0.66</v>
      </c>
      <c r="Q73" s="114">
        <v>0.83</v>
      </c>
      <c r="R73" s="114">
        <v>0.56000000000000005</v>
      </c>
      <c r="S73" s="114">
        <v>0.77</v>
      </c>
      <c r="T73" s="114">
        <v>0.34</v>
      </c>
      <c r="U73" s="114">
        <v>0.64</v>
      </c>
      <c r="V73" s="114">
        <v>0.64</v>
      </c>
      <c r="W73" s="114">
        <v>0.77</v>
      </c>
      <c r="X73" s="114">
        <v>14.38</v>
      </c>
      <c r="Y73" s="114">
        <v>13.78</v>
      </c>
      <c r="Z73" s="114" t="s">
        <v>69</v>
      </c>
      <c r="AA73" s="114">
        <v>0.94</v>
      </c>
      <c r="AB73" s="114">
        <v>0.9</v>
      </c>
      <c r="AC73" s="114">
        <v>0.68</v>
      </c>
      <c r="AD73" s="114">
        <v>0.73</v>
      </c>
      <c r="AE73" s="114">
        <v>1.59</v>
      </c>
      <c r="AF73" s="114">
        <v>0.89</v>
      </c>
      <c r="AG73" s="114">
        <v>1.0900000000000001</v>
      </c>
      <c r="AH73" s="114">
        <v>0.74</v>
      </c>
      <c r="AI73" s="114">
        <v>0.4</v>
      </c>
      <c r="AJ73" s="114">
        <v>0.39</v>
      </c>
      <c r="AK73" s="114" t="s">
        <v>69</v>
      </c>
      <c r="AL73" s="114">
        <v>0</v>
      </c>
      <c r="AM73" s="114">
        <v>0</v>
      </c>
      <c r="AN73" s="114">
        <v>-1</v>
      </c>
      <c r="AO73" s="114">
        <v>-1</v>
      </c>
      <c r="AP73" s="114">
        <v>1</v>
      </c>
      <c r="AQ73" s="114">
        <v>0</v>
      </c>
      <c r="AR73" s="114">
        <v>0</v>
      </c>
      <c r="AS73" s="114">
        <v>-1</v>
      </c>
      <c r="AT73" s="114">
        <v>1</v>
      </c>
      <c r="AU73" s="114">
        <v>1</v>
      </c>
      <c r="AV73" s="114">
        <v>3</v>
      </c>
      <c r="AW73" s="114">
        <v>3</v>
      </c>
      <c r="AX73" s="114">
        <v>4</v>
      </c>
      <c r="AY73" s="114">
        <v>10</v>
      </c>
    </row>
    <row r="74" spans="1:51" hidden="1" x14ac:dyDescent="0.25">
      <c r="A74">
        <v>73</v>
      </c>
      <c r="B74">
        <v>0</v>
      </c>
      <c r="C74" t="s">
        <v>535</v>
      </c>
      <c r="D74" s="114">
        <v>0</v>
      </c>
      <c r="E74" s="114">
        <v>0.8</v>
      </c>
      <c r="F74" s="114">
        <v>1</v>
      </c>
      <c r="G74" s="114">
        <v>1</v>
      </c>
      <c r="H74" s="114">
        <v>0.7</v>
      </c>
      <c r="I74" s="114">
        <v>0.61</v>
      </c>
      <c r="J74" s="114">
        <v>0.6</v>
      </c>
      <c r="K74" s="114">
        <v>0.36</v>
      </c>
      <c r="L74" s="114">
        <v>0.77</v>
      </c>
      <c r="M74" s="114">
        <v>13.18</v>
      </c>
      <c r="N74" s="114">
        <v>15.79</v>
      </c>
      <c r="O74" s="114">
        <v>0</v>
      </c>
      <c r="P74" s="114">
        <v>0.66</v>
      </c>
      <c r="Q74" s="114">
        <v>0.83</v>
      </c>
      <c r="R74" s="114">
        <v>0.56000000000000005</v>
      </c>
      <c r="S74" s="114">
        <v>0.77</v>
      </c>
      <c r="T74" s="114">
        <v>0.34</v>
      </c>
      <c r="U74" s="114">
        <v>0.64</v>
      </c>
      <c r="V74" s="114">
        <v>0.64</v>
      </c>
      <c r="W74" s="114">
        <v>0.77</v>
      </c>
      <c r="X74" s="114">
        <v>14.38</v>
      </c>
      <c r="Y74" s="114">
        <v>13.78</v>
      </c>
      <c r="Z74" s="114" t="s">
        <v>69</v>
      </c>
      <c r="AA74" s="114">
        <v>1.21</v>
      </c>
      <c r="AB74" s="114">
        <v>1.2</v>
      </c>
      <c r="AC74" s="114">
        <v>1.79</v>
      </c>
      <c r="AD74" s="114">
        <v>0.91</v>
      </c>
      <c r="AE74" s="114">
        <v>1.79</v>
      </c>
      <c r="AF74" s="114">
        <v>0.94</v>
      </c>
      <c r="AG74" s="114">
        <v>0.56000000000000005</v>
      </c>
      <c r="AH74" s="114">
        <v>1</v>
      </c>
      <c r="AI74" s="114">
        <v>0.92</v>
      </c>
      <c r="AJ74" s="114">
        <v>1.1499999999999999</v>
      </c>
      <c r="AK74" s="114" t="s">
        <v>69</v>
      </c>
      <c r="AL74" s="114">
        <v>1</v>
      </c>
      <c r="AM74" s="114">
        <v>0</v>
      </c>
      <c r="AN74" s="114">
        <v>1</v>
      </c>
      <c r="AO74" s="114">
        <v>0</v>
      </c>
      <c r="AP74" s="114">
        <v>1</v>
      </c>
      <c r="AQ74" s="114">
        <v>0</v>
      </c>
      <c r="AR74" s="114">
        <v>-1</v>
      </c>
      <c r="AS74" s="114">
        <v>0</v>
      </c>
      <c r="AT74" s="114">
        <v>0</v>
      </c>
      <c r="AU74" s="114">
        <v>0</v>
      </c>
      <c r="AV74" s="114">
        <v>3</v>
      </c>
      <c r="AW74" s="114">
        <v>1</v>
      </c>
      <c r="AX74" s="114">
        <v>6</v>
      </c>
      <c r="AY74" s="114">
        <v>10</v>
      </c>
    </row>
    <row r="75" spans="1:51" hidden="1" x14ac:dyDescent="0.25">
      <c r="A75">
        <v>74</v>
      </c>
      <c r="B75">
        <v>0</v>
      </c>
      <c r="C75" t="s">
        <v>536</v>
      </c>
      <c r="D75" s="114">
        <v>0</v>
      </c>
      <c r="E75" s="114">
        <v>0.18</v>
      </c>
      <c r="F75" s="114">
        <v>0.6</v>
      </c>
      <c r="G75" s="114">
        <v>0</v>
      </c>
      <c r="H75" s="114">
        <v>0.67</v>
      </c>
      <c r="I75" s="114">
        <v>0.59</v>
      </c>
      <c r="J75" s="114">
        <v>0.7</v>
      </c>
      <c r="K75" s="114">
        <v>0.86</v>
      </c>
      <c r="L75" s="114">
        <v>0.56000000000000005</v>
      </c>
      <c r="M75" s="114">
        <v>4.5199999999999996</v>
      </c>
      <c r="N75" s="114">
        <v>3.87</v>
      </c>
      <c r="O75" s="114">
        <v>0</v>
      </c>
      <c r="P75" s="114">
        <v>0.66</v>
      </c>
      <c r="Q75" s="114">
        <v>0.83</v>
      </c>
      <c r="R75" s="114">
        <v>0.56000000000000005</v>
      </c>
      <c r="S75" s="114">
        <v>0.77</v>
      </c>
      <c r="T75" s="114">
        <v>0.34</v>
      </c>
      <c r="U75" s="114">
        <v>0.64</v>
      </c>
      <c r="V75" s="114">
        <v>0.64</v>
      </c>
      <c r="W75" s="114">
        <v>0.77</v>
      </c>
      <c r="X75" s="114">
        <v>14.38</v>
      </c>
      <c r="Y75" s="114">
        <v>13.78</v>
      </c>
      <c r="Z75" s="114" t="s">
        <v>69</v>
      </c>
      <c r="AA75" s="114">
        <v>0.27</v>
      </c>
      <c r="AB75" s="114">
        <v>0.72</v>
      </c>
      <c r="AC75" s="114">
        <v>0</v>
      </c>
      <c r="AD75" s="114">
        <v>0.87</v>
      </c>
      <c r="AE75" s="114">
        <v>1.74</v>
      </c>
      <c r="AF75" s="114">
        <v>1.0900000000000001</v>
      </c>
      <c r="AG75" s="114">
        <v>1.34</v>
      </c>
      <c r="AH75" s="114">
        <v>0.73</v>
      </c>
      <c r="AI75" s="114">
        <v>0.31</v>
      </c>
      <c r="AJ75" s="114">
        <v>0.28000000000000003</v>
      </c>
      <c r="AK75" s="114" t="s">
        <v>69</v>
      </c>
      <c r="AL75" s="114">
        <v>-1</v>
      </c>
      <c r="AM75" s="114">
        <v>-1</v>
      </c>
      <c r="AN75" s="114">
        <v>-1</v>
      </c>
      <c r="AO75" s="114">
        <v>0</v>
      </c>
      <c r="AP75" s="114">
        <v>1</v>
      </c>
      <c r="AQ75" s="114">
        <v>0</v>
      </c>
      <c r="AR75" s="114">
        <v>1</v>
      </c>
      <c r="AS75" s="114">
        <v>-1</v>
      </c>
      <c r="AT75" s="114">
        <v>1</v>
      </c>
      <c r="AU75" s="114">
        <v>1</v>
      </c>
      <c r="AV75" s="114">
        <v>4</v>
      </c>
      <c r="AW75" s="114">
        <v>4</v>
      </c>
      <c r="AX75" s="114">
        <v>2</v>
      </c>
      <c r="AY75" s="114">
        <v>10</v>
      </c>
    </row>
    <row r="76" spans="1:51" hidden="1" x14ac:dyDescent="0.25">
      <c r="A76">
        <v>75</v>
      </c>
      <c r="B76">
        <v>0</v>
      </c>
      <c r="C76" t="s">
        <v>537</v>
      </c>
      <c r="D76" s="114">
        <v>0</v>
      </c>
      <c r="E76" s="114">
        <v>0.39</v>
      </c>
      <c r="F76" s="114">
        <v>0.86</v>
      </c>
      <c r="G76" s="114">
        <v>0</v>
      </c>
      <c r="H76" s="114">
        <v>0.38</v>
      </c>
      <c r="I76" s="114">
        <v>0.75</v>
      </c>
      <c r="J76" s="114">
        <v>0.5</v>
      </c>
      <c r="K76" s="114">
        <v>0.38</v>
      </c>
      <c r="L76" s="114">
        <v>0.7</v>
      </c>
      <c r="M76" s="114">
        <v>9.66</v>
      </c>
      <c r="N76" s="114">
        <v>10.67</v>
      </c>
      <c r="O76" s="114">
        <v>0</v>
      </c>
      <c r="P76" s="114">
        <v>0.56999999999999995</v>
      </c>
      <c r="Q76" s="114">
        <v>0.8</v>
      </c>
      <c r="R76" s="114">
        <v>0.41</v>
      </c>
      <c r="S76" s="114">
        <v>0.68</v>
      </c>
      <c r="T76" s="114">
        <v>0.47</v>
      </c>
      <c r="U76" s="114">
        <v>0.62</v>
      </c>
      <c r="V76" s="114">
        <v>0.68</v>
      </c>
      <c r="W76" s="114">
        <v>0.7</v>
      </c>
      <c r="X76" s="114">
        <v>7.59</v>
      </c>
      <c r="Y76" s="114">
        <v>7.96</v>
      </c>
      <c r="Z76" s="114" t="s">
        <v>69</v>
      </c>
      <c r="AA76" s="114">
        <v>0.68</v>
      </c>
      <c r="AB76" s="114">
        <v>1.07</v>
      </c>
      <c r="AC76" s="114">
        <v>0</v>
      </c>
      <c r="AD76" s="114">
        <v>0.56000000000000005</v>
      </c>
      <c r="AE76" s="114">
        <v>1.6</v>
      </c>
      <c r="AF76" s="114">
        <v>0.81</v>
      </c>
      <c r="AG76" s="114">
        <v>0.56000000000000005</v>
      </c>
      <c r="AH76" s="114">
        <v>1</v>
      </c>
      <c r="AI76" s="114">
        <v>1.27</v>
      </c>
      <c r="AJ76" s="114">
        <v>1.34</v>
      </c>
      <c r="AK76" s="114" t="s">
        <v>69</v>
      </c>
      <c r="AL76" s="114">
        <v>-1</v>
      </c>
      <c r="AM76" s="114">
        <v>0</v>
      </c>
      <c r="AN76" s="114">
        <v>-1</v>
      </c>
      <c r="AO76" s="114">
        <v>-1</v>
      </c>
      <c r="AP76" s="114">
        <v>1</v>
      </c>
      <c r="AQ76" s="114">
        <v>0</v>
      </c>
      <c r="AR76" s="114">
        <v>-1</v>
      </c>
      <c r="AS76" s="114">
        <v>0</v>
      </c>
      <c r="AT76" s="114">
        <v>-1</v>
      </c>
      <c r="AU76" s="114">
        <v>-1</v>
      </c>
      <c r="AV76" s="114">
        <v>1</v>
      </c>
      <c r="AW76" s="114">
        <v>6</v>
      </c>
      <c r="AX76" s="114">
        <v>3</v>
      </c>
      <c r="AY76" s="114">
        <v>10</v>
      </c>
    </row>
    <row r="77" spans="1:51" hidden="1" x14ac:dyDescent="0.25">
      <c r="A77">
        <v>76</v>
      </c>
      <c r="B77">
        <v>0</v>
      </c>
      <c r="C77" t="s">
        <v>538</v>
      </c>
      <c r="D77" s="114">
        <v>0</v>
      </c>
      <c r="E77" s="114">
        <v>0.66</v>
      </c>
      <c r="F77" s="114">
        <v>0.8</v>
      </c>
      <c r="G77" s="114">
        <v>0.3</v>
      </c>
      <c r="H77" s="114">
        <v>0.75</v>
      </c>
      <c r="I77" s="114">
        <v>0.84</v>
      </c>
      <c r="J77" s="114">
        <v>0.88</v>
      </c>
      <c r="K77" s="114">
        <v>0.7</v>
      </c>
      <c r="L77" s="114">
        <v>0.89</v>
      </c>
      <c r="M77" s="114">
        <v>5.29</v>
      </c>
      <c r="N77" s="114">
        <v>4.8600000000000003</v>
      </c>
      <c r="O77" s="114">
        <v>0</v>
      </c>
      <c r="P77" s="114">
        <v>0.56999999999999995</v>
      </c>
      <c r="Q77" s="114">
        <v>0.8</v>
      </c>
      <c r="R77" s="114">
        <v>0.41</v>
      </c>
      <c r="S77" s="114">
        <v>0.68</v>
      </c>
      <c r="T77" s="114">
        <v>0.47</v>
      </c>
      <c r="U77" s="114">
        <v>0.62</v>
      </c>
      <c r="V77" s="114">
        <v>0.68</v>
      </c>
      <c r="W77" s="114">
        <v>0.7</v>
      </c>
      <c r="X77" s="114">
        <v>7.59</v>
      </c>
      <c r="Y77" s="114">
        <v>7.96</v>
      </c>
      <c r="Z77" s="114" t="s">
        <v>69</v>
      </c>
      <c r="AA77" s="114">
        <v>1.1599999999999999</v>
      </c>
      <c r="AB77" s="114">
        <v>1</v>
      </c>
      <c r="AC77" s="114">
        <v>0.73</v>
      </c>
      <c r="AD77" s="114">
        <v>1.1000000000000001</v>
      </c>
      <c r="AE77" s="114">
        <v>1.79</v>
      </c>
      <c r="AF77" s="114">
        <v>1.42</v>
      </c>
      <c r="AG77" s="114">
        <v>1.03</v>
      </c>
      <c r="AH77" s="114">
        <v>1.27</v>
      </c>
      <c r="AI77" s="114">
        <v>0.7</v>
      </c>
      <c r="AJ77" s="114">
        <v>0.61</v>
      </c>
      <c r="AK77" s="114" t="s">
        <v>69</v>
      </c>
      <c r="AL77" s="114">
        <v>0</v>
      </c>
      <c r="AM77" s="114">
        <v>0</v>
      </c>
      <c r="AN77" s="114">
        <v>-1</v>
      </c>
      <c r="AO77" s="114">
        <v>0</v>
      </c>
      <c r="AP77" s="114">
        <v>1</v>
      </c>
      <c r="AQ77" s="114">
        <v>1</v>
      </c>
      <c r="AR77" s="114">
        <v>0</v>
      </c>
      <c r="AS77" s="114">
        <v>1</v>
      </c>
      <c r="AT77" s="114">
        <v>1</v>
      </c>
      <c r="AU77" s="114">
        <v>1</v>
      </c>
      <c r="AV77" s="114">
        <v>5</v>
      </c>
      <c r="AW77" s="114">
        <v>1</v>
      </c>
      <c r="AX77" s="114">
        <v>4</v>
      </c>
      <c r="AY77" s="114">
        <v>10</v>
      </c>
    </row>
    <row r="78" spans="1:51" hidden="1" x14ac:dyDescent="0.25">
      <c r="A78">
        <v>77</v>
      </c>
      <c r="B78">
        <v>0</v>
      </c>
      <c r="C78" t="s">
        <v>539</v>
      </c>
      <c r="D78" s="114">
        <v>0</v>
      </c>
      <c r="E78" s="114">
        <v>0.27</v>
      </c>
      <c r="F78" s="114">
        <v>0.56999999999999995</v>
      </c>
      <c r="G78" s="114">
        <v>0</v>
      </c>
      <c r="H78" s="114">
        <v>0.62</v>
      </c>
      <c r="I78" s="114">
        <v>0.83</v>
      </c>
      <c r="J78" s="114">
        <v>0.28999999999999998</v>
      </c>
      <c r="K78" s="114">
        <v>0.67</v>
      </c>
      <c r="L78" s="114">
        <v>1</v>
      </c>
      <c r="M78" s="114">
        <v>7.68</v>
      </c>
      <c r="N78" s="114">
        <v>8.35</v>
      </c>
      <c r="O78" s="114">
        <v>0</v>
      </c>
      <c r="P78" s="114">
        <v>0.56999999999999995</v>
      </c>
      <c r="Q78" s="114">
        <v>0.8</v>
      </c>
      <c r="R78" s="114">
        <v>0.41</v>
      </c>
      <c r="S78" s="114">
        <v>0.68</v>
      </c>
      <c r="T78" s="114">
        <v>0.47</v>
      </c>
      <c r="U78" s="114">
        <v>0.62</v>
      </c>
      <c r="V78" s="114">
        <v>0.68</v>
      </c>
      <c r="W78" s="114">
        <v>0.7</v>
      </c>
      <c r="X78" s="114">
        <v>7.59</v>
      </c>
      <c r="Y78" s="114">
        <v>7.96</v>
      </c>
      <c r="Z78" s="114" t="s">
        <v>69</v>
      </c>
      <c r="AA78" s="114">
        <v>0.47</v>
      </c>
      <c r="AB78" s="114">
        <v>0.71</v>
      </c>
      <c r="AC78" s="114">
        <v>0</v>
      </c>
      <c r="AD78" s="114">
        <v>0.91</v>
      </c>
      <c r="AE78" s="114">
        <v>1.77</v>
      </c>
      <c r="AF78" s="114">
        <v>0.47</v>
      </c>
      <c r="AG78" s="114">
        <v>0.99</v>
      </c>
      <c r="AH78" s="114">
        <v>1.43</v>
      </c>
      <c r="AI78" s="114">
        <v>1.01</v>
      </c>
      <c r="AJ78" s="114">
        <v>1.05</v>
      </c>
      <c r="AK78" s="114" t="s">
        <v>69</v>
      </c>
      <c r="AL78" s="114">
        <v>-1</v>
      </c>
      <c r="AM78" s="114">
        <v>-1</v>
      </c>
      <c r="AN78" s="114">
        <v>-1</v>
      </c>
      <c r="AO78" s="114">
        <v>0</v>
      </c>
      <c r="AP78" s="114">
        <v>1</v>
      </c>
      <c r="AQ78" s="114">
        <v>-1</v>
      </c>
      <c r="AR78" s="114">
        <v>0</v>
      </c>
      <c r="AS78" s="114">
        <v>1</v>
      </c>
      <c r="AT78" s="114">
        <v>0</v>
      </c>
      <c r="AU78" s="114">
        <v>0</v>
      </c>
      <c r="AV78" s="114">
        <v>2</v>
      </c>
      <c r="AW78" s="114">
        <v>4</v>
      </c>
      <c r="AX78" s="114">
        <v>4</v>
      </c>
      <c r="AY78" s="114">
        <v>10</v>
      </c>
    </row>
    <row r="79" spans="1:51" hidden="1" x14ac:dyDescent="0.25">
      <c r="A79">
        <v>78</v>
      </c>
      <c r="B79">
        <v>0</v>
      </c>
      <c r="C79" t="s">
        <v>540</v>
      </c>
      <c r="D79" s="114">
        <v>0</v>
      </c>
      <c r="E79" s="114">
        <v>0.6</v>
      </c>
      <c r="F79" s="114">
        <v>0.95</v>
      </c>
      <c r="G79" s="114">
        <v>0.57999999999999996</v>
      </c>
      <c r="H79" s="114">
        <v>0.53</v>
      </c>
      <c r="I79" s="114">
        <v>0.75</v>
      </c>
      <c r="J79" s="114">
        <v>0.55000000000000004</v>
      </c>
      <c r="K79" s="114">
        <v>0.8</v>
      </c>
      <c r="L79" s="114">
        <v>0.44</v>
      </c>
      <c r="M79" s="114">
        <v>16.97</v>
      </c>
      <c r="N79" s="114">
        <v>23.52</v>
      </c>
      <c r="O79" s="114">
        <v>0</v>
      </c>
      <c r="P79" s="114">
        <v>0.56999999999999995</v>
      </c>
      <c r="Q79" s="114">
        <v>0.8</v>
      </c>
      <c r="R79" s="114">
        <v>0.41</v>
      </c>
      <c r="S79" s="114">
        <v>0.68</v>
      </c>
      <c r="T79" s="114">
        <v>0.47</v>
      </c>
      <c r="U79" s="114">
        <v>0.62</v>
      </c>
      <c r="V79" s="114">
        <v>0.68</v>
      </c>
      <c r="W79" s="114">
        <v>0.7</v>
      </c>
      <c r="X79" s="114">
        <v>7.59</v>
      </c>
      <c r="Y79" s="114">
        <v>7.96</v>
      </c>
      <c r="Z79" s="114" t="s">
        <v>69</v>
      </c>
      <c r="AA79" s="114">
        <v>1.05</v>
      </c>
      <c r="AB79" s="114">
        <v>1.19</v>
      </c>
      <c r="AC79" s="114">
        <v>1.41</v>
      </c>
      <c r="AD79" s="114">
        <v>0.78</v>
      </c>
      <c r="AE79" s="114">
        <v>1.6</v>
      </c>
      <c r="AF79" s="114">
        <v>0.89</v>
      </c>
      <c r="AG79" s="114">
        <v>1.18</v>
      </c>
      <c r="AH79" s="114">
        <v>0.63</v>
      </c>
      <c r="AI79" s="114">
        <v>2.2400000000000002</v>
      </c>
      <c r="AJ79" s="114">
        <v>2.95</v>
      </c>
      <c r="AK79" s="114" t="s">
        <v>69</v>
      </c>
      <c r="AL79" s="114">
        <v>0</v>
      </c>
      <c r="AM79" s="114">
        <v>0</v>
      </c>
      <c r="AN79" s="114">
        <v>1</v>
      </c>
      <c r="AO79" s="114">
        <v>-1</v>
      </c>
      <c r="AP79" s="114">
        <v>1</v>
      </c>
      <c r="AQ79" s="114">
        <v>0</v>
      </c>
      <c r="AR79" s="114">
        <v>0</v>
      </c>
      <c r="AS79" s="114">
        <v>-1</v>
      </c>
      <c r="AT79" s="114">
        <v>-1</v>
      </c>
      <c r="AU79" s="114">
        <v>-1</v>
      </c>
      <c r="AV79" s="114">
        <v>2</v>
      </c>
      <c r="AW79" s="114">
        <v>4</v>
      </c>
      <c r="AX79" s="114">
        <v>4</v>
      </c>
      <c r="AY79" s="114">
        <v>10</v>
      </c>
    </row>
    <row r="80" spans="1:51" hidden="1" x14ac:dyDescent="0.25">
      <c r="A80">
        <v>79</v>
      </c>
      <c r="B80">
        <v>0</v>
      </c>
      <c r="C80" t="s">
        <v>541</v>
      </c>
      <c r="D80" s="114">
        <v>0</v>
      </c>
      <c r="E80" s="114">
        <v>0.71</v>
      </c>
      <c r="F80" s="114">
        <v>1</v>
      </c>
      <c r="G80" s="114">
        <v>0.67</v>
      </c>
      <c r="H80" s="114" t="s">
        <v>69</v>
      </c>
      <c r="I80" s="114">
        <v>0.62</v>
      </c>
      <c r="J80" s="114" t="s">
        <v>69</v>
      </c>
      <c r="K80" s="114" t="s">
        <v>69</v>
      </c>
      <c r="L80" s="114" t="s">
        <v>69</v>
      </c>
      <c r="M80" s="114">
        <v>6.97</v>
      </c>
      <c r="N80" s="114">
        <v>7.38</v>
      </c>
      <c r="O80" s="114">
        <v>0</v>
      </c>
      <c r="P80" s="114">
        <v>0.56999999999999995</v>
      </c>
      <c r="Q80" s="114">
        <v>0.8</v>
      </c>
      <c r="R80" s="114">
        <v>0.41</v>
      </c>
      <c r="S80" s="114" t="s">
        <v>69</v>
      </c>
      <c r="T80" s="114">
        <v>0.47</v>
      </c>
      <c r="U80" s="114" t="s">
        <v>69</v>
      </c>
      <c r="V80" s="114" t="s">
        <v>69</v>
      </c>
      <c r="W80" s="114" t="s">
        <v>69</v>
      </c>
      <c r="X80" s="114">
        <v>7.59</v>
      </c>
      <c r="Y80" s="114">
        <v>7.96</v>
      </c>
      <c r="Z80" s="114" t="s">
        <v>69</v>
      </c>
      <c r="AA80" s="114">
        <v>1.25</v>
      </c>
      <c r="AB80" s="114">
        <v>1.25</v>
      </c>
      <c r="AC80" s="114">
        <v>1.63</v>
      </c>
      <c r="AD80" s="114" t="s">
        <v>69</v>
      </c>
      <c r="AE80" s="114">
        <v>1.32</v>
      </c>
      <c r="AF80" s="114" t="s">
        <v>69</v>
      </c>
      <c r="AG80" s="114" t="s">
        <v>69</v>
      </c>
      <c r="AH80" s="114" t="s">
        <v>69</v>
      </c>
      <c r="AI80" s="114">
        <v>0.92</v>
      </c>
      <c r="AJ80" s="114">
        <v>0.93</v>
      </c>
      <c r="AK80" s="114" t="s">
        <v>69</v>
      </c>
      <c r="AL80" s="114">
        <v>1</v>
      </c>
      <c r="AM80" s="114">
        <v>1</v>
      </c>
      <c r="AN80" s="114">
        <v>1</v>
      </c>
      <c r="AO80" s="114" t="s">
        <v>69</v>
      </c>
      <c r="AP80" s="114">
        <v>1</v>
      </c>
      <c r="AQ80" s="114" t="s">
        <v>69</v>
      </c>
      <c r="AR80" s="114" t="s">
        <v>69</v>
      </c>
      <c r="AS80" s="114" t="s">
        <v>69</v>
      </c>
      <c r="AT80" s="114">
        <v>0</v>
      </c>
      <c r="AU80" s="114">
        <v>0</v>
      </c>
      <c r="AV80" s="114">
        <v>4</v>
      </c>
      <c r="AW80" s="114">
        <v>0</v>
      </c>
      <c r="AX80" s="114">
        <v>2</v>
      </c>
      <c r="AY80" s="114">
        <v>6</v>
      </c>
    </row>
    <row r="81" spans="1:51" hidden="1" x14ac:dyDescent="0.25">
      <c r="A81">
        <v>80</v>
      </c>
      <c r="B81">
        <v>0</v>
      </c>
      <c r="C81" t="s">
        <v>542</v>
      </c>
      <c r="D81" s="114">
        <v>0</v>
      </c>
      <c r="E81" s="114">
        <v>0.31</v>
      </c>
      <c r="F81" s="114">
        <v>0.77</v>
      </c>
      <c r="G81" s="114">
        <v>0</v>
      </c>
      <c r="H81" s="114">
        <v>1</v>
      </c>
      <c r="I81" s="114">
        <v>0.66</v>
      </c>
      <c r="J81" s="114">
        <v>0.67</v>
      </c>
      <c r="K81" s="114">
        <v>0.2</v>
      </c>
      <c r="L81" s="114">
        <v>0.89</v>
      </c>
      <c r="M81" s="114">
        <v>9.3699999999999992</v>
      </c>
      <c r="N81" s="114">
        <v>9.33</v>
      </c>
      <c r="O81" s="114">
        <v>0</v>
      </c>
      <c r="P81" s="114">
        <v>0.42</v>
      </c>
      <c r="Q81" s="114">
        <v>0.68</v>
      </c>
      <c r="R81" s="114">
        <v>0.24</v>
      </c>
      <c r="S81" s="114">
        <v>0.6</v>
      </c>
      <c r="T81" s="114">
        <v>0.39</v>
      </c>
      <c r="U81" s="114">
        <v>0.36</v>
      </c>
      <c r="V81" s="114">
        <v>0.55000000000000004</v>
      </c>
      <c r="W81" s="114">
        <v>0.64</v>
      </c>
      <c r="X81" s="114">
        <v>9.3800000000000008</v>
      </c>
      <c r="Y81" s="114">
        <v>9.42</v>
      </c>
      <c r="Z81" s="114" t="s">
        <v>69</v>
      </c>
      <c r="AA81" s="114">
        <v>0.74</v>
      </c>
      <c r="AB81" s="114">
        <v>1.1299999999999999</v>
      </c>
      <c r="AC81" s="114">
        <v>0</v>
      </c>
      <c r="AD81" s="114">
        <v>1.67</v>
      </c>
      <c r="AE81" s="114">
        <v>1.69</v>
      </c>
      <c r="AF81" s="114">
        <v>1.86</v>
      </c>
      <c r="AG81" s="114">
        <v>0.36</v>
      </c>
      <c r="AH81" s="114">
        <v>1.39</v>
      </c>
      <c r="AI81" s="114">
        <v>1</v>
      </c>
      <c r="AJ81" s="114">
        <v>0.99</v>
      </c>
      <c r="AK81" s="114" t="s">
        <v>69</v>
      </c>
      <c r="AL81" s="114">
        <v>-1</v>
      </c>
      <c r="AM81" s="114">
        <v>0</v>
      </c>
      <c r="AN81" s="114">
        <v>-1</v>
      </c>
      <c r="AO81" s="114">
        <v>1</v>
      </c>
      <c r="AP81" s="114">
        <v>1</v>
      </c>
      <c r="AQ81" s="114">
        <v>1</v>
      </c>
      <c r="AR81" s="114">
        <v>-1</v>
      </c>
      <c r="AS81" s="114">
        <v>1</v>
      </c>
      <c r="AT81" s="114">
        <v>0</v>
      </c>
      <c r="AU81" s="114">
        <v>0</v>
      </c>
      <c r="AV81" s="114">
        <v>4</v>
      </c>
      <c r="AW81" s="114">
        <v>3</v>
      </c>
      <c r="AX81" s="114">
        <v>3</v>
      </c>
      <c r="AY81" s="114">
        <v>10</v>
      </c>
    </row>
    <row r="82" spans="1:51" hidden="1" x14ac:dyDescent="0.25">
      <c r="A82">
        <v>81</v>
      </c>
      <c r="B82">
        <v>0</v>
      </c>
      <c r="C82" t="s">
        <v>543</v>
      </c>
      <c r="D82" s="114">
        <v>0</v>
      </c>
      <c r="E82" s="114">
        <v>0.28000000000000003</v>
      </c>
      <c r="F82" s="114">
        <v>0.73</v>
      </c>
      <c r="G82" s="114">
        <v>0</v>
      </c>
      <c r="H82" s="114">
        <v>0.5</v>
      </c>
      <c r="I82" s="114">
        <v>0.46</v>
      </c>
      <c r="J82" s="114">
        <v>0.31</v>
      </c>
      <c r="K82" s="114">
        <v>0.57999999999999996</v>
      </c>
      <c r="L82" s="114">
        <v>0.8</v>
      </c>
      <c r="M82" s="114">
        <v>11.38</v>
      </c>
      <c r="N82" s="114">
        <v>10</v>
      </c>
      <c r="O82" s="114">
        <v>0</v>
      </c>
      <c r="P82" s="114">
        <v>0.42</v>
      </c>
      <c r="Q82" s="114">
        <v>0.68</v>
      </c>
      <c r="R82" s="114">
        <v>0.24</v>
      </c>
      <c r="S82" s="114">
        <v>0.6</v>
      </c>
      <c r="T82" s="114">
        <v>0.39</v>
      </c>
      <c r="U82" s="114">
        <v>0.36</v>
      </c>
      <c r="V82" s="114">
        <v>0.55000000000000004</v>
      </c>
      <c r="W82" s="114">
        <v>0.64</v>
      </c>
      <c r="X82" s="114">
        <v>9.3800000000000008</v>
      </c>
      <c r="Y82" s="114">
        <v>9.42</v>
      </c>
      <c r="Z82" s="114" t="s">
        <v>69</v>
      </c>
      <c r="AA82" s="114">
        <v>0.67</v>
      </c>
      <c r="AB82" s="114">
        <v>1.07</v>
      </c>
      <c r="AC82" s="114">
        <v>0</v>
      </c>
      <c r="AD82" s="114">
        <v>0.83</v>
      </c>
      <c r="AE82" s="114">
        <v>1.18</v>
      </c>
      <c r="AF82" s="114">
        <v>0.86</v>
      </c>
      <c r="AG82" s="114">
        <v>1.05</v>
      </c>
      <c r="AH82" s="114">
        <v>1.25</v>
      </c>
      <c r="AI82" s="114">
        <v>1.21</v>
      </c>
      <c r="AJ82" s="114">
        <v>1.06</v>
      </c>
      <c r="AK82" s="114" t="s">
        <v>69</v>
      </c>
      <c r="AL82" s="114">
        <v>-1</v>
      </c>
      <c r="AM82" s="114">
        <v>0</v>
      </c>
      <c r="AN82" s="114">
        <v>-1</v>
      </c>
      <c r="AO82" s="114">
        <v>0</v>
      </c>
      <c r="AP82" s="114">
        <v>0</v>
      </c>
      <c r="AQ82" s="114">
        <v>0</v>
      </c>
      <c r="AR82" s="114">
        <v>0</v>
      </c>
      <c r="AS82" s="114">
        <v>1</v>
      </c>
      <c r="AT82" s="114">
        <v>-1</v>
      </c>
      <c r="AU82" s="114">
        <v>0</v>
      </c>
      <c r="AV82" s="114">
        <v>1</v>
      </c>
      <c r="AW82" s="114">
        <v>3</v>
      </c>
      <c r="AX82" s="114">
        <v>6</v>
      </c>
      <c r="AY82" s="114">
        <v>10</v>
      </c>
    </row>
    <row r="83" spans="1:51" hidden="1" x14ac:dyDescent="0.25">
      <c r="A83">
        <v>82</v>
      </c>
      <c r="B83">
        <v>0</v>
      </c>
      <c r="C83" t="s">
        <v>544</v>
      </c>
      <c r="D83" s="114">
        <v>0.01</v>
      </c>
      <c r="E83" s="114">
        <v>0.59</v>
      </c>
      <c r="F83" s="114">
        <v>0.68</v>
      </c>
      <c r="G83" s="114">
        <v>0.32</v>
      </c>
      <c r="H83" s="114">
        <v>0.25</v>
      </c>
      <c r="I83" s="114">
        <v>0.85</v>
      </c>
      <c r="J83" s="114">
        <v>0.23</v>
      </c>
      <c r="K83" s="114">
        <v>0.6</v>
      </c>
      <c r="L83" s="114">
        <v>0.72</v>
      </c>
      <c r="M83" s="114">
        <v>21.93</v>
      </c>
      <c r="N83" s="114">
        <v>20.100000000000001</v>
      </c>
      <c r="O83" s="114">
        <v>0</v>
      </c>
      <c r="P83" s="114">
        <v>0.47</v>
      </c>
      <c r="Q83" s="114">
        <v>0.59</v>
      </c>
      <c r="R83" s="114">
        <v>0.27</v>
      </c>
      <c r="S83" s="114">
        <v>0.25</v>
      </c>
      <c r="T83" s="114">
        <v>0.86</v>
      </c>
      <c r="U83" s="114">
        <v>0.13</v>
      </c>
      <c r="V83" s="114">
        <v>0.28999999999999998</v>
      </c>
      <c r="W83" s="114">
        <v>0.65</v>
      </c>
      <c r="X83" s="114">
        <v>25.33</v>
      </c>
      <c r="Y83" s="114">
        <v>22.8</v>
      </c>
      <c r="Z83" s="114" t="s">
        <v>640</v>
      </c>
      <c r="AA83" s="114">
        <v>1.26</v>
      </c>
      <c r="AB83" s="114">
        <v>1.1499999999999999</v>
      </c>
      <c r="AC83" s="114">
        <v>1.19</v>
      </c>
      <c r="AD83" s="114">
        <v>1</v>
      </c>
      <c r="AE83" s="114">
        <v>0.99</v>
      </c>
      <c r="AF83" s="114">
        <v>1.77</v>
      </c>
      <c r="AG83" s="114">
        <v>2.0699999999999998</v>
      </c>
      <c r="AH83" s="114">
        <v>1.1100000000000001</v>
      </c>
      <c r="AI83" s="114">
        <v>0.87</v>
      </c>
      <c r="AJ83" s="114">
        <v>0.88</v>
      </c>
      <c r="AK83" s="114">
        <v>1</v>
      </c>
      <c r="AL83" s="114">
        <v>1</v>
      </c>
      <c r="AM83" s="114">
        <v>0</v>
      </c>
      <c r="AN83" s="114">
        <v>0</v>
      </c>
      <c r="AO83" s="114">
        <v>0</v>
      </c>
      <c r="AP83" s="114">
        <v>0</v>
      </c>
      <c r="AQ83" s="114">
        <v>1</v>
      </c>
      <c r="AR83" s="114">
        <v>1</v>
      </c>
      <c r="AS83" s="114">
        <v>0</v>
      </c>
      <c r="AT83" s="114">
        <v>0</v>
      </c>
      <c r="AU83" s="114">
        <v>0</v>
      </c>
      <c r="AV83" s="114">
        <v>4</v>
      </c>
      <c r="AW83" s="114">
        <v>0</v>
      </c>
      <c r="AX83" s="114">
        <v>7</v>
      </c>
      <c r="AY83" s="114">
        <v>11</v>
      </c>
    </row>
    <row r="84" spans="1:51" hidden="1" x14ac:dyDescent="0.25">
      <c r="A84">
        <v>83</v>
      </c>
      <c r="B84">
        <v>0</v>
      </c>
      <c r="C84" t="s">
        <v>545</v>
      </c>
      <c r="D84" s="114">
        <v>0</v>
      </c>
      <c r="E84" s="114">
        <v>0.73</v>
      </c>
      <c r="F84" s="114">
        <v>0.64</v>
      </c>
      <c r="G84" s="114">
        <v>0.51</v>
      </c>
      <c r="H84" s="114">
        <v>0.25</v>
      </c>
      <c r="I84" s="114">
        <v>0.94</v>
      </c>
      <c r="J84" s="114">
        <v>0.11</v>
      </c>
      <c r="K84" s="114">
        <v>0.49</v>
      </c>
      <c r="L84" s="114">
        <v>0.71</v>
      </c>
      <c r="M84" s="114">
        <v>32.200000000000003</v>
      </c>
      <c r="N84" s="114">
        <v>30.72</v>
      </c>
      <c r="O84" s="114">
        <v>0</v>
      </c>
      <c r="P84" s="114">
        <v>0.47</v>
      </c>
      <c r="Q84" s="114">
        <v>0.59</v>
      </c>
      <c r="R84" s="114">
        <v>0.27</v>
      </c>
      <c r="S84" s="114">
        <v>0.25</v>
      </c>
      <c r="T84" s="114">
        <v>0.86</v>
      </c>
      <c r="U84" s="114">
        <v>0.13</v>
      </c>
      <c r="V84" s="114">
        <v>0.28999999999999998</v>
      </c>
      <c r="W84" s="114">
        <v>0.65</v>
      </c>
      <c r="X84" s="114">
        <v>25.33</v>
      </c>
      <c r="Y84" s="114">
        <v>22.8</v>
      </c>
      <c r="Z84" s="114" t="s">
        <v>69</v>
      </c>
      <c r="AA84" s="114">
        <v>1.55</v>
      </c>
      <c r="AB84" s="114">
        <v>1.08</v>
      </c>
      <c r="AC84" s="114">
        <v>1.89</v>
      </c>
      <c r="AD84" s="114">
        <v>1</v>
      </c>
      <c r="AE84" s="114">
        <v>1.0900000000000001</v>
      </c>
      <c r="AF84" s="114">
        <v>0.85</v>
      </c>
      <c r="AG84" s="114">
        <v>1.69</v>
      </c>
      <c r="AH84" s="114">
        <v>1.0900000000000001</v>
      </c>
      <c r="AI84" s="114">
        <v>1.27</v>
      </c>
      <c r="AJ84" s="114">
        <v>1.35</v>
      </c>
      <c r="AK84" s="114" t="s">
        <v>69</v>
      </c>
      <c r="AL84" s="114">
        <v>1</v>
      </c>
      <c r="AM84" s="114">
        <v>0</v>
      </c>
      <c r="AN84" s="114">
        <v>1</v>
      </c>
      <c r="AO84" s="114">
        <v>0</v>
      </c>
      <c r="AP84" s="114">
        <v>0</v>
      </c>
      <c r="AQ84" s="114">
        <v>0</v>
      </c>
      <c r="AR84" s="114">
        <v>1</v>
      </c>
      <c r="AS84" s="114">
        <v>0</v>
      </c>
      <c r="AT84" s="114">
        <v>-1</v>
      </c>
      <c r="AU84" s="114">
        <v>-1</v>
      </c>
      <c r="AV84" s="114">
        <v>3</v>
      </c>
      <c r="AW84" s="114">
        <v>2</v>
      </c>
      <c r="AX84" s="114">
        <v>5</v>
      </c>
      <c r="AY84" s="114">
        <v>10</v>
      </c>
    </row>
    <row r="85" spans="1:51" hidden="1" x14ac:dyDescent="0.25">
      <c r="A85">
        <v>84</v>
      </c>
      <c r="B85">
        <v>0</v>
      </c>
      <c r="C85" t="s">
        <v>546</v>
      </c>
      <c r="D85" s="114" t="s">
        <v>69</v>
      </c>
      <c r="E85" s="114" t="s">
        <v>69</v>
      </c>
      <c r="F85" s="114" t="s">
        <v>69</v>
      </c>
      <c r="G85" s="114" t="s">
        <v>69</v>
      </c>
      <c r="H85" s="114">
        <v>0.67</v>
      </c>
      <c r="I85" s="114">
        <v>0.8</v>
      </c>
      <c r="J85" s="114" t="s">
        <v>69</v>
      </c>
      <c r="K85" s="114">
        <v>0.47</v>
      </c>
      <c r="L85" s="114">
        <v>0.52</v>
      </c>
      <c r="M85" s="114">
        <v>10.1</v>
      </c>
      <c r="N85" s="114">
        <v>9.3000000000000007</v>
      </c>
      <c r="O85" s="114" t="s">
        <v>69</v>
      </c>
      <c r="P85" s="114" t="s">
        <v>69</v>
      </c>
      <c r="Q85" s="114" t="s">
        <v>69</v>
      </c>
      <c r="R85" s="114" t="s">
        <v>69</v>
      </c>
      <c r="S85" s="114">
        <v>0.34</v>
      </c>
      <c r="T85" s="114">
        <v>0.78</v>
      </c>
      <c r="U85" s="114" t="s">
        <v>69</v>
      </c>
      <c r="V85" s="114">
        <v>0.24</v>
      </c>
      <c r="W85" s="114">
        <v>0.64</v>
      </c>
      <c r="X85" s="114">
        <v>13.59</v>
      </c>
      <c r="Y85" s="114">
        <v>10.78</v>
      </c>
      <c r="Z85" s="114" t="s">
        <v>69</v>
      </c>
      <c r="AA85" s="114" t="s">
        <v>69</v>
      </c>
      <c r="AB85" s="114" t="s">
        <v>69</v>
      </c>
      <c r="AC85" s="114" t="s">
        <v>69</v>
      </c>
      <c r="AD85" s="114">
        <v>1.97</v>
      </c>
      <c r="AE85" s="114">
        <v>1.03</v>
      </c>
      <c r="AF85" s="114" t="s">
        <v>69</v>
      </c>
      <c r="AG85" s="114">
        <v>1.96</v>
      </c>
      <c r="AH85" s="114">
        <v>0.81</v>
      </c>
      <c r="AI85" s="114">
        <v>0.74</v>
      </c>
      <c r="AJ85" s="114">
        <v>0.86</v>
      </c>
      <c r="AK85" s="114" t="s">
        <v>69</v>
      </c>
      <c r="AL85" s="114" t="s">
        <v>69</v>
      </c>
      <c r="AM85" s="114" t="s">
        <v>69</v>
      </c>
      <c r="AN85" s="114" t="s">
        <v>69</v>
      </c>
      <c r="AO85" s="114">
        <v>1</v>
      </c>
      <c r="AP85" s="114">
        <v>0</v>
      </c>
      <c r="AQ85" s="114" t="s">
        <v>69</v>
      </c>
      <c r="AR85" s="114">
        <v>1</v>
      </c>
      <c r="AS85" s="114">
        <v>0</v>
      </c>
      <c r="AT85" s="114">
        <v>1</v>
      </c>
      <c r="AU85" s="114">
        <v>0</v>
      </c>
      <c r="AV85" s="114">
        <v>3</v>
      </c>
      <c r="AW85" s="114">
        <v>0</v>
      </c>
      <c r="AX85" s="114">
        <v>3</v>
      </c>
      <c r="AY85" s="114">
        <v>6</v>
      </c>
    </row>
    <row r="86" spans="1:51" hidden="1" x14ac:dyDescent="0.25">
      <c r="A86">
        <v>85</v>
      </c>
      <c r="B86">
        <v>0</v>
      </c>
      <c r="C86" t="s">
        <v>547</v>
      </c>
      <c r="D86" s="114">
        <v>0.02</v>
      </c>
      <c r="E86" s="114">
        <v>0.35</v>
      </c>
      <c r="F86" s="114">
        <v>0.73</v>
      </c>
      <c r="G86" s="114">
        <v>0.1</v>
      </c>
      <c r="H86" s="114">
        <v>0.33</v>
      </c>
      <c r="I86" s="114">
        <v>0.8</v>
      </c>
      <c r="J86" s="114">
        <v>0.04</v>
      </c>
      <c r="K86" s="114">
        <v>0.65</v>
      </c>
      <c r="L86" s="114">
        <v>0.65</v>
      </c>
      <c r="M86" s="114">
        <v>10.1</v>
      </c>
      <c r="N86" s="114">
        <v>9.3000000000000007</v>
      </c>
      <c r="O86" s="114">
        <v>0.01</v>
      </c>
      <c r="P86" s="114">
        <v>0.52</v>
      </c>
      <c r="Q86" s="114">
        <v>0.78</v>
      </c>
      <c r="R86" s="114">
        <v>0.4</v>
      </c>
      <c r="S86" s="114">
        <v>0.34</v>
      </c>
      <c r="T86" s="114">
        <v>0.78</v>
      </c>
      <c r="U86" s="114">
        <v>0.09</v>
      </c>
      <c r="V86" s="114">
        <v>0.24</v>
      </c>
      <c r="W86" s="114">
        <v>0.64</v>
      </c>
      <c r="X86" s="114">
        <v>13.59</v>
      </c>
      <c r="Y86" s="114">
        <v>10.78</v>
      </c>
      <c r="Z86" s="114">
        <v>2</v>
      </c>
      <c r="AA86" s="114">
        <v>0.67</v>
      </c>
      <c r="AB86" s="114">
        <v>0.94</v>
      </c>
      <c r="AC86" s="114">
        <v>0.25</v>
      </c>
      <c r="AD86" s="114">
        <v>0.97</v>
      </c>
      <c r="AE86" s="114">
        <v>1.03</v>
      </c>
      <c r="AF86" s="114">
        <v>0.44</v>
      </c>
      <c r="AG86" s="114">
        <v>2.71</v>
      </c>
      <c r="AH86" s="114">
        <v>1.02</v>
      </c>
      <c r="AI86" s="114">
        <v>0.74</v>
      </c>
      <c r="AJ86" s="114">
        <v>0.86</v>
      </c>
      <c r="AK86" s="114">
        <v>1</v>
      </c>
      <c r="AL86" s="114">
        <v>-1</v>
      </c>
      <c r="AM86" s="114">
        <v>0</v>
      </c>
      <c r="AN86" s="114">
        <v>-1</v>
      </c>
      <c r="AO86" s="114">
        <v>0</v>
      </c>
      <c r="AP86" s="114">
        <v>0</v>
      </c>
      <c r="AQ86" s="114">
        <v>-1</v>
      </c>
      <c r="AR86" s="114">
        <v>1</v>
      </c>
      <c r="AS86" s="114">
        <v>0</v>
      </c>
      <c r="AT86" s="114">
        <v>1</v>
      </c>
      <c r="AU86" s="114">
        <v>0</v>
      </c>
      <c r="AV86" s="114">
        <v>3</v>
      </c>
      <c r="AW86" s="114">
        <v>3</v>
      </c>
      <c r="AX86" s="114">
        <v>5</v>
      </c>
      <c r="AY86" s="114">
        <v>11</v>
      </c>
    </row>
    <row r="87" spans="1:51" hidden="1" x14ac:dyDescent="0.25">
      <c r="A87">
        <v>86</v>
      </c>
      <c r="B87">
        <v>0</v>
      </c>
      <c r="C87" t="s">
        <v>548</v>
      </c>
      <c r="D87" s="114">
        <v>0.01</v>
      </c>
      <c r="E87" s="114">
        <v>0.71</v>
      </c>
      <c r="F87" s="114">
        <v>0.9</v>
      </c>
      <c r="G87" s="114">
        <v>0.62</v>
      </c>
      <c r="H87" s="114">
        <v>0.66</v>
      </c>
      <c r="I87" s="114">
        <v>0.88</v>
      </c>
      <c r="J87" s="114">
        <v>0.4</v>
      </c>
      <c r="K87" s="114">
        <v>0.65</v>
      </c>
      <c r="L87" s="114">
        <v>0.79</v>
      </c>
      <c r="M87" s="114">
        <v>40.64</v>
      </c>
      <c r="N87" s="114">
        <v>34.33</v>
      </c>
      <c r="O87" s="114">
        <v>0.01</v>
      </c>
      <c r="P87" s="114">
        <v>0.72</v>
      </c>
      <c r="Q87" s="114">
        <v>0.94</v>
      </c>
      <c r="R87" s="114">
        <v>0.67</v>
      </c>
      <c r="S87" s="114">
        <v>0.49</v>
      </c>
      <c r="T87" s="114">
        <v>0.84</v>
      </c>
      <c r="U87" s="114">
        <v>0.52</v>
      </c>
      <c r="V87" s="114">
        <v>0.45</v>
      </c>
      <c r="W87" s="114">
        <v>0.81</v>
      </c>
      <c r="X87" s="114">
        <v>38.67</v>
      </c>
      <c r="Y87" s="114">
        <v>29.44</v>
      </c>
      <c r="Z87" s="114">
        <v>1</v>
      </c>
      <c r="AA87" s="114">
        <v>0.99</v>
      </c>
      <c r="AB87" s="114">
        <v>0.96</v>
      </c>
      <c r="AC87" s="114">
        <v>0.93</v>
      </c>
      <c r="AD87" s="114">
        <v>1.35</v>
      </c>
      <c r="AE87" s="114">
        <v>1.05</v>
      </c>
      <c r="AF87" s="114">
        <v>0.77</v>
      </c>
      <c r="AG87" s="114">
        <v>1.44</v>
      </c>
      <c r="AH87" s="114">
        <v>0.98</v>
      </c>
      <c r="AI87" s="114">
        <v>1.05</v>
      </c>
      <c r="AJ87" s="114">
        <v>1.17</v>
      </c>
      <c r="AK87" s="114">
        <v>0</v>
      </c>
      <c r="AL87" s="114">
        <v>0</v>
      </c>
      <c r="AM87" s="114">
        <v>0</v>
      </c>
      <c r="AN87" s="114">
        <v>0</v>
      </c>
      <c r="AO87" s="114">
        <v>1</v>
      </c>
      <c r="AP87" s="114">
        <v>0</v>
      </c>
      <c r="AQ87" s="114">
        <v>-1</v>
      </c>
      <c r="AR87" s="114">
        <v>1</v>
      </c>
      <c r="AS87" s="114">
        <v>0</v>
      </c>
      <c r="AT87" s="114">
        <v>0</v>
      </c>
      <c r="AU87" s="114">
        <v>0</v>
      </c>
      <c r="AV87" s="114">
        <v>2</v>
      </c>
      <c r="AW87" s="114">
        <v>1</v>
      </c>
      <c r="AX87" s="114">
        <v>8</v>
      </c>
      <c r="AY87" s="114">
        <v>11</v>
      </c>
    </row>
    <row r="88" spans="1:51" x14ac:dyDescent="0.25">
      <c r="A88">
        <v>87</v>
      </c>
      <c r="B88">
        <v>0</v>
      </c>
      <c r="C88" t="s">
        <v>549</v>
      </c>
      <c r="D88" s="114">
        <v>0.01</v>
      </c>
      <c r="E88" s="114">
        <v>0.71</v>
      </c>
      <c r="F88" s="114">
        <v>0.99</v>
      </c>
      <c r="G88" s="114">
        <v>0.62</v>
      </c>
      <c r="H88" s="114">
        <v>0.48</v>
      </c>
      <c r="I88" s="114">
        <v>0.88</v>
      </c>
      <c r="J88" s="114">
        <v>0.65</v>
      </c>
      <c r="K88" s="114">
        <v>0.56999999999999995</v>
      </c>
      <c r="L88" s="114">
        <v>0.79</v>
      </c>
      <c r="M88" s="114">
        <v>40.64</v>
      </c>
      <c r="N88" s="114">
        <v>34.33</v>
      </c>
      <c r="O88" s="114">
        <v>0.01</v>
      </c>
      <c r="P88" s="114">
        <v>0.72</v>
      </c>
      <c r="Q88" s="114">
        <v>0.94</v>
      </c>
      <c r="R88" s="114">
        <v>0.67</v>
      </c>
      <c r="S88" s="114">
        <v>0.49</v>
      </c>
      <c r="T88" s="114">
        <v>0.84</v>
      </c>
      <c r="U88" s="114">
        <v>0.52</v>
      </c>
      <c r="V88" s="114">
        <v>0.45</v>
      </c>
      <c r="W88" s="114">
        <v>0.81</v>
      </c>
      <c r="X88" s="114">
        <v>38.67</v>
      </c>
      <c r="Y88" s="114">
        <v>29.44</v>
      </c>
      <c r="Z88" s="114">
        <v>1</v>
      </c>
      <c r="AA88" s="114">
        <v>0.99</v>
      </c>
      <c r="AB88" s="114">
        <v>1.05</v>
      </c>
      <c r="AC88" s="114">
        <v>0.93</v>
      </c>
      <c r="AD88" s="114">
        <v>0.98</v>
      </c>
      <c r="AE88" s="114">
        <v>1.05</v>
      </c>
      <c r="AF88" s="114">
        <v>1.25</v>
      </c>
      <c r="AG88" s="114">
        <v>1.27</v>
      </c>
      <c r="AH88" s="114">
        <v>0.98</v>
      </c>
      <c r="AI88" s="114">
        <v>1.05</v>
      </c>
      <c r="AJ88" s="114">
        <v>1.17</v>
      </c>
      <c r="AK88" s="114">
        <v>0</v>
      </c>
      <c r="AL88" s="114">
        <v>0</v>
      </c>
      <c r="AM88" s="114">
        <v>0</v>
      </c>
      <c r="AN88" s="114">
        <v>0</v>
      </c>
      <c r="AO88" s="114">
        <v>0</v>
      </c>
      <c r="AP88" s="114">
        <v>0</v>
      </c>
      <c r="AQ88" s="114">
        <v>1</v>
      </c>
      <c r="AR88" s="114">
        <v>1</v>
      </c>
      <c r="AS88" s="114">
        <v>0</v>
      </c>
      <c r="AT88" s="114">
        <v>0</v>
      </c>
      <c r="AU88" s="114">
        <v>0</v>
      </c>
      <c r="AV88" s="114">
        <v>2</v>
      </c>
      <c r="AW88" s="114">
        <v>0</v>
      </c>
      <c r="AX88" s="114">
        <v>9</v>
      </c>
      <c r="AY88" s="114">
        <v>11</v>
      </c>
    </row>
    <row r="89" spans="1:51" x14ac:dyDescent="0.25">
      <c r="A89">
        <v>88</v>
      </c>
      <c r="B89">
        <v>0</v>
      </c>
      <c r="C89" t="s">
        <v>549</v>
      </c>
      <c r="D89" s="114" t="s">
        <v>69</v>
      </c>
      <c r="E89" s="114" t="s">
        <v>69</v>
      </c>
      <c r="F89" s="114" t="s">
        <v>69</v>
      </c>
      <c r="G89" s="114" t="s">
        <v>69</v>
      </c>
      <c r="H89" s="114" t="s">
        <v>69</v>
      </c>
      <c r="I89" s="114">
        <v>0</v>
      </c>
      <c r="J89" s="114" t="s">
        <v>69</v>
      </c>
      <c r="K89" s="114" t="s">
        <v>69</v>
      </c>
      <c r="L89" s="114" t="s">
        <v>69</v>
      </c>
      <c r="M89" s="114">
        <v>14.81</v>
      </c>
      <c r="N89" s="114">
        <v>14.81</v>
      </c>
      <c r="O89" s="114" t="s">
        <v>69</v>
      </c>
      <c r="P89" s="114" t="s">
        <v>69</v>
      </c>
      <c r="Q89" s="114" t="s">
        <v>69</v>
      </c>
      <c r="R89" s="114" t="s">
        <v>69</v>
      </c>
      <c r="S89" s="114" t="s">
        <v>69</v>
      </c>
      <c r="T89" s="114">
        <v>0.84</v>
      </c>
      <c r="U89" s="114" t="s">
        <v>69</v>
      </c>
      <c r="V89" s="114" t="s">
        <v>69</v>
      </c>
      <c r="W89" s="114" t="s">
        <v>69</v>
      </c>
      <c r="X89" s="114">
        <v>38.67</v>
      </c>
      <c r="Y89" s="114">
        <v>29.44</v>
      </c>
      <c r="Z89" s="114" t="s">
        <v>69</v>
      </c>
      <c r="AA89" s="114" t="s">
        <v>69</v>
      </c>
      <c r="AB89" s="114" t="s">
        <v>69</v>
      </c>
      <c r="AC89" s="114" t="s">
        <v>69</v>
      </c>
      <c r="AD89" s="114" t="s">
        <v>69</v>
      </c>
      <c r="AE89" s="114">
        <v>0</v>
      </c>
      <c r="AF89" s="114" t="s">
        <v>69</v>
      </c>
      <c r="AG89" s="114" t="s">
        <v>69</v>
      </c>
      <c r="AH89" s="114" t="s">
        <v>69</v>
      </c>
      <c r="AI89" s="114">
        <v>0.38</v>
      </c>
      <c r="AJ89" s="114">
        <v>0.5</v>
      </c>
      <c r="AK89" s="114" t="s">
        <v>69</v>
      </c>
      <c r="AL89" s="114" t="s">
        <v>69</v>
      </c>
      <c r="AM89" s="114" t="s">
        <v>69</v>
      </c>
      <c r="AN89" s="114" t="s">
        <v>69</v>
      </c>
      <c r="AO89" s="114" t="s">
        <v>69</v>
      </c>
      <c r="AP89" s="114">
        <v>-1</v>
      </c>
      <c r="AQ89" s="114" t="s">
        <v>69</v>
      </c>
      <c r="AR89" s="114" t="s">
        <v>69</v>
      </c>
      <c r="AS89" s="114" t="s">
        <v>69</v>
      </c>
      <c r="AT89" s="114">
        <v>1</v>
      </c>
      <c r="AU89" s="114">
        <v>1</v>
      </c>
      <c r="AV89" s="114">
        <v>2</v>
      </c>
      <c r="AW89" s="114">
        <v>1</v>
      </c>
      <c r="AX89" s="114">
        <v>0</v>
      </c>
      <c r="AY89" s="114">
        <v>3</v>
      </c>
    </row>
    <row r="90" spans="1:51" hidden="1" x14ac:dyDescent="0.25">
      <c r="A90">
        <v>89</v>
      </c>
      <c r="B90">
        <v>0</v>
      </c>
      <c r="C90" t="s">
        <v>550</v>
      </c>
      <c r="D90" s="114">
        <v>0</v>
      </c>
      <c r="E90" s="114">
        <v>0.74</v>
      </c>
      <c r="F90" s="114">
        <v>0.89</v>
      </c>
      <c r="G90" s="114">
        <v>0.67</v>
      </c>
      <c r="H90" s="114">
        <v>0.78</v>
      </c>
      <c r="I90" s="114">
        <v>0.82</v>
      </c>
      <c r="J90" s="114">
        <v>0.5</v>
      </c>
      <c r="K90" s="114">
        <v>0.52</v>
      </c>
      <c r="L90" s="114">
        <v>0.72</v>
      </c>
      <c r="M90" s="114">
        <v>8.25</v>
      </c>
      <c r="N90" s="114">
        <v>5.85</v>
      </c>
      <c r="O90" s="114">
        <v>0</v>
      </c>
      <c r="P90" s="114">
        <v>0.67</v>
      </c>
      <c r="Q90" s="114">
        <v>0.75</v>
      </c>
      <c r="R90" s="114">
        <v>0.55000000000000004</v>
      </c>
      <c r="S90" s="114">
        <v>0.66</v>
      </c>
      <c r="T90" s="114">
        <v>0.76</v>
      </c>
      <c r="U90" s="114">
        <v>0.61</v>
      </c>
      <c r="V90" s="114">
        <v>0.55000000000000004</v>
      </c>
      <c r="W90" s="114">
        <v>0.72</v>
      </c>
      <c r="X90" s="114">
        <v>8.11</v>
      </c>
      <c r="Y90" s="114">
        <v>6.83</v>
      </c>
      <c r="Z90" s="114" t="s">
        <v>69</v>
      </c>
      <c r="AA90" s="114">
        <v>1.1000000000000001</v>
      </c>
      <c r="AB90" s="114">
        <v>1.19</v>
      </c>
      <c r="AC90" s="114">
        <v>1.22</v>
      </c>
      <c r="AD90" s="114">
        <v>1.18</v>
      </c>
      <c r="AE90" s="114">
        <v>1.08</v>
      </c>
      <c r="AF90" s="114">
        <v>0.82</v>
      </c>
      <c r="AG90" s="114">
        <v>0.95</v>
      </c>
      <c r="AH90" s="114">
        <v>1</v>
      </c>
      <c r="AI90" s="114">
        <v>1.02</v>
      </c>
      <c r="AJ90" s="114">
        <v>0.86</v>
      </c>
      <c r="AK90" s="114" t="s">
        <v>69</v>
      </c>
      <c r="AL90" s="114">
        <v>0</v>
      </c>
      <c r="AM90" s="114">
        <v>0</v>
      </c>
      <c r="AN90" s="114">
        <v>1</v>
      </c>
      <c r="AO90" s="114">
        <v>0</v>
      </c>
      <c r="AP90" s="114">
        <v>0</v>
      </c>
      <c r="AQ90" s="114">
        <v>0</v>
      </c>
      <c r="AR90" s="114">
        <v>0</v>
      </c>
      <c r="AS90" s="114">
        <v>0</v>
      </c>
      <c r="AT90" s="114">
        <v>0</v>
      </c>
      <c r="AU90" s="114">
        <v>0</v>
      </c>
      <c r="AV90" s="114">
        <v>1</v>
      </c>
      <c r="AW90" s="114">
        <v>0</v>
      </c>
      <c r="AX90" s="114">
        <v>9</v>
      </c>
      <c r="AY90" s="114">
        <v>10</v>
      </c>
    </row>
    <row r="91" spans="1:51" hidden="1" x14ac:dyDescent="0.25">
      <c r="A91">
        <v>90</v>
      </c>
      <c r="B91">
        <v>0</v>
      </c>
      <c r="C91" t="s">
        <v>628</v>
      </c>
      <c r="D91" s="114" t="s">
        <v>69</v>
      </c>
      <c r="E91" s="114" t="s">
        <v>69</v>
      </c>
      <c r="F91" s="114" t="s">
        <v>69</v>
      </c>
      <c r="G91" s="114" t="s">
        <v>69</v>
      </c>
      <c r="H91" s="114" t="s">
        <v>69</v>
      </c>
      <c r="I91" s="114">
        <v>0.55000000000000004</v>
      </c>
      <c r="J91" s="114" t="s">
        <v>69</v>
      </c>
      <c r="K91" s="114" t="s">
        <v>69</v>
      </c>
      <c r="L91" s="114" t="s">
        <v>69</v>
      </c>
      <c r="M91" s="114">
        <v>57.05</v>
      </c>
      <c r="N91" s="114">
        <v>41.88</v>
      </c>
      <c r="O91" s="114" t="s">
        <v>69</v>
      </c>
      <c r="P91" s="114" t="s">
        <v>69</v>
      </c>
      <c r="Q91" s="114" t="s">
        <v>69</v>
      </c>
      <c r="R91" s="114" t="s">
        <v>69</v>
      </c>
      <c r="S91" s="114" t="s">
        <v>69</v>
      </c>
      <c r="T91" s="114">
        <v>0.54</v>
      </c>
      <c r="U91" s="114" t="s">
        <v>69</v>
      </c>
      <c r="V91" s="114" t="s">
        <v>69</v>
      </c>
      <c r="W91" s="114" t="s">
        <v>69</v>
      </c>
      <c r="X91" s="114">
        <v>61.99</v>
      </c>
      <c r="Y91" s="114">
        <v>49.31</v>
      </c>
      <c r="Z91" s="114" t="s">
        <v>69</v>
      </c>
      <c r="AA91" s="114" t="s">
        <v>69</v>
      </c>
      <c r="AB91" s="114" t="s">
        <v>69</v>
      </c>
      <c r="AC91" s="114" t="s">
        <v>69</v>
      </c>
      <c r="AD91" s="114" t="s">
        <v>69</v>
      </c>
      <c r="AE91" s="114">
        <v>1.02</v>
      </c>
      <c r="AF91" s="114" t="s">
        <v>69</v>
      </c>
      <c r="AG91" s="114" t="s">
        <v>69</v>
      </c>
      <c r="AH91" s="114" t="s">
        <v>69</v>
      </c>
      <c r="AI91" s="114">
        <v>0.92</v>
      </c>
      <c r="AJ91" s="114">
        <v>0.85</v>
      </c>
      <c r="AK91" s="114" t="s">
        <v>69</v>
      </c>
      <c r="AL91" s="114" t="s">
        <v>69</v>
      </c>
      <c r="AM91" s="114" t="s">
        <v>69</v>
      </c>
      <c r="AN91" s="114" t="s">
        <v>69</v>
      </c>
      <c r="AO91" s="114" t="s">
        <v>69</v>
      </c>
      <c r="AP91" s="114">
        <v>0</v>
      </c>
      <c r="AQ91" s="114" t="s">
        <v>69</v>
      </c>
      <c r="AR91" s="114" t="s">
        <v>69</v>
      </c>
      <c r="AS91" s="114" t="s">
        <v>69</v>
      </c>
      <c r="AT91" s="114">
        <v>0</v>
      </c>
      <c r="AU91" s="114">
        <v>0</v>
      </c>
      <c r="AV91" s="114">
        <v>0</v>
      </c>
      <c r="AW91" s="114">
        <v>0</v>
      </c>
      <c r="AX91" s="114">
        <v>3</v>
      </c>
      <c r="AY91" s="114">
        <v>3</v>
      </c>
    </row>
    <row r="92" spans="1:51" hidden="1" x14ac:dyDescent="0.25">
      <c r="A92">
        <v>91</v>
      </c>
      <c r="B92">
        <v>0</v>
      </c>
      <c r="C92" t="s">
        <v>551</v>
      </c>
      <c r="D92" s="114">
        <v>0</v>
      </c>
      <c r="E92" s="114">
        <v>0.84</v>
      </c>
      <c r="F92" s="114">
        <v>0.96</v>
      </c>
      <c r="G92" s="114">
        <v>0.87</v>
      </c>
      <c r="H92" s="114">
        <v>0.83</v>
      </c>
      <c r="I92" s="114">
        <v>0.55000000000000004</v>
      </c>
      <c r="J92" s="114">
        <v>0.78</v>
      </c>
      <c r="K92" s="114">
        <v>0.77</v>
      </c>
      <c r="L92" s="114">
        <v>0.79</v>
      </c>
      <c r="M92" s="114">
        <v>57.05</v>
      </c>
      <c r="N92" s="114">
        <v>41.88</v>
      </c>
      <c r="O92" s="114">
        <v>0</v>
      </c>
      <c r="P92" s="114">
        <v>0.8</v>
      </c>
      <c r="Q92" s="114">
        <v>0.94</v>
      </c>
      <c r="R92" s="114">
        <v>0.76</v>
      </c>
      <c r="S92" s="114">
        <v>0.79</v>
      </c>
      <c r="T92" s="114">
        <v>0.54</v>
      </c>
      <c r="U92" s="114">
        <v>0.69</v>
      </c>
      <c r="V92" s="114">
        <v>0.72</v>
      </c>
      <c r="W92" s="114">
        <v>0.79</v>
      </c>
      <c r="X92" s="114">
        <v>61.99</v>
      </c>
      <c r="Y92" s="114">
        <v>49.31</v>
      </c>
      <c r="Z92" s="114" t="s">
        <v>69</v>
      </c>
      <c r="AA92" s="114">
        <v>1.05</v>
      </c>
      <c r="AB92" s="114">
        <v>1.02</v>
      </c>
      <c r="AC92" s="114">
        <v>1.1399999999999999</v>
      </c>
      <c r="AD92" s="114">
        <v>1.05</v>
      </c>
      <c r="AE92" s="114">
        <v>1.02</v>
      </c>
      <c r="AF92" s="114">
        <v>1.1299999999999999</v>
      </c>
      <c r="AG92" s="114">
        <v>1.07</v>
      </c>
      <c r="AH92" s="114">
        <v>1</v>
      </c>
      <c r="AI92" s="114">
        <v>0.92</v>
      </c>
      <c r="AJ92" s="114">
        <v>0.85</v>
      </c>
      <c r="AK92" s="114" t="s">
        <v>69</v>
      </c>
      <c r="AL92" s="114">
        <v>0</v>
      </c>
      <c r="AM92" s="114">
        <v>0</v>
      </c>
      <c r="AN92" s="114">
        <v>0</v>
      </c>
      <c r="AO92" s="114">
        <v>0</v>
      </c>
      <c r="AP92" s="114">
        <v>0</v>
      </c>
      <c r="AQ92" s="114">
        <v>0</v>
      </c>
      <c r="AR92" s="114">
        <v>0</v>
      </c>
      <c r="AS92" s="114">
        <v>0</v>
      </c>
      <c r="AT92" s="114">
        <v>0</v>
      </c>
      <c r="AU92" s="114">
        <v>0</v>
      </c>
      <c r="AV92" s="114">
        <v>0</v>
      </c>
      <c r="AW92" s="114">
        <v>0</v>
      </c>
      <c r="AX92" s="114">
        <v>10</v>
      </c>
      <c r="AY92" s="114">
        <v>10</v>
      </c>
    </row>
    <row r="93" spans="1:51" hidden="1" x14ac:dyDescent="0.25">
      <c r="A93">
        <v>92</v>
      </c>
      <c r="B93">
        <v>0</v>
      </c>
      <c r="C93" t="s">
        <v>552</v>
      </c>
      <c r="D93" s="114" t="s">
        <v>69</v>
      </c>
      <c r="E93" s="114" t="s">
        <v>69</v>
      </c>
      <c r="F93" s="114" t="s">
        <v>69</v>
      </c>
      <c r="G93" s="114" t="s">
        <v>69</v>
      </c>
      <c r="H93" s="114">
        <v>0.23</v>
      </c>
      <c r="I93" s="114">
        <v>0.84</v>
      </c>
      <c r="J93" s="114" t="s">
        <v>69</v>
      </c>
      <c r="K93" s="114">
        <v>0.35</v>
      </c>
      <c r="L93" s="114">
        <v>0.24</v>
      </c>
      <c r="M93" s="114">
        <v>30.64</v>
      </c>
      <c r="N93" s="114">
        <v>62.74</v>
      </c>
      <c r="O93" s="114" t="s">
        <v>69</v>
      </c>
      <c r="P93" s="114" t="s">
        <v>69</v>
      </c>
      <c r="Q93" s="114" t="s">
        <v>69</v>
      </c>
      <c r="R93" s="114" t="s">
        <v>69</v>
      </c>
      <c r="S93" s="114">
        <v>0.27</v>
      </c>
      <c r="T93" s="114">
        <v>0.86</v>
      </c>
      <c r="U93" s="114" t="s">
        <v>69</v>
      </c>
      <c r="V93" s="114">
        <v>0.33</v>
      </c>
      <c r="W93" s="114">
        <v>0.21</v>
      </c>
      <c r="X93" s="114">
        <v>34.35</v>
      </c>
      <c r="Y93" s="114">
        <v>29.4</v>
      </c>
      <c r="Z93" s="114" t="s">
        <v>69</v>
      </c>
      <c r="AA93" s="114" t="s">
        <v>69</v>
      </c>
      <c r="AB93" s="114" t="s">
        <v>69</v>
      </c>
      <c r="AC93" s="114" t="s">
        <v>69</v>
      </c>
      <c r="AD93" s="114">
        <v>0.85</v>
      </c>
      <c r="AE93" s="114">
        <v>0.98</v>
      </c>
      <c r="AF93" s="114" t="s">
        <v>69</v>
      </c>
      <c r="AG93" s="114">
        <v>1.06</v>
      </c>
      <c r="AH93" s="114">
        <v>1.1399999999999999</v>
      </c>
      <c r="AI93" s="114">
        <v>0.89</v>
      </c>
      <c r="AJ93" s="114">
        <v>2.13</v>
      </c>
      <c r="AK93" s="114" t="s">
        <v>69</v>
      </c>
      <c r="AL93" s="114" t="s">
        <v>69</v>
      </c>
      <c r="AM93" s="114" t="s">
        <v>69</v>
      </c>
      <c r="AN93" s="114" t="s">
        <v>69</v>
      </c>
      <c r="AO93" s="114">
        <v>0</v>
      </c>
      <c r="AP93" s="114">
        <v>0</v>
      </c>
      <c r="AQ93" s="114" t="s">
        <v>69</v>
      </c>
      <c r="AR93" s="114">
        <v>0</v>
      </c>
      <c r="AS93" s="114">
        <v>0</v>
      </c>
      <c r="AT93" s="114">
        <v>0</v>
      </c>
      <c r="AU93" s="114">
        <v>-1</v>
      </c>
      <c r="AV93" s="114">
        <v>0</v>
      </c>
      <c r="AW93" s="114">
        <v>1</v>
      </c>
      <c r="AX93" s="114">
        <v>5</v>
      </c>
      <c r="AY93" s="114">
        <v>6</v>
      </c>
    </row>
    <row r="94" spans="1:51" hidden="1" x14ac:dyDescent="0.25">
      <c r="A94">
        <v>93</v>
      </c>
      <c r="B94">
        <v>0</v>
      </c>
      <c r="C94" t="s">
        <v>553</v>
      </c>
      <c r="D94" s="114">
        <v>0.03</v>
      </c>
      <c r="E94" s="114">
        <v>0.38</v>
      </c>
      <c r="F94" s="114">
        <v>0.67</v>
      </c>
      <c r="G94" s="114">
        <v>0.26</v>
      </c>
      <c r="H94" s="114">
        <v>0.27</v>
      </c>
      <c r="I94" s="114">
        <v>0.84</v>
      </c>
      <c r="J94" s="114">
        <v>0.15</v>
      </c>
      <c r="K94" s="114">
        <v>0.42</v>
      </c>
      <c r="L94" s="114">
        <v>0.19</v>
      </c>
      <c r="M94" s="114">
        <v>30.64</v>
      </c>
      <c r="N94" s="114">
        <v>62.74</v>
      </c>
      <c r="O94" s="114">
        <v>0.01</v>
      </c>
      <c r="P94" s="114">
        <v>0.43</v>
      </c>
      <c r="Q94" s="114">
        <v>0.67</v>
      </c>
      <c r="R94" s="114">
        <v>0.3</v>
      </c>
      <c r="S94" s="114">
        <v>0.27</v>
      </c>
      <c r="T94" s="114">
        <v>0.86</v>
      </c>
      <c r="U94" s="114">
        <v>0.16</v>
      </c>
      <c r="V94" s="114">
        <v>0.33</v>
      </c>
      <c r="W94" s="114">
        <v>0.21</v>
      </c>
      <c r="X94" s="114">
        <v>34.35</v>
      </c>
      <c r="Y94" s="114">
        <v>29.4</v>
      </c>
      <c r="Z94" s="114">
        <v>3</v>
      </c>
      <c r="AA94" s="114">
        <v>0.88</v>
      </c>
      <c r="AB94" s="114">
        <v>1</v>
      </c>
      <c r="AC94" s="114">
        <v>0.87</v>
      </c>
      <c r="AD94" s="114">
        <v>1</v>
      </c>
      <c r="AE94" s="114">
        <v>0.98</v>
      </c>
      <c r="AF94" s="114">
        <v>0.94</v>
      </c>
      <c r="AG94" s="114">
        <v>1.27</v>
      </c>
      <c r="AH94" s="114">
        <v>0.9</v>
      </c>
      <c r="AI94" s="114">
        <v>0.89</v>
      </c>
      <c r="AJ94" s="114">
        <v>2.13</v>
      </c>
      <c r="AK94" s="114">
        <v>1</v>
      </c>
      <c r="AL94" s="114">
        <v>0</v>
      </c>
      <c r="AM94" s="114">
        <v>0</v>
      </c>
      <c r="AN94" s="114">
        <v>0</v>
      </c>
      <c r="AO94" s="114">
        <v>0</v>
      </c>
      <c r="AP94" s="114">
        <v>0</v>
      </c>
      <c r="AQ94" s="114">
        <v>0</v>
      </c>
      <c r="AR94" s="114">
        <v>1</v>
      </c>
      <c r="AS94" s="114">
        <v>0</v>
      </c>
      <c r="AT94" s="114">
        <v>0</v>
      </c>
      <c r="AU94" s="114">
        <v>-1</v>
      </c>
      <c r="AV94" s="114">
        <v>2</v>
      </c>
      <c r="AW94" s="114">
        <v>1</v>
      </c>
      <c r="AX94" s="114">
        <v>8</v>
      </c>
      <c r="AY94" s="114">
        <v>11</v>
      </c>
    </row>
    <row r="95" spans="1:51" hidden="1" x14ac:dyDescent="0.25">
      <c r="A95">
        <v>94</v>
      </c>
      <c r="B95">
        <v>0</v>
      </c>
      <c r="C95" t="s">
        <v>554</v>
      </c>
      <c r="D95" s="114">
        <v>0</v>
      </c>
      <c r="E95" s="114">
        <v>0.35</v>
      </c>
      <c r="F95" s="114">
        <v>0.59</v>
      </c>
      <c r="G95" s="114">
        <v>0.24</v>
      </c>
      <c r="H95" s="114">
        <v>0.21</v>
      </c>
      <c r="I95" s="114">
        <v>0.84</v>
      </c>
      <c r="J95" s="114">
        <v>0.17</v>
      </c>
      <c r="K95" s="114">
        <v>0.42</v>
      </c>
      <c r="L95" s="114">
        <v>0.19</v>
      </c>
      <c r="M95" s="114">
        <v>30.64</v>
      </c>
      <c r="N95" s="114">
        <v>62.74</v>
      </c>
      <c r="O95" s="114">
        <v>0.01</v>
      </c>
      <c r="P95" s="114">
        <v>0.43</v>
      </c>
      <c r="Q95" s="114">
        <v>0.67</v>
      </c>
      <c r="R95" s="114">
        <v>0.3</v>
      </c>
      <c r="S95" s="114">
        <v>0.27</v>
      </c>
      <c r="T95" s="114">
        <v>0.86</v>
      </c>
      <c r="U95" s="114">
        <v>0.16</v>
      </c>
      <c r="V95" s="114">
        <v>0.33</v>
      </c>
      <c r="W95" s="114">
        <v>0.21</v>
      </c>
      <c r="X95" s="114">
        <v>34.35</v>
      </c>
      <c r="Y95" s="114">
        <v>29.4</v>
      </c>
      <c r="Z95" s="114">
        <v>0</v>
      </c>
      <c r="AA95" s="114">
        <v>0.81</v>
      </c>
      <c r="AB95" s="114">
        <v>0.88</v>
      </c>
      <c r="AC95" s="114">
        <v>0.8</v>
      </c>
      <c r="AD95" s="114">
        <v>0.78</v>
      </c>
      <c r="AE95" s="114">
        <v>0.98</v>
      </c>
      <c r="AF95" s="114">
        <v>1.06</v>
      </c>
      <c r="AG95" s="114">
        <v>1.27</v>
      </c>
      <c r="AH95" s="114">
        <v>0.9</v>
      </c>
      <c r="AI95" s="114">
        <v>0.89</v>
      </c>
      <c r="AJ95" s="114">
        <v>2.13</v>
      </c>
      <c r="AK95" s="114">
        <v>-1</v>
      </c>
      <c r="AL95" s="114">
        <v>0</v>
      </c>
      <c r="AM95" s="114">
        <v>0</v>
      </c>
      <c r="AN95" s="114">
        <v>0</v>
      </c>
      <c r="AO95" s="114">
        <v>-1</v>
      </c>
      <c r="AP95" s="114">
        <v>0</v>
      </c>
      <c r="AQ95" s="114">
        <v>0</v>
      </c>
      <c r="AR95" s="114">
        <v>1</v>
      </c>
      <c r="AS95" s="114">
        <v>0</v>
      </c>
      <c r="AT95" s="114">
        <v>0</v>
      </c>
      <c r="AU95" s="114">
        <v>-1</v>
      </c>
      <c r="AV95" s="114">
        <v>1</v>
      </c>
      <c r="AW95" s="114">
        <v>3</v>
      </c>
      <c r="AX95" s="114">
        <v>7</v>
      </c>
      <c r="AY95" s="114">
        <v>11</v>
      </c>
    </row>
    <row r="96" spans="1:51" hidden="1" x14ac:dyDescent="0.25">
      <c r="A96">
        <v>95</v>
      </c>
      <c r="B96">
        <v>0</v>
      </c>
      <c r="C96" t="s">
        <v>555</v>
      </c>
      <c r="D96" s="114">
        <v>0</v>
      </c>
      <c r="E96" s="114">
        <v>0.55000000000000004</v>
      </c>
      <c r="F96" s="114">
        <v>0.67</v>
      </c>
      <c r="G96" s="114">
        <v>0.42</v>
      </c>
      <c r="H96" s="114">
        <v>0.83</v>
      </c>
      <c r="I96" s="114">
        <v>0.73</v>
      </c>
      <c r="J96" s="114">
        <v>0</v>
      </c>
      <c r="K96" s="114">
        <v>0.57999999999999996</v>
      </c>
      <c r="L96" s="114">
        <v>0.5</v>
      </c>
      <c r="M96" s="114">
        <v>6.63</v>
      </c>
      <c r="N96" s="114">
        <v>6.25</v>
      </c>
      <c r="O96" s="114">
        <v>0</v>
      </c>
      <c r="P96" s="114">
        <v>0.57999999999999996</v>
      </c>
      <c r="Q96" s="114">
        <v>0.79</v>
      </c>
      <c r="R96" s="114">
        <v>0.52</v>
      </c>
      <c r="S96" s="114">
        <v>0.35</v>
      </c>
      <c r="T96" s="114">
        <v>0.33</v>
      </c>
      <c r="U96" s="114">
        <v>7.0000000000000007E-2</v>
      </c>
      <c r="V96" s="114">
        <v>0.38</v>
      </c>
      <c r="W96" s="114">
        <v>0.43</v>
      </c>
      <c r="X96" s="114">
        <v>2.64</v>
      </c>
      <c r="Y96" s="114">
        <v>1.55</v>
      </c>
      <c r="Z96" s="114" t="s">
        <v>69</v>
      </c>
      <c r="AA96" s="114">
        <v>0.95</v>
      </c>
      <c r="AB96" s="114">
        <v>0.85</v>
      </c>
      <c r="AC96" s="114">
        <v>0.81</v>
      </c>
      <c r="AD96" s="114">
        <v>2.37</v>
      </c>
      <c r="AE96" s="114">
        <v>2.21</v>
      </c>
      <c r="AF96" s="114">
        <v>0</v>
      </c>
      <c r="AG96" s="114">
        <v>1.53</v>
      </c>
      <c r="AH96" s="114">
        <v>1.1599999999999999</v>
      </c>
      <c r="AI96" s="114">
        <v>2.5099999999999998</v>
      </c>
      <c r="AJ96" s="114">
        <v>4.03</v>
      </c>
      <c r="AK96" s="114" t="s">
        <v>69</v>
      </c>
      <c r="AL96" s="114">
        <v>0</v>
      </c>
      <c r="AM96" s="114">
        <v>0</v>
      </c>
      <c r="AN96" s="114">
        <v>0</v>
      </c>
      <c r="AO96" s="114">
        <v>1</v>
      </c>
      <c r="AP96" s="114">
        <v>1</v>
      </c>
      <c r="AQ96" s="114">
        <v>-1</v>
      </c>
      <c r="AR96" s="114">
        <v>1</v>
      </c>
      <c r="AS96" s="114">
        <v>0</v>
      </c>
      <c r="AT96" s="114">
        <v>-1</v>
      </c>
      <c r="AU96" s="114">
        <v>-1</v>
      </c>
      <c r="AV96" s="114">
        <v>3</v>
      </c>
      <c r="AW96" s="114">
        <v>3</v>
      </c>
      <c r="AX96" s="114">
        <v>4</v>
      </c>
      <c r="AY96" s="114">
        <v>10</v>
      </c>
    </row>
    <row r="97" spans="1:51" hidden="1" x14ac:dyDescent="0.25">
      <c r="A97">
        <v>96</v>
      </c>
      <c r="B97">
        <v>0</v>
      </c>
      <c r="C97" t="s">
        <v>556</v>
      </c>
      <c r="D97" s="114">
        <v>0</v>
      </c>
      <c r="E97" s="114">
        <v>0.65</v>
      </c>
      <c r="F97" s="114">
        <v>0.69</v>
      </c>
      <c r="G97" s="114">
        <v>0.62</v>
      </c>
      <c r="H97" s="114">
        <v>0.7</v>
      </c>
      <c r="I97" s="114">
        <v>0.56000000000000005</v>
      </c>
      <c r="J97" s="114">
        <v>0.39</v>
      </c>
      <c r="K97" s="114">
        <v>0.75</v>
      </c>
      <c r="L97" s="114" t="s">
        <v>69</v>
      </c>
      <c r="M97" s="114">
        <v>4.74</v>
      </c>
      <c r="N97" s="114">
        <v>2.9</v>
      </c>
      <c r="O97" s="114">
        <v>0.01</v>
      </c>
      <c r="P97" s="114">
        <v>0.77</v>
      </c>
      <c r="Q97" s="114">
        <v>0.93</v>
      </c>
      <c r="R97" s="114">
        <v>0.75</v>
      </c>
      <c r="S97" s="114">
        <v>0.74</v>
      </c>
      <c r="T97" s="114">
        <v>0.65</v>
      </c>
      <c r="U97" s="114">
        <v>0.42</v>
      </c>
      <c r="V97" s="114">
        <v>0.86</v>
      </c>
      <c r="W97" s="114" t="s">
        <v>69</v>
      </c>
      <c r="X97" s="114">
        <v>9.9700000000000006</v>
      </c>
      <c r="Y97" s="114">
        <v>7.55</v>
      </c>
      <c r="Z97" s="114">
        <v>0</v>
      </c>
      <c r="AA97" s="114">
        <v>0.84</v>
      </c>
      <c r="AB97" s="114">
        <v>0.74</v>
      </c>
      <c r="AC97" s="114">
        <v>0.83</v>
      </c>
      <c r="AD97" s="114">
        <v>0.95</v>
      </c>
      <c r="AE97" s="114">
        <v>0.86</v>
      </c>
      <c r="AF97" s="114">
        <v>0.93</v>
      </c>
      <c r="AG97" s="114">
        <v>0.87</v>
      </c>
      <c r="AH97" s="114" t="s">
        <v>69</v>
      </c>
      <c r="AI97" s="114">
        <v>0.48</v>
      </c>
      <c r="AJ97" s="114">
        <v>0.38</v>
      </c>
      <c r="AK97" s="114">
        <v>-1</v>
      </c>
      <c r="AL97" s="114">
        <v>0</v>
      </c>
      <c r="AM97" s="114">
        <v>-1</v>
      </c>
      <c r="AN97" s="114">
        <v>0</v>
      </c>
      <c r="AO97" s="114">
        <v>0</v>
      </c>
      <c r="AP97" s="114">
        <v>0</v>
      </c>
      <c r="AQ97" s="114">
        <v>0</v>
      </c>
      <c r="AR97" s="114">
        <v>0</v>
      </c>
      <c r="AS97" s="114" t="s">
        <v>69</v>
      </c>
      <c r="AT97" s="114">
        <v>1</v>
      </c>
      <c r="AU97" s="114">
        <v>1</v>
      </c>
      <c r="AV97" s="114">
        <v>2</v>
      </c>
      <c r="AW97" s="114">
        <v>2</v>
      </c>
      <c r="AX97" s="114">
        <v>6</v>
      </c>
      <c r="AY97" s="114">
        <v>10</v>
      </c>
    </row>
    <row r="98" spans="1:51" hidden="1" x14ac:dyDescent="0.25">
      <c r="A98">
        <v>97</v>
      </c>
      <c r="B98">
        <v>0</v>
      </c>
      <c r="C98" t="s">
        <v>557</v>
      </c>
      <c r="D98" s="114">
        <v>0</v>
      </c>
      <c r="E98" s="114">
        <v>0.67</v>
      </c>
      <c r="F98" s="114">
        <v>0.96</v>
      </c>
      <c r="G98" s="114">
        <v>0.68</v>
      </c>
      <c r="H98" s="114">
        <v>0.86</v>
      </c>
      <c r="I98" s="114">
        <v>0.93</v>
      </c>
      <c r="J98" s="114">
        <v>0.64</v>
      </c>
      <c r="K98" s="114">
        <v>0.77</v>
      </c>
      <c r="L98" s="114">
        <v>0.73</v>
      </c>
      <c r="M98" s="114">
        <v>38.04</v>
      </c>
      <c r="N98" s="114">
        <v>27.2</v>
      </c>
      <c r="O98" s="114">
        <v>0.01</v>
      </c>
      <c r="P98" s="114">
        <v>0.63</v>
      </c>
      <c r="Q98" s="114">
        <v>0.96</v>
      </c>
      <c r="R98" s="114">
        <v>0.5</v>
      </c>
      <c r="S98" s="114">
        <v>0.72</v>
      </c>
      <c r="T98" s="114">
        <v>0.77</v>
      </c>
      <c r="U98" s="114">
        <v>0.43</v>
      </c>
      <c r="V98" s="114">
        <v>0.62</v>
      </c>
      <c r="W98" s="114">
        <v>0.65</v>
      </c>
      <c r="X98" s="114">
        <v>27.14</v>
      </c>
      <c r="Y98" s="114">
        <v>15.27</v>
      </c>
      <c r="Z98" s="114">
        <v>0</v>
      </c>
      <c r="AA98" s="114">
        <v>1.06</v>
      </c>
      <c r="AB98" s="114">
        <v>1</v>
      </c>
      <c r="AC98" s="114">
        <v>1.36</v>
      </c>
      <c r="AD98" s="114">
        <v>1.19</v>
      </c>
      <c r="AE98" s="114">
        <v>1.21</v>
      </c>
      <c r="AF98" s="114">
        <v>1.49</v>
      </c>
      <c r="AG98" s="114">
        <v>1.24</v>
      </c>
      <c r="AH98" s="114">
        <v>1.1200000000000001</v>
      </c>
      <c r="AI98" s="114">
        <v>1.4</v>
      </c>
      <c r="AJ98" s="114">
        <v>1.78</v>
      </c>
      <c r="AK98" s="114">
        <v>-1</v>
      </c>
      <c r="AL98" s="114">
        <v>0</v>
      </c>
      <c r="AM98" s="114">
        <v>0</v>
      </c>
      <c r="AN98" s="114">
        <v>1</v>
      </c>
      <c r="AO98" s="114">
        <v>0</v>
      </c>
      <c r="AP98" s="114">
        <v>1</v>
      </c>
      <c r="AQ98" s="114">
        <v>1</v>
      </c>
      <c r="AR98" s="114">
        <v>1</v>
      </c>
      <c r="AS98" s="114">
        <v>0</v>
      </c>
      <c r="AT98" s="114">
        <v>-1</v>
      </c>
      <c r="AU98" s="114">
        <v>-1</v>
      </c>
      <c r="AV98" s="114">
        <v>4</v>
      </c>
      <c r="AW98" s="114">
        <v>3</v>
      </c>
      <c r="AX98" s="114">
        <v>4</v>
      </c>
      <c r="AY98" s="114">
        <v>11</v>
      </c>
    </row>
    <row r="99" spans="1:51" hidden="1" x14ac:dyDescent="0.25">
      <c r="A99">
        <v>98</v>
      </c>
      <c r="B99">
        <v>0</v>
      </c>
      <c r="C99" t="s">
        <v>558</v>
      </c>
      <c r="D99" s="114">
        <v>0</v>
      </c>
      <c r="E99" s="114">
        <v>0.71</v>
      </c>
      <c r="F99" s="114">
        <v>1</v>
      </c>
      <c r="G99" s="114">
        <v>0.51</v>
      </c>
      <c r="H99" s="114">
        <v>0.93</v>
      </c>
      <c r="I99" s="114">
        <v>1</v>
      </c>
      <c r="J99" s="114">
        <v>0.41</v>
      </c>
      <c r="K99" s="114">
        <v>0.59</v>
      </c>
      <c r="L99" s="114">
        <v>0.72</v>
      </c>
      <c r="M99" s="114">
        <v>7.91</v>
      </c>
      <c r="N99" s="114">
        <v>3.2</v>
      </c>
      <c r="O99" s="114">
        <v>0</v>
      </c>
      <c r="P99" s="114">
        <v>0.68</v>
      </c>
      <c r="Q99" s="114">
        <v>0.98</v>
      </c>
      <c r="R99" s="114">
        <v>0.55000000000000004</v>
      </c>
      <c r="S99" s="114">
        <v>0.73</v>
      </c>
      <c r="T99" s="114">
        <v>0.94</v>
      </c>
      <c r="U99" s="114">
        <v>0.47</v>
      </c>
      <c r="V99" s="114">
        <v>0.53</v>
      </c>
      <c r="W99" s="114">
        <v>0.69</v>
      </c>
      <c r="X99" s="114">
        <v>10.67</v>
      </c>
      <c r="Y99" s="114">
        <v>6.27</v>
      </c>
      <c r="Z99" s="114" t="s">
        <v>69</v>
      </c>
      <c r="AA99" s="114">
        <v>1.04</v>
      </c>
      <c r="AB99" s="114">
        <v>1.02</v>
      </c>
      <c r="AC99" s="114">
        <v>0.93</v>
      </c>
      <c r="AD99" s="114">
        <v>1.27</v>
      </c>
      <c r="AE99" s="114">
        <v>1.06</v>
      </c>
      <c r="AF99" s="114">
        <v>0.87</v>
      </c>
      <c r="AG99" s="114">
        <v>1.1100000000000001</v>
      </c>
      <c r="AH99" s="114">
        <v>1.04</v>
      </c>
      <c r="AI99" s="114">
        <v>0.74</v>
      </c>
      <c r="AJ99" s="114">
        <v>0.51</v>
      </c>
      <c r="AK99" s="114" t="s">
        <v>69</v>
      </c>
      <c r="AL99" s="114">
        <v>0</v>
      </c>
      <c r="AM99" s="114">
        <v>0</v>
      </c>
      <c r="AN99" s="114">
        <v>0</v>
      </c>
      <c r="AO99" s="114">
        <v>1</v>
      </c>
      <c r="AP99" s="114">
        <v>0</v>
      </c>
      <c r="AQ99" s="114">
        <v>0</v>
      </c>
      <c r="AR99" s="114">
        <v>0</v>
      </c>
      <c r="AS99" s="114">
        <v>0</v>
      </c>
      <c r="AT99" s="114">
        <v>1</v>
      </c>
      <c r="AU99" s="114">
        <v>1</v>
      </c>
      <c r="AV99" s="114">
        <v>3</v>
      </c>
      <c r="AW99" s="114">
        <v>0</v>
      </c>
      <c r="AX99" s="114">
        <v>7</v>
      </c>
      <c r="AY99" s="114">
        <v>10</v>
      </c>
    </row>
    <row r="100" spans="1:51" hidden="1" x14ac:dyDescent="0.25">
      <c r="A100">
        <v>99</v>
      </c>
      <c r="B100">
        <v>0</v>
      </c>
      <c r="C100" t="s">
        <v>559</v>
      </c>
      <c r="D100" s="114">
        <v>0</v>
      </c>
      <c r="E100" s="114">
        <v>0.54</v>
      </c>
      <c r="F100" s="114">
        <v>1</v>
      </c>
      <c r="G100" s="114">
        <v>0.3</v>
      </c>
      <c r="H100" s="114">
        <v>0.88</v>
      </c>
      <c r="I100" s="114">
        <v>0.96</v>
      </c>
      <c r="J100" s="114">
        <v>0.18</v>
      </c>
      <c r="K100" s="114">
        <v>0.83</v>
      </c>
      <c r="L100" s="114">
        <v>0.64</v>
      </c>
      <c r="M100" s="114">
        <v>5.16</v>
      </c>
      <c r="N100" s="114">
        <v>2.68</v>
      </c>
      <c r="O100" s="114">
        <v>0.01</v>
      </c>
      <c r="P100" s="114">
        <v>0.52</v>
      </c>
      <c r="Q100" s="114">
        <v>0.96</v>
      </c>
      <c r="R100" s="114">
        <v>0.31</v>
      </c>
      <c r="S100" s="114">
        <v>0.7</v>
      </c>
      <c r="T100" s="114">
        <v>0.78</v>
      </c>
      <c r="U100" s="114">
        <v>0.37</v>
      </c>
      <c r="V100" s="114">
        <v>0.53</v>
      </c>
      <c r="W100" s="114">
        <v>0.73</v>
      </c>
      <c r="X100" s="114">
        <v>3.71</v>
      </c>
      <c r="Y100" s="114">
        <v>1.98</v>
      </c>
      <c r="Z100" s="114">
        <v>0</v>
      </c>
      <c r="AA100" s="114">
        <v>1.04</v>
      </c>
      <c r="AB100" s="114">
        <v>1.04</v>
      </c>
      <c r="AC100" s="114">
        <v>0.97</v>
      </c>
      <c r="AD100" s="114">
        <v>1.26</v>
      </c>
      <c r="AE100" s="114">
        <v>1.23</v>
      </c>
      <c r="AF100" s="114">
        <v>0.49</v>
      </c>
      <c r="AG100" s="114">
        <v>1.57</v>
      </c>
      <c r="AH100" s="114">
        <v>0.88</v>
      </c>
      <c r="AI100" s="114">
        <v>1.39</v>
      </c>
      <c r="AJ100" s="114">
        <v>1.35</v>
      </c>
      <c r="AK100" s="114">
        <v>-1</v>
      </c>
      <c r="AL100" s="114">
        <v>0</v>
      </c>
      <c r="AM100" s="114">
        <v>0</v>
      </c>
      <c r="AN100" s="114">
        <v>0</v>
      </c>
      <c r="AO100" s="114">
        <v>1</v>
      </c>
      <c r="AP100" s="114">
        <v>1</v>
      </c>
      <c r="AQ100" s="114">
        <v>-1</v>
      </c>
      <c r="AR100" s="114">
        <v>1</v>
      </c>
      <c r="AS100" s="114">
        <v>0</v>
      </c>
      <c r="AT100" s="114">
        <v>-1</v>
      </c>
      <c r="AU100" s="114">
        <v>-1</v>
      </c>
      <c r="AV100" s="114">
        <v>3</v>
      </c>
      <c r="AW100" s="114">
        <v>4</v>
      </c>
      <c r="AX100" s="114">
        <v>4</v>
      </c>
      <c r="AY100" s="114">
        <v>11</v>
      </c>
    </row>
    <row r="101" spans="1:51" hidden="1" x14ac:dyDescent="0.25">
      <c r="A101">
        <v>100</v>
      </c>
      <c r="B101">
        <v>0</v>
      </c>
      <c r="C101" t="s">
        <v>560</v>
      </c>
      <c r="D101" s="114">
        <v>0.1</v>
      </c>
      <c r="E101" s="114">
        <v>0.41</v>
      </c>
      <c r="F101" s="114">
        <v>0.82</v>
      </c>
      <c r="G101" s="114">
        <v>0.18</v>
      </c>
      <c r="H101" s="114">
        <v>0.42</v>
      </c>
      <c r="I101" s="114">
        <v>0.77</v>
      </c>
      <c r="J101" s="114">
        <v>0.65</v>
      </c>
      <c r="K101" s="114">
        <v>0.9</v>
      </c>
      <c r="L101" s="114">
        <v>1</v>
      </c>
      <c r="M101" s="114">
        <v>4.37</v>
      </c>
      <c r="N101" s="114">
        <v>2.14</v>
      </c>
      <c r="O101" s="114">
        <v>0.01</v>
      </c>
      <c r="P101" s="114">
        <v>0.54</v>
      </c>
      <c r="Q101" s="114">
        <v>0.92</v>
      </c>
      <c r="R101" s="114">
        <v>0.37</v>
      </c>
      <c r="S101" s="114">
        <v>0.7</v>
      </c>
      <c r="T101" s="114">
        <v>0.85</v>
      </c>
      <c r="U101" s="114">
        <v>0.32</v>
      </c>
      <c r="V101" s="114">
        <v>0.6</v>
      </c>
      <c r="W101" s="114">
        <v>0.92</v>
      </c>
      <c r="X101" s="114">
        <v>11.96</v>
      </c>
      <c r="Y101" s="114">
        <v>6.2</v>
      </c>
      <c r="Z101" s="114">
        <v>10</v>
      </c>
      <c r="AA101" s="114">
        <v>0.76</v>
      </c>
      <c r="AB101" s="114">
        <v>0.89</v>
      </c>
      <c r="AC101" s="114">
        <v>0.49</v>
      </c>
      <c r="AD101" s="114">
        <v>0.6</v>
      </c>
      <c r="AE101" s="114">
        <v>0.91</v>
      </c>
      <c r="AF101" s="114">
        <v>2.0299999999999998</v>
      </c>
      <c r="AG101" s="114">
        <v>1.5</v>
      </c>
      <c r="AH101" s="114">
        <v>1.0900000000000001</v>
      </c>
      <c r="AI101" s="114">
        <v>0.37</v>
      </c>
      <c r="AJ101" s="114">
        <v>0.35</v>
      </c>
      <c r="AK101" s="114">
        <v>1</v>
      </c>
      <c r="AL101" s="114">
        <v>-1</v>
      </c>
      <c r="AM101" s="114">
        <v>0</v>
      </c>
      <c r="AN101" s="114">
        <v>-1</v>
      </c>
      <c r="AO101" s="114">
        <v>-1</v>
      </c>
      <c r="AP101" s="114">
        <v>0</v>
      </c>
      <c r="AQ101" s="114">
        <v>1</v>
      </c>
      <c r="AR101" s="114">
        <v>1</v>
      </c>
      <c r="AS101" s="114">
        <v>0</v>
      </c>
      <c r="AT101" s="114">
        <v>1</v>
      </c>
      <c r="AU101" s="114">
        <v>1</v>
      </c>
      <c r="AV101" s="114">
        <v>5</v>
      </c>
      <c r="AW101" s="114">
        <v>3</v>
      </c>
      <c r="AX101" s="114">
        <v>3</v>
      </c>
      <c r="AY101" s="114">
        <v>11</v>
      </c>
    </row>
    <row r="102" spans="1:51" hidden="1" x14ac:dyDescent="0.25">
      <c r="A102">
        <v>101</v>
      </c>
      <c r="B102">
        <v>0</v>
      </c>
      <c r="C102" t="s">
        <v>561</v>
      </c>
      <c r="D102" s="114" t="s">
        <v>69</v>
      </c>
      <c r="E102" s="114" t="s">
        <v>69</v>
      </c>
      <c r="F102" s="114" t="s">
        <v>69</v>
      </c>
      <c r="G102" s="114" t="s">
        <v>69</v>
      </c>
      <c r="H102" s="114" t="s">
        <v>69</v>
      </c>
      <c r="I102" s="114">
        <v>0.56999999999999995</v>
      </c>
      <c r="J102" s="114" t="s">
        <v>69</v>
      </c>
      <c r="K102" s="114">
        <v>0</v>
      </c>
      <c r="L102" s="114">
        <v>0.28999999999999998</v>
      </c>
      <c r="M102" s="114">
        <v>10.88</v>
      </c>
      <c r="N102" s="114">
        <v>5.6</v>
      </c>
      <c r="O102" s="114" t="s">
        <v>69</v>
      </c>
      <c r="P102" s="114" t="s">
        <v>69</v>
      </c>
      <c r="Q102" s="114" t="s">
        <v>69</v>
      </c>
      <c r="R102" s="114" t="s">
        <v>69</v>
      </c>
      <c r="S102" s="114" t="s">
        <v>69</v>
      </c>
      <c r="T102" s="114">
        <v>0.76</v>
      </c>
      <c r="U102" s="114" t="s">
        <v>69</v>
      </c>
      <c r="V102" s="114">
        <v>0.44</v>
      </c>
      <c r="W102" s="114">
        <v>0.49</v>
      </c>
      <c r="X102" s="114">
        <v>9.9</v>
      </c>
      <c r="Y102" s="114">
        <v>5.25</v>
      </c>
      <c r="Z102" s="114" t="s">
        <v>69</v>
      </c>
      <c r="AA102" s="114" t="s">
        <v>69</v>
      </c>
      <c r="AB102" s="114" t="s">
        <v>69</v>
      </c>
      <c r="AC102" s="114" t="s">
        <v>69</v>
      </c>
      <c r="AD102" s="114" t="s">
        <v>69</v>
      </c>
      <c r="AE102" s="114">
        <v>0.75</v>
      </c>
      <c r="AF102" s="114" t="s">
        <v>69</v>
      </c>
      <c r="AG102" s="114">
        <v>0</v>
      </c>
      <c r="AH102" s="114">
        <v>0.59</v>
      </c>
      <c r="AI102" s="114">
        <v>1.1000000000000001</v>
      </c>
      <c r="AJ102" s="114">
        <v>1.07</v>
      </c>
      <c r="AK102" s="114" t="s">
        <v>69</v>
      </c>
      <c r="AL102" s="114" t="s">
        <v>69</v>
      </c>
      <c r="AM102" s="114" t="s">
        <v>69</v>
      </c>
      <c r="AN102" s="114" t="s">
        <v>69</v>
      </c>
      <c r="AO102" s="114" t="s">
        <v>69</v>
      </c>
      <c r="AP102" s="114">
        <v>-1</v>
      </c>
      <c r="AQ102" s="114" t="s">
        <v>69</v>
      </c>
      <c r="AR102" s="114">
        <v>-1</v>
      </c>
      <c r="AS102" s="114">
        <v>-1</v>
      </c>
      <c r="AT102" s="114">
        <v>0</v>
      </c>
      <c r="AU102" s="114">
        <v>0</v>
      </c>
      <c r="AV102" s="114">
        <v>0</v>
      </c>
      <c r="AW102" s="114">
        <v>3</v>
      </c>
      <c r="AX102" s="114">
        <v>2</v>
      </c>
      <c r="AY102" s="114">
        <v>5</v>
      </c>
    </row>
    <row r="103" spans="1:51" hidden="1" x14ac:dyDescent="0.25">
      <c r="A103">
        <v>102</v>
      </c>
      <c r="B103">
        <v>0</v>
      </c>
      <c r="C103" t="s">
        <v>562</v>
      </c>
      <c r="D103" s="114">
        <v>0.02</v>
      </c>
      <c r="E103" s="114">
        <v>0.66</v>
      </c>
      <c r="F103" s="114">
        <v>1</v>
      </c>
      <c r="G103" s="114">
        <v>0.61</v>
      </c>
      <c r="H103" s="114">
        <v>0.55000000000000004</v>
      </c>
      <c r="I103" s="114">
        <v>0.56999999999999995</v>
      </c>
      <c r="J103" s="114">
        <v>0.31</v>
      </c>
      <c r="K103" s="114">
        <v>0.83</v>
      </c>
      <c r="L103" s="114" t="s">
        <v>69</v>
      </c>
      <c r="M103" s="114">
        <v>10.88</v>
      </c>
      <c r="N103" s="114">
        <v>5.6</v>
      </c>
      <c r="O103" s="114">
        <v>0.01</v>
      </c>
      <c r="P103" s="114">
        <v>0.59</v>
      </c>
      <c r="Q103" s="114">
        <v>0.96</v>
      </c>
      <c r="R103" s="114">
        <v>0.44</v>
      </c>
      <c r="S103" s="114">
        <v>0.64</v>
      </c>
      <c r="T103" s="114">
        <v>0.76</v>
      </c>
      <c r="U103" s="114">
        <v>0.28000000000000003</v>
      </c>
      <c r="V103" s="114">
        <v>0.44</v>
      </c>
      <c r="W103" s="114">
        <v>0.49</v>
      </c>
      <c r="X103" s="114">
        <v>9.9</v>
      </c>
      <c r="Y103" s="114">
        <v>5.25</v>
      </c>
      <c r="Z103" s="114">
        <v>2</v>
      </c>
      <c r="AA103" s="114">
        <v>1.1200000000000001</v>
      </c>
      <c r="AB103" s="114">
        <v>1.04</v>
      </c>
      <c r="AC103" s="114">
        <v>1.39</v>
      </c>
      <c r="AD103" s="114">
        <v>0.86</v>
      </c>
      <c r="AE103" s="114">
        <v>0.75</v>
      </c>
      <c r="AF103" s="114">
        <v>1.1100000000000001</v>
      </c>
      <c r="AG103" s="114">
        <v>1.89</v>
      </c>
      <c r="AH103" s="114" t="s">
        <v>69</v>
      </c>
      <c r="AI103" s="114">
        <v>1.1000000000000001</v>
      </c>
      <c r="AJ103" s="114">
        <v>1.07</v>
      </c>
      <c r="AK103" s="114">
        <v>1</v>
      </c>
      <c r="AL103" s="114">
        <v>0</v>
      </c>
      <c r="AM103" s="114">
        <v>0</v>
      </c>
      <c r="AN103" s="114">
        <v>1</v>
      </c>
      <c r="AO103" s="114">
        <v>0</v>
      </c>
      <c r="AP103" s="114">
        <v>-1</v>
      </c>
      <c r="AQ103" s="114">
        <v>0</v>
      </c>
      <c r="AR103" s="114">
        <v>1</v>
      </c>
      <c r="AS103" s="114" t="s">
        <v>69</v>
      </c>
      <c r="AT103" s="114">
        <v>0</v>
      </c>
      <c r="AU103" s="114">
        <v>0</v>
      </c>
      <c r="AV103" s="114">
        <v>3</v>
      </c>
      <c r="AW103" s="114">
        <v>1</v>
      </c>
      <c r="AX103" s="114">
        <v>6</v>
      </c>
      <c r="AY103" s="114">
        <v>10</v>
      </c>
    </row>
    <row r="104" spans="1:51" hidden="1" x14ac:dyDescent="0.25">
      <c r="A104">
        <v>103</v>
      </c>
      <c r="B104">
        <v>0</v>
      </c>
      <c r="C104" t="s">
        <v>563</v>
      </c>
      <c r="D104" s="114">
        <v>0.02</v>
      </c>
      <c r="E104" s="114">
        <v>0.65</v>
      </c>
      <c r="F104" s="114">
        <v>1</v>
      </c>
      <c r="G104" s="114">
        <v>0.56000000000000005</v>
      </c>
      <c r="H104" s="114">
        <v>0.6</v>
      </c>
      <c r="I104" s="114">
        <v>0.79</v>
      </c>
      <c r="J104" s="114">
        <v>0.5</v>
      </c>
      <c r="K104" s="114">
        <v>0.47</v>
      </c>
      <c r="L104" s="114">
        <v>0.67</v>
      </c>
      <c r="M104" s="114">
        <v>7.2</v>
      </c>
      <c r="N104" s="114">
        <v>3.81</v>
      </c>
      <c r="O104" s="114">
        <v>0.01</v>
      </c>
      <c r="P104" s="114">
        <v>0.5</v>
      </c>
      <c r="Q104" s="114">
        <v>0.96</v>
      </c>
      <c r="R104" s="114">
        <v>0.37</v>
      </c>
      <c r="S104" s="114">
        <v>0.68</v>
      </c>
      <c r="T104" s="114">
        <v>0.75</v>
      </c>
      <c r="U104" s="114">
        <v>0.3</v>
      </c>
      <c r="V104" s="114">
        <v>0.42</v>
      </c>
      <c r="W104" s="114">
        <v>0.73</v>
      </c>
      <c r="X104" s="114">
        <v>13.49</v>
      </c>
      <c r="Y104" s="114">
        <v>8.39</v>
      </c>
      <c r="Z104" s="114">
        <v>2</v>
      </c>
      <c r="AA104" s="114">
        <v>1.3</v>
      </c>
      <c r="AB104" s="114">
        <v>1.04</v>
      </c>
      <c r="AC104" s="114">
        <v>1.51</v>
      </c>
      <c r="AD104" s="114">
        <v>0.88</v>
      </c>
      <c r="AE104" s="114">
        <v>1.05</v>
      </c>
      <c r="AF104" s="114">
        <v>1.67</v>
      </c>
      <c r="AG104" s="114">
        <v>1.1200000000000001</v>
      </c>
      <c r="AH104" s="114">
        <v>0.92</v>
      </c>
      <c r="AI104" s="114">
        <v>0.53</v>
      </c>
      <c r="AJ104" s="114">
        <v>0.45</v>
      </c>
      <c r="AK104" s="114">
        <v>1</v>
      </c>
      <c r="AL104" s="114">
        <v>1</v>
      </c>
      <c r="AM104" s="114">
        <v>0</v>
      </c>
      <c r="AN104" s="114">
        <v>1</v>
      </c>
      <c r="AO104" s="114">
        <v>0</v>
      </c>
      <c r="AP104" s="114">
        <v>0</v>
      </c>
      <c r="AQ104" s="114">
        <v>1</v>
      </c>
      <c r="AR104" s="114">
        <v>0</v>
      </c>
      <c r="AS104" s="114">
        <v>0</v>
      </c>
      <c r="AT104" s="114">
        <v>1</v>
      </c>
      <c r="AU104" s="114">
        <v>1</v>
      </c>
      <c r="AV104" s="114">
        <v>6</v>
      </c>
      <c r="AW104" s="114">
        <v>0</v>
      </c>
      <c r="AX104" s="114">
        <v>5</v>
      </c>
      <c r="AY104" s="114">
        <v>11</v>
      </c>
    </row>
    <row r="105" spans="1:51" hidden="1" x14ac:dyDescent="0.25">
      <c r="A105">
        <v>104</v>
      </c>
      <c r="B105">
        <v>0</v>
      </c>
      <c r="C105" t="s">
        <v>564</v>
      </c>
      <c r="D105" s="114">
        <v>0</v>
      </c>
      <c r="E105" s="114">
        <v>0.65</v>
      </c>
      <c r="F105" s="114">
        <v>0.98</v>
      </c>
      <c r="G105" s="114">
        <v>0.44</v>
      </c>
      <c r="H105" s="114" t="s">
        <v>69</v>
      </c>
      <c r="I105" s="114">
        <v>0.77</v>
      </c>
      <c r="J105" s="114">
        <v>0.75</v>
      </c>
      <c r="K105" s="114">
        <v>1</v>
      </c>
      <c r="L105" s="114" t="s">
        <v>69</v>
      </c>
      <c r="M105" s="114">
        <v>11.08</v>
      </c>
      <c r="N105" s="114">
        <v>15.18</v>
      </c>
      <c r="O105" s="114">
        <v>0</v>
      </c>
      <c r="P105" s="114">
        <v>0.59</v>
      </c>
      <c r="Q105" s="114">
        <v>0.96</v>
      </c>
      <c r="R105" s="114">
        <v>0.49</v>
      </c>
      <c r="S105" s="114" t="s">
        <v>69</v>
      </c>
      <c r="T105" s="114">
        <v>0.74</v>
      </c>
      <c r="U105" s="114">
        <v>0.39</v>
      </c>
      <c r="V105" s="114">
        <v>0.64</v>
      </c>
      <c r="W105" s="114" t="s">
        <v>69</v>
      </c>
      <c r="X105" s="114">
        <v>13.56</v>
      </c>
      <c r="Y105" s="114">
        <v>12.23</v>
      </c>
      <c r="Z105" s="114" t="s">
        <v>69</v>
      </c>
      <c r="AA105" s="114">
        <v>1.1000000000000001</v>
      </c>
      <c r="AB105" s="114">
        <v>1.02</v>
      </c>
      <c r="AC105" s="114">
        <v>0.9</v>
      </c>
      <c r="AD105" s="114" t="s">
        <v>69</v>
      </c>
      <c r="AE105" s="114">
        <v>1.04</v>
      </c>
      <c r="AF105" s="114">
        <v>1.92</v>
      </c>
      <c r="AG105" s="114">
        <v>1.56</v>
      </c>
      <c r="AH105" s="114" t="s">
        <v>69</v>
      </c>
      <c r="AI105" s="114">
        <v>0.82</v>
      </c>
      <c r="AJ105" s="114">
        <v>1.24</v>
      </c>
      <c r="AK105" s="114" t="s">
        <v>69</v>
      </c>
      <c r="AL105" s="114">
        <v>0</v>
      </c>
      <c r="AM105" s="114">
        <v>0</v>
      </c>
      <c r="AN105" s="114">
        <v>0</v>
      </c>
      <c r="AO105" s="114" t="s">
        <v>69</v>
      </c>
      <c r="AP105" s="114">
        <v>0</v>
      </c>
      <c r="AQ105" s="114">
        <v>1</v>
      </c>
      <c r="AR105" s="114">
        <v>1</v>
      </c>
      <c r="AS105" s="114" t="s">
        <v>69</v>
      </c>
      <c r="AT105" s="114">
        <v>0</v>
      </c>
      <c r="AU105" s="114">
        <v>-1</v>
      </c>
      <c r="AV105" s="114">
        <v>2</v>
      </c>
      <c r="AW105" s="114">
        <v>1</v>
      </c>
      <c r="AX105" s="114">
        <v>5</v>
      </c>
      <c r="AY105" s="114">
        <v>8</v>
      </c>
    </row>
    <row r="106" spans="1:51" hidden="1" x14ac:dyDescent="0.25">
      <c r="A106">
        <v>105</v>
      </c>
      <c r="B106">
        <v>0</v>
      </c>
      <c r="C106" t="s">
        <v>565</v>
      </c>
      <c r="D106" s="114">
        <v>0.03</v>
      </c>
      <c r="E106" s="114">
        <v>0.54</v>
      </c>
      <c r="F106" s="114">
        <v>1</v>
      </c>
      <c r="G106" s="114">
        <v>0.28000000000000003</v>
      </c>
      <c r="H106" s="114">
        <v>0.9</v>
      </c>
      <c r="I106" s="114">
        <v>0.86</v>
      </c>
      <c r="J106" s="114">
        <v>0.4</v>
      </c>
      <c r="K106" s="114">
        <v>0.93</v>
      </c>
      <c r="L106" s="114">
        <v>0.64</v>
      </c>
      <c r="M106" s="114">
        <v>13.76</v>
      </c>
      <c r="N106" s="114">
        <v>6.01</v>
      </c>
      <c r="O106" s="114">
        <v>0.01</v>
      </c>
      <c r="P106" s="114">
        <v>0.57999999999999996</v>
      </c>
      <c r="Q106" s="114">
        <v>0.98</v>
      </c>
      <c r="R106" s="114">
        <v>0.4</v>
      </c>
      <c r="S106" s="114">
        <v>0.7</v>
      </c>
      <c r="T106" s="114">
        <v>0.81</v>
      </c>
      <c r="U106" s="114">
        <v>0.33</v>
      </c>
      <c r="V106" s="114">
        <v>0.53</v>
      </c>
      <c r="W106" s="114">
        <v>0.69</v>
      </c>
      <c r="X106" s="114">
        <v>12.01</v>
      </c>
      <c r="Y106" s="114">
        <v>5.55</v>
      </c>
      <c r="Z106" s="114">
        <v>3</v>
      </c>
      <c r="AA106" s="114">
        <v>0.93</v>
      </c>
      <c r="AB106" s="114">
        <v>1.02</v>
      </c>
      <c r="AC106" s="114">
        <v>0.7</v>
      </c>
      <c r="AD106" s="114">
        <v>1.29</v>
      </c>
      <c r="AE106" s="114">
        <v>1.06</v>
      </c>
      <c r="AF106" s="114">
        <v>1.21</v>
      </c>
      <c r="AG106" s="114">
        <v>1.75</v>
      </c>
      <c r="AH106" s="114">
        <v>0.93</v>
      </c>
      <c r="AI106" s="114">
        <v>1.1499999999999999</v>
      </c>
      <c r="AJ106" s="114">
        <v>1.08</v>
      </c>
      <c r="AK106" s="114">
        <v>1</v>
      </c>
      <c r="AL106" s="114">
        <v>0</v>
      </c>
      <c r="AM106" s="114">
        <v>0</v>
      </c>
      <c r="AN106" s="114">
        <v>-1</v>
      </c>
      <c r="AO106" s="114">
        <v>1</v>
      </c>
      <c r="AP106" s="114">
        <v>0</v>
      </c>
      <c r="AQ106" s="114">
        <v>1</v>
      </c>
      <c r="AR106" s="114">
        <v>1</v>
      </c>
      <c r="AS106" s="114">
        <v>0</v>
      </c>
      <c r="AT106" s="114">
        <v>0</v>
      </c>
      <c r="AU106" s="114">
        <v>0</v>
      </c>
      <c r="AV106" s="114">
        <v>4</v>
      </c>
      <c r="AW106" s="114">
        <v>1</v>
      </c>
      <c r="AX106" s="114">
        <v>6</v>
      </c>
      <c r="AY106" s="114">
        <v>11</v>
      </c>
    </row>
    <row r="107" spans="1:51" hidden="1" x14ac:dyDescent="0.25">
      <c r="A107">
        <v>106</v>
      </c>
      <c r="B107">
        <v>0</v>
      </c>
      <c r="C107" t="s">
        <v>566</v>
      </c>
      <c r="D107" s="114">
        <v>0.08</v>
      </c>
      <c r="E107" s="114">
        <v>0.41</v>
      </c>
      <c r="F107" s="114">
        <v>0.97</v>
      </c>
      <c r="G107" s="114">
        <v>0.03</v>
      </c>
      <c r="H107" s="114">
        <v>0.73</v>
      </c>
      <c r="I107" s="114">
        <v>0.79</v>
      </c>
      <c r="J107" s="114">
        <v>0.09</v>
      </c>
      <c r="K107" s="114">
        <v>0.55000000000000004</v>
      </c>
      <c r="L107" s="114">
        <v>0.75</v>
      </c>
      <c r="M107" s="114">
        <v>8.6199999999999992</v>
      </c>
      <c r="N107" s="114">
        <v>9.18</v>
      </c>
      <c r="O107" s="114">
        <v>0.03</v>
      </c>
      <c r="P107" s="114">
        <v>0.47</v>
      </c>
      <c r="Q107" s="114">
        <v>0.96</v>
      </c>
      <c r="R107" s="114">
        <v>0.23</v>
      </c>
      <c r="S107" s="114">
        <v>0.55000000000000004</v>
      </c>
      <c r="T107" s="114">
        <v>0.83</v>
      </c>
      <c r="U107" s="114">
        <v>0.21</v>
      </c>
      <c r="V107" s="114">
        <v>0.34</v>
      </c>
      <c r="W107" s="114">
        <v>0.74</v>
      </c>
      <c r="X107" s="114">
        <v>7.63</v>
      </c>
      <c r="Y107" s="114">
        <v>3.59</v>
      </c>
      <c r="Z107" s="114">
        <v>2.67</v>
      </c>
      <c r="AA107" s="114">
        <v>0.87</v>
      </c>
      <c r="AB107" s="114">
        <v>1.01</v>
      </c>
      <c r="AC107" s="114">
        <v>0.13</v>
      </c>
      <c r="AD107" s="114">
        <v>1.33</v>
      </c>
      <c r="AE107" s="114">
        <v>0.95</v>
      </c>
      <c r="AF107" s="114">
        <v>0.43</v>
      </c>
      <c r="AG107" s="114">
        <v>1.62</v>
      </c>
      <c r="AH107" s="114">
        <v>1.01</v>
      </c>
      <c r="AI107" s="114">
        <v>1.1299999999999999</v>
      </c>
      <c r="AJ107" s="114">
        <v>2.56</v>
      </c>
      <c r="AK107" s="114">
        <v>1</v>
      </c>
      <c r="AL107" s="114">
        <v>0</v>
      </c>
      <c r="AM107" s="114">
        <v>0</v>
      </c>
      <c r="AN107" s="114">
        <v>-1</v>
      </c>
      <c r="AO107" s="114">
        <v>1</v>
      </c>
      <c r="AP107" s="114">
        <v>0</v>
      </c>
      <c r="AQ107" s="114">
        <v>-1</v>
      </c>
      <c r="AR107" s="114">
        <v>1</v>
      </c>
      <c r="AS107" s="114">
        <v>0</v>
      </c>
      <c r="AT107" s="114">
        <v>0</v>
      </c>
      <c r="AU107" s="114">
        <v>-1</v>
      </c>
      <c r="AV107" s="114">
        <v>3</v>
      </c>
      <c r="AW107" s="114">
        <v>3</v>
      </c>
      <c r="AX107" s="114">
        <v>5</v>
      </c>
      <c r="AY107" s="114">
        <v>11</v>
      </c>
    </row>
    <row r="108" spans="1:51" hidden="1" x14ac:dyDescent="0.25">
      <c r="A108">
        <v>107</v>
      </c>
      <c r="B108">
        <v>0</v>
      </c>
      <c r="C108" t="s">
        <v>567</v>
      </c>
      <c r="D108" s="114">
        <v>0</v>
      </c>
      <c r="E108" s="114">
        <v>0.49</v>
      </c>
      <c r="F108" s="114">
        <v>1</v>
      </c>
      <c r="G108" s="114">
        <v>0.33</v>
      </c>
      <c r="H108" s="114">
        <v>0.67</v>
      </c>
      <c r="I108" s="114">
        <v>0.91</v>
      </c>
      <c r="J108" s="114">
        <v>0.42</v>
      </c>
      <c r="K108" s="114">
        <v>0.46</v>
      </c>
      <c r="L108" s="114">
        <v>0.75</v>
      </c>
      <c r="M108" s="114">
        <v>4.04</v>
      </c>
      <c r="N108" s="114">
        <v>3.05</v>
      </c>
      <c r="O108" s="114">
        <v>0.03</v>
      </c>
      <c r="P108" s="114">
        <v>0.49</v>
      </c>
      <c r="Q108" s="114">
        <v>0.96</v>
      </c>
      <c r="R108" s="114">
        <v>0.3</v>
      </c>
      <c r="S108" s="114">
        <v>0.56000000000000005</v>
      </c>
      <c r="T108" s="114">
        <v>0.82</v>
      </c>
      <c r="U108" s="114">
        <v>0.16</v>
      </c>
      <c r="V108" s="114">
        <v>0.32</v>
      </c>
      <c r="W108" s="114">
        <v>0.75</v>
      </c>
      <c r="X108" s="114">
        <v>10.46</v>
      </c>
      <c r="Y108" s="114">
        <v>4.66</v>
      </c>
      <c r="Z108" s="114">
        <v>0</v>
      </c>
      <c r="AA108" s="114">
        <v>1</v>
      </c>
      <c r="AB108" s="114">
        <v>1.04</v>
      </c>
      <c r="AC108" s="114">
        <v>1.1000000000000001</v>
      </c>
      <c r="AD108" s="114">
        <v>1.2</v>
      </c>
      <c r="AE108" s="114">
        <v>1.1100000000000001</v>
      </c>
      <c r="AF108" s="114">
        <v>2.62</v>
      </c>
      <c r="AG108" s="114">
        <v>1.44</v>
      </c>
      <c r="AH108" s="114">
        <v>1</v>
      </c>
      <c r="AI108" s="114">
        <v>0.39</v>
      </c>
      <c r="AJ108" s="114">
        <v>0.65</v>
      </c>
      <c r="AK108" s="114">
        <v>-1</v>
      </c>
      <c r="AL108" s="114">
        <v>0</v>
      </c>
      <c r="AM108" s="114">
        <v>0</v>
      </c>
      <c r="AN108" s="114">
        <v>0</v>
      </c>
      <c r="AO108" s="114">
        <v>0</v>
      </c>
      <c r="AP108" s="114">
        <v>0</v>
      </c>
      <c r="AQ108" s="114">
        <v>1</v>
      </c>
      <c r="AR108" s="114">
        <v>1</v>
      </c>
      <c r="AS108" s="114">
        <v>0</v>
      </c>
      <c r="AT108" s="114">
        <v>1</v>
      </c>
      <c r="AU108" s="114">
        <v>1</v>
      </c>
      <c r="AV108" s="114">
        <v>4</v>
      </c>
      <c r="AW108" s="114">
        <v>1</v>
      </c>
      <c r="AX108" s="114">
        <v>6</v>
      </c>
      <c r="AY108" s="114">
        <v>11</v>
      </c>
    </row>
    <row r="109" spans="1:51" hidden="1" x14ac:dyDescent="0.25">
      <c r="A109">
        <v>108</v>
      </c>
      <c r="B109">
        <v>0</v>
      </c>
      <c r="C109" t="s">
        <v>629</v>
      </c>
      <c r="D109" s="114" t="s">
        <v>69</v>
      </c>
      <c r="E109" s="114" t="s">
        <v>69</v>
      </c>
      <c r="F109" s="114" t="s">
        <v>69</v>
      </c>
      <c r="G109" s="114" t="s">
        <v>69</v>
      </c>
      <c r="H109" s="114" t="s">
        <v>69</v>
      </c>
      <c r="I109" s="114">
        <v>0</v>
      </c>
      <c r="J109" s="114" t="s">
        <v>69</v>
      </c>
      <c r="K109" s="114" t="s">
        <v>69</v>
      </c>
      <c r="L109" s="114" t="s">
        <v>69</v>
      </c>
      <c r="M109" s="114">
        <v>2.56</v>
      </c>
      <c r="N109" s="114">
        <v>2.56</v>
      </c>
      <c r="O109" s="114" t="s">
        <v>69</v>
      </c>
      <c r="P109" s="114" t="s">
        <v>69</v>
      </c>
      <c r="Q109" s="114" t="s">
        <v>69</v>
      </c>
      <c r="R109" s="114" t="s">
        <v>69</v>
      </c>
      <c r="S109" s="114" t="s">
        <v>69</v>
      </c>
      <c r="T109" s="114">
        <v>0.76</v>
      </c>
      <c r="U109" s="114" t="s">
        <v>69</v>
      </c>
      <c r="V109" s="114" t="s">
        <v>69</v>
      </c>
      <c r="W109" s="114" t="s">
        <v>69</v>
      </c>
      <c r="X109" s="114">
        <v>13.96</v>
      </c>
      <c r="Y109" s="114">
        <v>7.93</v>
      </c>
      <c r="Z109" s="114" t="s">
        <v>69</v>
      </c>
      <c r="AA109" s="114" t="s">
        <v>69</v>
      </c>
      <c r="AB109" s="114" t="s">
        <v>69</v>
      </c>
      <c r="AC109" s="114" t="s">
        <v>69</v>
      </c>
      <c r="AD109" s="114" t="s">
        <v>69</v>
      </c>
      <c r="AE109" s="114">
        <v>0</v>
      </c>
      <c r="AF109" s="114" t="s">
        <v>69</v>
      </c>
      <c r="AG109" s="114" t="s">
        <v>69</v>
      </c>
      <c r="AH109" s="114" t="s">
        <v>69</v>
      </c>
      <c r="AI109" s="114">
        <v>0.18</v>
      </c>
      <c r="AJ109" s="114">
        <v>0.32</v>
      </c>
      <c r="AK109" s="114" t="s">
        <v>69</v>
      </c>
      <c r="AL109" s="114" t="s">
        <v>69</v>
      </c>
      <c r="AM109" s="114" t="s">
        <v>69</v>
      </c>
      <c r="AN109" s="114" t="s">
        <v>69</v>
      </c>
      <c r="AO109" s="114" t="s">
        <v>69</v>
      </c>
      <c r="AP109" s="114">
        <v>-1</v>
      </c>
      <c r="AQ109" s="114" t="s">
        <v>69</v>
      </c>
      <c r="AR109" s="114" t="s">
        <v>69</v>
      </c>
      <c r="AS109" s="114" t="s">
        <v>69</v>
      </c>
      <c r="AT109" s="114">
        <v>1</v>
      </c>
      <c r="AU109" s="114">
        <v>1</v>
      </c>
      <c r="AV109" s="114">
        <v>2</v>
      </c>
      <c r="AW109" s="114">
        <v>1</v>
      </c>
      <c r="AX109" s="114">
        <v>0</v>
      </c>
      <c r="AY109" s="114">
        <v>3</v>
      </c>
    </row>
    <row r="110" spans="1:51" hidden="1" x14ac:dyDescent="0.25">
      <c r="A110">
        <v>109</v>
      </c>
      <c r="B110">
        <v>1</v>
      </c>
      <c r="C110" t="s">
        <v>630</v>
      </c>
      <c r="D110" s="114" t="s">
        <v>69</v>
      </c>
      <c r="E110" s="114" t="s">
        <v>69</v>
      </c>
      <c r="F110" s="114" t="s">
        <v>69</v>
      </c>
      <c r="G110" s="114" t="s">
        <v>69</v>
      </c>
      <c r="H110" s="114" t="s">
        <v>69</v>
      </c>
      <c r="I110" s="114">
        <v>0</v>
      </c>
      <c r="J110" s="114" t="s">
        <v>69</v>
      </c>
      <c r="K110" s="114" t="s">
        <v>69</v>
      </c>
      <c r="L110" s="114" t="s">
        <v>69</v>
      </c>
      <c r="M110" s="114">
        <v>0</v>
      </c>
      <c r="N110" s="114">
        <v>0</v>
      </c>
      <c r="O110" s="114" t="s">
        <v>69</v>
      </c>
      <c r="P110" s="114" t="s">
        <v>69</v>
      </c>
      <c r="Q110" s="114" t="s">
        <v>69</v>
      </c>
      <c r="R110" s="114" t="s">
        <v>69</v>
      </c>
      <c r="S110" s="114" t="s">
        <v>69</v>
      </c>
      <c r="T110" s="114">
        <v>0</v>
      </c>
      <c r="U110" s="114" t="s">
        <v>69</v>
      </c>
      <c r="V110" s="114" t="s">
        <v>69</v>
      </c>
      <c r="W110" s="114" t="s">
        <v>69</v>
      </c>
      <c r="X110" s="114">
        <v>0</v>
      </c>
      <c r="Y110" s="114">
        <v>0</v>
      </c>
      <c r="Z110" s="114" t="s">
        <v>69</v>
      </c>
      <c r="AA110" s="114" t="s">
        <v>69</v>
      </c>
      <c r="AB110" s="114" t="s">
        <v>69</v>
      </c>
      <c r="AC110" s="114" t="s">
        <v>69</v>
      </c>
      <c r="AD110" s="114" t="s">
        <v>69</v>
      </c>
      <c r="AE110" s="114" t="s">
        <v>69</v>
      </c>
      <c r="AF110" s="114" t="s">
        <v>69</v>
      </c>
      <c r="AG110" s="114" t="s">
        <v>69</v>
      </c>
      <c r="AH110" s="114" t="s">
        <v>69</v>
      </c>
      <c r="AI110" s="114" t="s">
        <v>69</v>
      </c>
      <c r="AJ110" s="114" t="s">
        <v>69</v>
      </c>
      <c r="AK110" s="114" t="s">
        <v>69</v>
      </c>
      <c r="AL110" s="114" t="s">
        <v>69</v>
      </c>
      <c r="AM110" s="114" t="s">
        <v>69</v>
      </c>
      <c r="AN110" s="114" t="s">
        <v>69</v>
      </c>
      <c r="AO110" s="114" t="s">
        <v>69</v>
      </c>
      <c r="AP110" s="114" t="s">
        <v>69</v>
      </c>
      <c r="AQ110" s="114" t="s">
        <v>69</v>
      </c>
      <c r="AR110" s="114" t="s">
        <v>69</v>
      </c>
      <c r="AS110" s="114" t="s">
        <v>69</v>
      </c>
      <c r="AT110" s="114" t="s">
        <v>69</v>
      </c>
      <c r="AU110" s="114" t="s">
        <v>69</v>
      </c>
      <c r="AV110" s="114" t="s">
        <v>69</v>
      </c>
      <c r="AW110" s="114" t="s">
        <v>69</v>
      </c>
      <c r="AX110" s="114" t="s">
        <v>69</v>
      </c>
      <c r="AY110" s="114" t="s">
        <v>69</v>
      </c>
    </row>
    <row r="111" spans="1:51" hidden="1" x14ac:dyDescent="0.25">
      <c r="A111">
        <v>110</v>
      </c>
      <c r="B111">
        <v>0</v>
      </c>
      <c r="C111" t="s">
        <v>568</v>
      </c>
      <c r="D111" s="114">
        <v>0.04</v>
      </c>
      <c r="E111" s="114">
        <v>0.38</v>
      </c>
      <c r="F111" s="114">
        <v>0.95</v>
      </c>
      <c r="G111" s="114">
        <v>0.14000000000000001</v>
      </c>
      <c r="H111" s="114">
        <v>0.64</v>
      </c>
      <c r="I111" s="114">
        <v>0.86</v>
      </c>
      <c r="J111" s="114">
        <v>0.28000000000000003</v>
      </c>
      <c r="K111" s="114">
        <v>0.62</v>
      </c>
      <c r="L111" s="114">
        <v>0.96</v>
      </c>
      <c r="M111" s="114">
        <v>12.97</v>
      </c>
      <c r="N111" s="114">
        <v>7.3</v>
      </c>
      <c r="O111" s="114">
        <v>0.02</v>
      </c>
      <c r="P111" s="114">
        <v>0.45</v>
      </c>
      <c r="Q111" s="114">
        <v>0.93</v>
      </c>
      <c r="R111" s="114">
        <v>0.25</v>
      </c>
      <c r="S111" s="114">
        <v>0.54</v>
      </c>
      <c r="T111" s="114">
        <v>0.81</v>
      </c>
      <c r="U111" s="114">
        <v>0.18</v>
      </c>
      <c r="V111" s="114">
        <v>0.31</v>
      </c>
      <c r="W111" s="114">
        <v>0.96</v>
      </c>
      <c r="X111" s="114">
        <v>7.69</v>
      </c>
      <c r="Y111" s="114">
        <v>4.6900000000000004</v>
      </c>
      <c r="Z111" s="114">
        <v>2</v>
      </c>
      <c r="AA111" s="114">
        <v>0.84</v>
      </c>
      <c r="AB111" s="114">
        <v>1.02</v>
      </c>
      <c r="AC111" s="114">
        <v>0.56000000000000005</v>
      </c>
      <c r="AD111" s="114">
        <v>1.19</v>
      </c>
      <c r="AE111" s="114">
        <v>1.06</v>
      </c>
      <c r="AF111" s="114">
        <v>1.56</v>
      </c>
      <c r="AG111" s="114">
        <v>2</v>
      </c>
      <c r="AH111" s="114">
        <v>1</v>
      </c>
      <c r="AI111" s="114">
        <v>1.69</v>
      </c>
      <c r="AJ111" s="114">
        <v>1.56</v>
      </c>
      <c r="AK111" s="114">
        <v>1</v>
      </c>
      <c r="AL111" s="114">
        <v>0</v>
      </c>
      <c r="AM111" s="114">
        <v>0</v>
      </c>
      <c r="AN111" s="114">
        <v>-1</v>
      </c>
      <c r="AO111" s="114">
        <v>0</v>
      </c>
      <c r="AP111" s="114">
        <v>0</v>
      </c>
      <c r="AQ111" s="114">
        <v>1</v>
      </c>
      <c r="AR111" s="114">
        <v>1</v>
      </c>
      <c r="AS111" s="114">
        <v>0</v>
      </c>
      <c r="AT111" s="114">
        <v>-1</v>
      </c>
      <c r="AU111" s="114">
        <v>-1</v>
      </c>
      <c r="AV111" s="114">
        <v>3</v>
      </c>
      <c r="AW111" s="114">
        <v>3</v>
      </c>
      <c r="AX111" s="114">
        <v>5</v>
      </c>
      <c r="AY111" s="114">
        <v>11</v>
      </c>
    </row>
    <row r="112" spans="1:51" hidden="1" x14ac:dyDescent="0.25">
      <c r="A112">
        <v>111</v>
      </c>
      <c r="B112">
        <v>0</v>
      </c>
      <c r="C112" t="s">
        <v>569</v>
      </c>
      <c r="D112" s="114">
        <v>0.01</v>
      </c>
      <c r="E112" s="114">
        <v>0.4</v>
      </c>
      <c r="F112" s="114">
        <v>0.85</v>
      </c>
      <c r="G112" s="114">
        <v>0.2</v>
      </c>
      <c r="H112" s="114">
        <v>0.96</v>
      </c>
      <c r="I112" s="114">
        <v>0.81</v>
      </c>
      <c r="J112" s="114">
        <v>0.53</v>
      </c>
      <c r="K112" s="114">
        <v>0.7</v>
      </c>
      <c r="L112" s="114">
        <v>0.88</v>
      </c>
      <c r="M112" s="114">
        <v>15.32</v>
      </c>
      <c r="N112" s="114">
        <v>10.91</v>
      </c>
      <c r="O112" s="114">
        <v>0.02</v>
      </c>
      <c r="P112" s="114">
        <v>0.51</v>
      </c>
      <c r="Q112" s="114">
        <v>0.91</v>
      </c>
      <c r="R112" s="114">
        <v>0.36</v>
      </c>
      <c r="S112" s="114">
        <v>0.73</v>
      </c>
      <c r="T112" s="114">
        <v>0.83</v>
      </c>
      <c r="U112" s="114">
        <v>0.33</v>
      </c>
      <c r="V112" s="114">
        <v>0.47</v>
      </c>
      <c r="W112" s="114">
        <v>0.89</v>
      </c>
      <c r="X112" s="114">
        <v>7.75</v>
      </c>
      <c r="Y112" s="114">
        <v>4.8600000000000003</v>
      </c>
      <c r="Z112" s="114">
        <v>0.5</v>
      </c>
      <c r="AA112" s="114">
        <v>0.78</v>
      </c>
      <c r="AB112" s="114">
        <v>0.93</v>
      </c>
      <c r="AC112" s="114">
        <v>0.56000000000000005</v>
      </c>
      <c r="AD112" s="114">
        <v>1.32</v>
      </c>
      <c r="AE112" s="114">
        <v>0.98</v>
      </c>
      <c r="AF112" s="114">
        <v>1.61</v>
      </c>
      <c r="AG112" s="114">
        <v>1.49</v>
      </c>
      <c r="AH112" s="114">
        <v>0.99</v>
      </c>
      <c r="AI112" s="114">
        <v>1.98</v>
      </c>
      <c r="AJ112" s="114">
        <v>2.2400000000000002</v>
      </c>
      <c r="AK112" s="114">
        <v>-1</v>
      </c>
      <c r="AL112" s="114">
        <v>-1</v>
      </c>
      <c r="AM112" s="114">
        <v>0</v>
      </c>
      <c r="AN112" s="114">
        <v>-1</v>
      </c>
      <c r="AO112" s="114">
        <v>1</v>
      </c>
      <c r="AP112" s="114">
        <v>0</v>
      </c>
      <c r="AQ112" s="114">
        <v>1</v>
      </c>
      <c r="AR112" s="114">
        <v>1</v>
      </c>
      <c r="AS112" s="114">
        <v>0</v>
      </c>
      <c r="AT112" s="114">
        <v>-1</v>
      </c>
      <c r="AU112" s="114">
        <v>-1</v>
      </c>
      <c r="AV112" s="114">
        <v>3</v>
      </c>
      <c r="AW112" s="114">
        <v>5</v>
      </c>
      <c r="AX112" s="114">
        <v>3</v>
      </c>
      <c r="AY112" s="114">
        <v>11</v>
      </c>
    </row>
    <row r="113" spans="1:51" hidden="1" x14ac:dyDescent="0.25">
      <c r="A113">
        <v>112</v>
      </c>
      <c r="B113">
        <v>0</v>
      </c>
      <c r="C113" t="s">
        <v>631</v>
      </c>
      <c r="D113" s="114" t="s">
        <v>69</v>
      </c>
      <c r="E113" s="114" t="s">
        <v>69</v>
      </c>
      <c r="F113" s="114" t="s">
        <v>69</v>
      </c>
      <c r="G113" s="114" t="s">
        <v>69</v>
      </c>
      <c r="H113" s="114" t="s">
        <v>69</v>
      </c>
      <c r="I113" s="114">
        <v>0</v>
      </c>
      <c r="J113" s="114" t="s">
        <v>69</v>
      </c>
      <c r="K113" s="114" t="s">
        <v>69</v>
      </c>
      <c r="L113" s="114" t="s">
        <v>69</v>
      </c>
      <c r="M113" s="114">
        <v>0.41</v>
      </c>
      <c r="N113" s="114">
        <v>0.41</v>
      </c>
      <c r="O113" s="114" t="s">
        <v>69</v>
      </c>
      <c r="P113" s="114" t="s">
        <v>69</v>
      </c>
      <c r="Q113" s="114" t="s">
        <v>69</v>
      </c>
      <c r="R113" s="114" t="s">
        <v>69</v>
      </c>
      <c r="S113" s="114" t="s">
        <v>69</v>
      </c>
      <c r="T113" s="114">
        <v>0.83</v>
      </c>
      <c r="U113" s="114" t="s">
        <v>69</v>
      </c>
      <c r="V113" s="114" t="s">
        <v>69</v>
      </c>
      <c r="W113" s="114" t="s">
        <v>69</v>
      </c>
      <c r="X113" s="114">
        <v>7.75</v>
      </c>
      <c r="Y113" s="114">
        <v>4.8600000000000003</v>
      </c>
      <c r="Z113" s="114" t="s">
        <v>69</v>
      </c>
      <c r="AA113" s="114" t="s">
        <v>69</v>
      </c>
      <c r="AB113" s="114" t="s">
        <v>69</v>
      </c>
      <c r="AC113" s="114" t="s">
        <v>69</v>
      </c>
      <c r="AD113" s="114" t="s">
        <v>69</v>
      </c>
      <c r="AE113" s="114">
        <v>0</v>
      </c>
      <c r="AF113" s="114" t="s">
        <v>69</v>
      </c>
      <c r="AG113" s="114" t="s">
        <v>69</v>
      </c>
      <c r="AH113" s="114" t="s">
        <v>69</v>
      </c>
      <c r="AI113" s="114">
        <v>0.05</v>
      </c>
      <c r="AJ113" s="114">
        <v>0.08</v>
      </c>
      <c r="AK113" s="114" t="s">
        <v>69</v>
      </c>
      <c r="AL113" s="114" t="s">
        <v>69</v>
      </c>
      <c r="AM113" s="114" t="s">
        <v>69</v>
      </c>
      <c r="AN113" s="114" t="s">
        <v>69</v>
      </c>
      <c r="AO113" s="114" t="s">
        <v>69</v>
      </c>
      <c r="AP113" s="114">
        <v>-1</v>
      </c>
      <c r="AQ113" s="114" t="s">
        <v>69</v>
      </c>
      <c r="AR113" s="114" t="s">
        <v>69</v>
      </c>
      <c r="AS113" s="114" t="s">
        <v>69</v>
      </c>
      <c r="AT113" s="114">
        <v>1</v>
      </c>
      <c r="AU113" s="114">
        <v>1</v>
      </c>
      <c r="AV113" s="114">
        <v>2</v>
      </c>
      <c r="AW113" s="114">
        <v>1</v>
      </c>
      <c r="AX113" s="114">
        <v>0</v>
      </c>
      <c r="AY113" s="114">
        <v>3</v>
      </c>
    </row>
    <row r="114" spans="1:51" hidden="1" x14ac:dyDescent="0.25">
      <c r="A114">
        <v>113</v>
      </c>
      <c r="B114">
        <v>0</v>
      </c>
      <c r="C114" t="s">
        <v>570</v>
      </c>
      <c r="D114" s="114">
        <v>0</v>
      </c>
      <c r="E114" s="114">
        <v>0.56000000000000005</v>
      </c>
      <c r="F114" s="114">
        <v>0.88</v>
      </c>
      <c r="G114" s="114">
        <v>0.5</v>
      </c>
      <c r="H114" s="114" t="s">
        <v>69</v>
      </c>
      <c r="I114" s="114">
        <v>0.76</v>
      </c>
      <c r="J114" s="114" t="s">
        <v>69</v>
      </c>
      <c r="K114" s="114" t="s">
        <v>69</v>
      </c>
      <c r="L114" s="114" t="s">
        <v>69</v>
      </c>
      <c r="M114" s="114">
        <v>0.97</v>
      </c>
      <c r="N114" s="114">
        <v>0.33</v>
      </c>
      <c r="O114" s="114">
        <v>0</v>
      </c>
      <c r="P114" s="114">
        <v>0.56000000000000005</v>
      </c>
      <c r="Q114" s="114">
        <v>0.88</v>
      </c>
      <c r="R114" s="114">
        <v>0.5</v>
      </c>
      <c r="S114" s="114" t="s">
        <v>69</v>
      </c>
      <c r="T114" s="114">
        <v>0.76</v>
      </c>
      <c r="U114" s="114" t="s">
        <v>69</v>
      </c>
      <c r="V114" s="114" t="s">
        <v>69</v>
      </c>
      <c r="W114" s="114" t="s">
        <v>69</v>
      </c>
      <c r="X114" s="114">
        <v>0.97</v>
      </c>
      <c r="Y114" s="114">
        <v>0.33</v>
      </c>
      <c r="Z114" s="114" t="s">
        <v>69</v>
      </c>
      <c r="AA114" s="114">
        <v>1</v>
      </c>
      <c r="AB114" s="114">
        <v>1</v>
      </c>
      <c r="AC114" s="114">
        <v>1</v>
      </c>
      <c r="AD114" s="114" t="s">
        <v>69</v>
      </c>
      <c r="AE114" s="114">
        <v>1</v>
      </c>
      <c r="AF114" s="114" t="s">
        <v>69</v>
      </c>
      <c r="AG114" s="114" t="s">
        <v>69</v>
      </c>
      <c r="AH114" s="114" t="s">
        <v>69</v>
      </c>
      <c r="AI114" s="114">
        <v>1</v>
      </c>
      <c r="AJ114" s="114">
        <v>1</v>
      </c>
      <c r="AK114" s="114" t="s">
        <v>69</v>
      </c>
      <c r="AL114" s="114">
        <v>0</v>
      </c>
      <c r="AM114" s="114">
        <v>0</v>
      </c>
      <c r="AN114" s="114">
        <v>0</v>
      </c>
      <c r="AO114" s="114" t="s">
        <v>69</v>
      </c>
      <c r="AP114" s="114">
        <v>0</v>
      </c>
      <c r="AQ114" s="114" t="s">
        <v>69</v>
      </c>
      <c r="AR114" s="114" t="s">
        <v>69</v>
      </c>
      <c r="AS114" s="114" t="s">
        <v>69</v>
      </c>
      <c r="AT114" s="114">
        <v>0</v>
      </c>
      <c r="AU114" s="114">
        <v>0</v>
      </c>
      <c r="AV114" s="114">
        <v>0</v>
      </c>
      <c r="AW114" s="114">
        <v>0</v>
      </c>
      <c r="AX114" s="114">
        <v>6</v>
      </c>
      <c r="AY114" s="114">
        <v>6</v>
      </c>
    </row>
    <row r="115" spans="1:51" hidden="1" x14ac:dyDescent="0.25">
      <c r="A115">
        <v>114</v>
      </c>
      <c r="B115">
        <v>0</v>
      </c>
      <c r="C115" t="s">
        <v>571</v>
      </c>
      <c r="D115" s="114">
        <v>0</v>
      </c>
      <c r="E115" s="114">
        <v>0.57999999999999996</v>
      </c>
      <c r="F115" s="114">
        <v>0.97</v>
      </c>
      <c r="G115" s="114">
        <v>0.46</v>
      </c>
      <c r="H115" s="114">
        <v>0.86</v>
      </c>
      <c r="I115" s="114">
        <v>0.89</v>
      </c>
      <c r="J115" s="114">
        <v>0.52</v>
      </c>
      <c r="K115" s="114">
        <v>0.67</v>
      </c>
      <c r="L115" s="114">
        <v>0.6</v>
      </c>
      <c r="M115" s="114">
        <v>11.4</v>
      </c>
      <c r="N115" s="114">
        <v>5.27</v>
      </c>
      <c r="O115" s="114">
        <v>0.01</v>
      </c>
      <c r="P115" s="114">
        <v>0.55000000000000004</v>
      </c>
      <c r="Q115" s="114">
        <v>0.95</v>
      </c>
      <c r="R115" s="114">
        <v>0.4</v>
      </c>
      <c r="S115" s="114">
        <v>0.71</v>
      </c>
      <c r="T115" s="114">
        <v>0.81</v>
      </c>
      <c r="U115" s="114">
        <v>0.32</v>
      </c>
      <c r="V115" s="114">
        <v>0.51</v>
      </c>
      <c r="W115" s="114">
        <v>0.71</v>
      </c>
      <c r="X115" s="114">
        <v>6.76</v>
      </c>
      <c r="Y115" s="114">
        <v>4.7300000000000004</v>
      </c>
      <c r="Z115" s="114">
        <v>0</v>
      </c>
      <c r="AA115" s="114">
        <v>1.05</v>
      </c>
      <c r="AB115" s="114">
        <v>1.02</v>
      </c>
      <c r="AC115" s="114">
        <v>1.1499999999999999</v>
      </c>
      <c r="AD115" s="114">
        <v>1.21</v>
      </c>
      <c r="AE115" s="114">
        <v>1.1000000000000001</v>
      </c>
      <c r="AF115" s="114">
        <v>1.62</v>
      </c>
      <c r="AG115" s="114">
        <v>1.31</v>
      </c>
      <c r="AH115" s="114">
        <v>0.85</v>
      </c>
      <c r="AI115" s="114">
        <v>1.69</v>
      </c>
      <c r="AJ115" s="114">
        <v>1.1100000000000001</v>
      </c>
      <c r="AK115" s="114">
        <v>-1</v>
      </c>
      <c r="AL115" s="114">
        <v>0</v>
      </c>
      <c r="AM115" s="114">
        <v>0</v>
      </c>
      <c r="AN115" s="114">
        <v>0</v>
      </c>
      <c r="AO115" s="114">
        <v>1</v>
      </c>
      <c r="AP115" s="114">
        <v>0</v>
      </c>
      <c r="AQ115" s="114">
        <v>1</v>
      </c>
      <c r="AR115" s="114">
        <v>1</v>
      </c>
      <c r="AS115" s="114">
        <v>0</v>
      </c>
      <c r="AT115" s="114">
        <v>-1</v>
      </c>
      <c r="AU115" s="114">
        <v>0</v>
      </c>
      <c r="AV115" s="114">
        <v>3</v>
      </c>
      <c r="AW115" s="114">
        <v>2</v>
      </c>
      <c r="AX115" s="114">
        <v>6</v>
      </c>
      <c r="AY115" s="114">
        <v>11</v>
      </c>
    </row>
    <row r="116" spans="1:51" hidden="1" x14ac:dyDescent="0.25">
      <c r="A116">
        <v>115</v>
      </c>
      <c r="B116">
        <v>0</v>
      </c>
      <c r="C116" t="s">
        <v>572</v>
      </c>
      <c r="D116" s="114">
        <v>7.0000000000000007E-2</v>
      </c>
      <c r="E116" s="114">
        <v>0.56000000000000005</v>
      </c>
      <c r="F116" s="114">
        <v>0.97</v>
      </c>
      <c r="G116" s="114">
        <v>0.3</v>
      </c>
      <c r="H116" s="114">
        <v>0.87</v>
      </c>
      <c r="I116" s="114">
        <v>0.71</v>
      </c>
      <c r="J116" s="114">
        <v>0.69</v>
      </c>
      <c r="K116" s="114">
        <v>0.83</v>
      </c>
      <c r="L116" s="114">
        <v>0.78</v>
      </c>
      <c r="M116" s="114">
        <v>38.090000000000003</v>
      </c>
      <c r="N116" s="114">
        <v>46.52</v>
      </c>
      <c r="O116" s="114">
        <v>0.03</v>
      </c>
      <c r="P116" s="114">
        <v>0.68</v>
      </c>
      <c r="Q116" s="114">
        <v>0.97</v>
      </c>
      <c r="R116" s="114">
        <v>0.55000000000000004</v>
      </c>
      <c r="S116" s="114">
        <v>0.8</v>
      </c>
      <c r="T116" s="114">
        <v>0.79</v>
      </c>
      <c r="U116" s="114">
        <v>0.46</v>
      </c>
      <c r="V116" s="114">
        <v>0.6</v>
      </c>
      <c r="W116" s="114">
        <v>0.79</v>
      </c>
      <c r="X116" s="114">
        <v>23.43</v>
      </c>
      <c r="Y116" s="114">
        <v>16.05</v>
      </c>
      <c r="Z116" s="114">
        <v>2.33</v>
      </c>
      <c r="AA116" s="114">
        <v>0.82</v>
      </c>
      <c r="AB116" s="114">
        <v>1</v>
      </c>
      <c r="AC116" s="114">
        <v>0.55000000000000004</v>
      </c>
      <c r="AD116" s="114">
        <v>1.0900000000000001</v>
      </c>
      <c r="AE116" s="114">
        <v>0.9</v>
      </c>
      <c r="AF116" s="114">
        <v>1.5</v>
      </c>
      <c r="AG116" s="114">
        <v>1.38</v>
      </c>
      <c r="AH116" s="114">
        <v>0.99</v>
      </c>
      <c r="AI116" s="114">
        <v>1.63</v>
      </c>
      <c r="AJ116" s="114">
        <v>2.9</v>
      </c>
      <c r="AK116" s="114">
        <v>1</v>
      </c>
      <c r="AL116" s="114">
        <v>0</v>
      </c>
      <c r="AM116" s="114">
        <v>0</v>
      </c>
      <c r="AN116" s="114">
        <v>-1</v>
      </c>
      <c r="AO116" s="114">
        <v>0</v>
      </c>
      <c r="AP116" s="114">
        <v>0</v>
      </c>
      <c r="AQ116" s="114">
        <v>1</v>
      </c>
      <c r="AR116" s="114">
        <v>1</v>
      </c>
      <c r="AS116" s="114">
        <v>0</v>
      </c>
      <c r="AT116" s="114">
        <v>-1</v>
      </c>
      <c r="AU116" s="114">
        <v>-1</v>
      </c>
      <c r="AV116" s="114">
        <v>3</v>
      </c>
      <c r="AW116" s="114">
        <v>3</v>
      </c>
      <c r="AX116" s="114">
        <v>5</v>
      </c>
      <c r="AY116" s="114">
        <v>11</v>
      </c>
    </row>
    <row r="117" spans="1:51" hidden="1" x14ac:dyDescent="0.25">
      <c r="A117">
        <v>116</v>
      </c>
      <c r="B117">
        <v>0</v>
      </c>
      <c r="C117" t="s">
        <v>632</v>
      </c>
      <c r="D117" s="114" t="s">
        <v>69</v>
      </c>
      <c r="E117" s="114" t="s">
        <v>69</v>
      </c>
      <c r="F117" s="114" t="s">
        <v>69</v>
      </c>
      <c r="G117" s="114" t="s">
        <v>69</v>
      </c>
      <c r="H117" s="114" t="s">
        <v>69</v>
      </c>
      <c r="I117" s="114">
        <v>0</v>
      </c>
      <c r="J117" s="114" t="s">
        <v>69</v>
      </c>
      <c r="K117" s="114" t="s">
        <v>69</v>
      </c>
      <c r="L117" s="114" t="s">
        <v>69</v>
      </c>
      <c r="M117" s="114">
        <v>0.56999999999999995</v>
      </c>
      <c r="N117" s="114">
        <v>0.56999999999999995</v>
      </c>
      <c r="O117" s="114" t="s">
        <v>69</v>
      </c>
      <c r="P117" s="114" t="s">
        <v>69</v>
      </c>
      <c r="Q117" s="114" t="s">
        <v>69</v>
      </c>
      <c r="R117" s="114" t="s">
        <v>69</v>
      </c>
      <c r="S117" s="114" t="s">
        <v>69</v>
      </c>
      <c r="T117" s="114">
        <v>0.79</v>
      </c>
      <c r="U117" s="114" t="s">
        <v>69</v>
      </c>
      <c r="V117" s="114" t="s">
        <v>69</v>
      </c>
      <c r="W117" s="114" t="s">
        <v>69</v>
      </c>
      <c r="X117" s="114">
        <v>23.43</v>
      </c>
      <c r="Y117" s="114">
        <v>16.05</v>
      </c>
      <c r="Z117" s="114" t="s">
        <v>69</v>
      </c>
      <c r="AA117" s="114" t="s">
        <v>69</v>
      </c>
      <c r="AB117" s="114" t="s">
        <v>69</v>
      </c>
      <c r="AC117" s="114" t="s">
        <v>69</v>
      </c>
      <c r="AD117" s="114" t="s">
        <v>69</v>
      </c>
      <c r="AE117" s="114">
        <v>0</v>
      </c>
      <c r="AF117" s="114" t="s">
        <v>69</v>
      </c>
      <c r="AG117" s="114" t="s">
        <v>69</v>
      </c>
      <c r="AH117" s="114" t="s">
        <v>69</v>
      </c>
      <c r="AI117" s="114">
        <v>0.02</v>
      </c>
      <c r="AJ117" s="114">
        <v>0.04</v>
      </c>
      <c r="AK117" s="114" t="s">
        <v>69</v>
      </c>
      <c r="AL117" s="114" t="s">
        <v>69</v>
      </c>
      <c r="AM117" s="114" t="s">
        <v>69</v>
      </c>
      <c r="AN117" s="114" t="s">
        <v>69</v>
      </c>
      <c r="AO117" s="114" t="s">
        <v>69</v>
      </c>
      <c r="AP117" s="114">
        <v>-1</v>
      </c>
      <c r="AQ117" s="114" t="s">
        <v>69</v>
      </c>
      <c r="AR117" s="114" t="s">
        <v>69</v>
      </c>
      <c r="AS117" s="114" t="s">
        <v>69</v>
      </c>
      <c r="AT117" s="114">
        <v>1</v>
      </c>
      <c r="AU117" s="114">
        <v>1</v>
      </c>
      <c r="AV117" s="114">
        <v>2</v>
      </c>
      <c r="AW117" s="114">
        <v>1</v>
      </c>
      <c r="AX117" s="114">
        <v>0</v>
      </c>
      <c r="AY117" s="114">
        <v>3</v>
      </c>
    </row>
    <row r="118" spans="1:51" hidden="1" x14ac:dyDescent="0.25">
      <c r="A118">
        <v>117</v>
      </c>
      <c r="B118">
        <v>0</v>
      </c>
      <c r="C118" t="s">
        <v>573</v>
      </c>
      <c r="D118" s="114">
        <v>0</v>
      </c>
      <c r="E118" s="114">
        <v>0.44</v>
      </c>
      <c r="F118" s="114">
        <v>0.96</v>
      </c>
      <c r="G118" s="114">
        <v>0.14000000000000001</v>
      </c>
      <c r="H118" s="114">
        <v>0.69</v>
      </c>
      <c r="I118" s="114">
        <v>0.93</v>
      </c>
      <c r="J118" s="114">
        <v>0.35</v>
      </c>
      <c r="K118" s="114">
        <v>0.63</v>
      </c>
      <c r="L118" s="114">
        <v>0.77</v>
      </c>
      <c r="M118" s="114">
        <v>25.69</v>
      </c>
      <c r="N118" s="114">
        <v>16.510000000000002</v>
      </c>
      <c r="O118" s="114">
        <v>0.01</v>
      </c>
      <c r="P118" s="114">
        <v>0.61</v>
      </c>
      <c r="Q118" s="114">
        <v>0.95</v>
      </c>
      <c r="R118" s="114">
        <v>0.46</v>
      </c>
      <c r="S118" s="114">
        <v>0.69</v>
      </c>
      <c r="T118" s="114">
        <v>0.78</v>
      </c>
      <c r="U118" s="114">
        <v>0.32</v>
      </c>
      <c r="V118" s="114">
        <v>0.56000000000000005</v>
      </c>
      <c r="W118" s="114">
        <v>0.91</v>
      </c>
      <c r="X118" s="114">
        <v>15.64</v>
      </c>
      <c r="Y118" s="114">
        <v>10.36</v>
      </c>
      <c r="Z118" s="114">
        <v>0</v>
      </c>
      <c r="AA118" s="114">
        <v>0.72</v>
      </c>
      <c r="AB118" s="114">
        <v>1.01</v>
      </c>
      <c r="AC118" s="114">
        <v>0.3</v>
      </c>
      <c r="AD118" s="114">
        <v>1</v>
      </c>
      <c r="AE118" s="114">
        <v>1.19</v>
      </c>
      <c r="AF118" s="114">
        <v>1.0900000000000001</v>
      </c>
      <c r="AG118" s="114">
        <v>1.1200000000000001</v>
      </c>
      <c r="AH118" s="114">
        <v>0.85</v>
      </c>
      <c r="AI118" s="114">
        <v>1.64</v>
      </c>
      <c r="AJ118" s="114">
        <v>1.59</v>
      </c>
      <c r="AK118" s="114">
        <v>-1</v>
      </c>
      <c r="AL118" s="114">
        <v>-1</v>
      </c>
      <c r="AM118" s="114">
        <v>0</v>
      </c>
      <c r="AN118" s="114">
        <v>-1</v>
      </c>
      <c r="AO118" s="114">
        <v>0</v>
      </c>
      <c r="AP118" s="114">
        <v>0</v>
      </c>
      <c r="AQ118" s="114">
        <v>0</v>
      </c>
      <c r="AR118" s="114">
        <v>0</v>
      </c>
      <c r="AS118" s="114">
        <v>0</v>
      </c>
      <c r="AT118" s="114">
        <v>-1</v>
      </c>
      <c r="AU118" s="114">
        <v>-1</v>
      </c>
      <c r="AV118" s="114">
        <v>0</v>
      </c>
      <c r="AW118" s="114">
        <v>5</v>
      </c>
      <c r="AX118" s="114">
        <v>6</v>
      </c>
      <c r="AY118" s="114">
        <v>11</v>
      </c>
    </row>
    <row r="119" spans="1:51" hidden="1" x14ac:dyDescent="0.25">
      <c r="A119">
        <v>118</v>
      </c>
      <c r="B119">
        <v>0</v>
      </c>
      <c r="C119" t="s">
        <v>574</v>
      </c>
      <c r="D119" s="114">
        <v>0.03</v>
      </c>
      <c r="E119" s="114">
        <v>0.56000000000000005</v>
      </c>
      <c r="F119" s="114">
        <v>0.97</v>
      </c>
      <c r="G119" s="114">
        <v>0.37</v>
      </c>
      <c r="H119" s="114">
        <v>0.87</v>
      </c>
      <c r="I119" s="114">
        <v>0.71</v>
      </c>
      <c r="J119" s="114">
        <v>0.77</v>
      </c>
      <c r="K119" s="114">
        <v>0.84</v>
      </c>
      <c r="L119" s="114">
        <v>0.83</v>
      </c>
      <c r="M119" s="114">
        <v>16.7</v>
      </c>
      <c r="N119" s="114">
        <v>8.6999999999999993</v>
      </c>
      <c r="O119" s="114">
        <v>0.03</v>
      </c>
      <c r="P119" s="114">
        <v>0.52</v>
      </c>
      <c r="Q119" s="114">
        <v>0.97</v>
      </c>
      <c r="R119" s="114">
        <v>0.35</v>
      </c>
      <c r="S119" s="114">
        <v>0.66</v>
      </c>
      <c r="T119" s="114">
        <v>0.82</v>
      </c>
      <c r="U119" s="114">
        <v>0.23</v>
      </c>
      <c r="V119" s="114">
        <v>0.44</v>
      </c>
      <c r="W119" s="114">
        <v>0.82</v>
      </c>
      <c r="X119" s="114">
        <v>13.65</v>
      </c>
      <c r="Y119" s="114">
        <v>7.56</v>
      </c>
      <c r="Z119" s="114">
        <v>1</v>
      </c>
      <c r="AA119" s="114">
        <v>1.08</v>
      </c>
      <c r="AB119" s="114">
        <v>1</v>
      </c>
      <c r="AC119" s="114">
        <v>1.06</v>
      </c>
      <c r="AD119" s="114">
        <v>1.32</v>
      </c>
      <c r="AE119" s="114">
        <v>0.87</v>
      </c>
      <c r="AF119" s="114">
        <v>3.35</v>
      </c>
      <c r="AG119" s="114">
        <v>1.91</v>
      </c>
      <c r="AH119" s="114">
        <v>1.01</v>
      </c>
      <c r="AI119" s="114">
        <v>1.22</v>
      </c>
      <c r="AJ119" s="114">
        <v>1.1499999999999999</v>
      </c>
      <c r="AK119" s="114">
        <v>0</v>
      </c>
      <c r="AL119" s="114">
        <v>0</v>
      </c>
      <c r="AM119" s="114">
        <v>0</v>
      </c>
      <c r="AN119" s="114">
        <v>0</v>
      </c>
      <c r="AO119" s="114">
        <v>1</v>
      </c>
      <c r="AP119" s="114">
        <v>0</v>
      </c>
      <c r="AQ119" s="114">
        <v>1</v>
      </c>
      <c r="AR119" s="114">
        <v>1</v>
      </c>
      <c r="AS119" s="114">
        <v>0</v>
      </c>
      <c r="AT119" s="114">
        <v>-1</v>
      </c>
      <c r="AU119" s="114">
        <v>0</v>
      </c>
      <c r="AV119" s="114">
        <v>3</v>
      </c>
      <c r="AW119" s="114">
        <v>1</v>
      </c>
      <c r="AX119" s="114">
        <v>7</v>
      </c>
      <c r="AY119" s="114">
        <v>11</v>
      </c>
    </row>
    <row r="120" spans="1:51" hidden="1" x14ac:dyDescent="0.25">
      <c r="A120">
        <v>119</v>
      </c>
      <c r="B120">
        <v>0</v>
      </c>
      <c r="C120" t="s">
        <v>575</v>
      </c>
      <c r="D120" s="114">
        <v>0.02</v>
      </c>
      <c r="E120" s="114">
        <v>0.4</v>
      </c>
      <c r="F120" s="114">
        <v>0.91</v>
      </c>
      <c r="G120" s="114">
        <v>0.22</v>
      </c>
      <c r="H120" s="114">
        <v>0.77</v>
      </c>
      <c r="I120" s="114">
        <v>0.78</v>
      </c>
      <c r="J120" s="114">
        <v>0.44</v>
      </c>
      <c r="K120" s="114">
        <v>0.79</v>
      </c>
      <c r="L120" s="114">
        <v>0.65</v>
      </c>
      <c r="M120" s="114">
        <v>5.93</v>
      </c>
      <c r="N120" s="114">
        <v>3.02</v>
      </c>
      <c r="O120" s="114">
        <v>0.02</v>
      </c>
      <c r="P120" s="114">
        <v>0.52</v>
      </c>
      <c r="Q120" s="114">
        <v>0.94</v>
      </c>
      <c r="R120" s="114">
        <v>0.39</v>
      </c>
      <c r="S120" s="114">
        <v>0.61</v>
      </c>
      <c r="T120" s="114">
        <v>0.79</v>
      </c>
      <c r="U120" s="114">
        <v>0.2</v>
      </c>
      <c r="V120" s="114">
        <v>0.49</v>
      </c>
      <c r="W120" s="114">
        <v>0.66</v>
      </c>
      <c r="X120" s="114">
        <v>6.18</v>
      </c>
      <c r="Y120" s="114">
        <v>2.74</v>
      </c>
      <c r="Z120" s="114">
        <v>1</v>
      </c>
      <c r="AA120" s="114">
        <v>0.77</v>
      </c>
      <c r="AB120" s="114">
        <v>0.97</v>
      </c>
      <c r="AC120" s="114">
        <v>0.56000000000000005</v>
      </c>
      <c r="AD120" s="114">
        <v>1.26</v>
      </c>
      <c r="AE120" s="114">
        <v>0.99</v>
      </c>
      <c r="AF120" s="114">
        <v>2.2000000000000002</v>
      </c>
      <c r="AG120" s="114">
        <v>1.61</v>
      </c>
      <c r="AH120" s="114">
        <v>0.98</v>
      </c>
      <c r="AI120" s="114">
        <v>0.96</v>
      </c>
      <c r="AJ120" s="114">
        <v>1.1000000000000001</v>
      </c>
      <c r="AK120" s="114">
        <v>0</v>
      </c>
      <c r="AL120" s="114">
        <v>-1</v>
      </c>
      <c r="AM120" s="114">
        <v>0</v>
      </c>
      <c r="AN120" s="114">
        <v>-1</v>
      </c>
      <c r="AO120" s="114">
        <v>1</v>
      </c>
      <c r="AP120" s="114">
        <v>0</v>
      </c>
      <c r="AQ120" s="114">
        <v>1</v>
      </c>
      <c r="AR120" s="114">
        <v>1</v>
      </c>
      <c r="AS120" s="114">
        <v>0</v>
      </c>
      <c r="AT120" s="114">
        <v>0</v>
      </c>
      <c r="AU120" s="114">
        <v>0</v>
      </c>
      <c r="AV120" s="114">
        <v>3</v>
      </c>
      <c r="AW120" s="114">
        <v>2</v>
      </c>
      <c r="AX120" s="114">
        <v>6</v>
      </c>
      <c r="AY120" s="114">
        <v>11</v>
      </c>
    </row>
    <row r="121" spans="1:51" hidden="1" x14ac:dyDescent="0.25">
      <c r="A121">
        <v>120</v>
      </c>
      <c r="B121">
        <v>0</v>
      </c>
      <c r="C121" t="s">
        <v>576</v>
      </c>
      <c r="D121" s="114">
        <v>0.02</v>
      </c>
      <c r="E121" s="114">
        <v>0.72</v>
      </c>
      <c r="F121" s="114">
        <v>0.93</v>
      </c>
      <c r="G121" s="114">
        <v>0.59</v>
      </c>
      <c r="H121" s="114">
        <v>0.78</v>
      </c>
      <c r="I121" s="114">
        <v>0.96</v>
      </c>
      <c r="J121" s="114">
        <v>0.47</v>
      </c>
      <c r="K121" s="114">
        <v>0.82</v>
      </c>
      <c r="L121" s="114">
        <v>0.8</v>
      </c>
      <c r="M121" s="114">
        <v>25.8</v>
      </c>
      <c r="N121" s="114">
        <v>13.06</v>
      </c>
      <c r="O121" s="114">
        <v>0.02</v>
      </c>
      <c r="P121" s="114">
        <v>0.65</v>
      </c>
      <c r="Q121" s="114">
        <v>0.95</v>
      </c>
      <c r="R121" s="114">
        <v>0.55000000000000004</v>
      </c>
      <c r="S121" s="114">
        <v>0.66</v>
      </c>
      <c r="T121" s="114">
        <v>0.74</v>
      </c>
      <c r="U121" s="114">
        <v>0.42</v>
      </c>
      <c r="V121" s="114">
        <v>0.61</v>
      </c>
      <c r="W121" s="114">
        <v>0.65</v>
      </c>
      <c r="X121" s="114">
        <v>20.99</v>
      </c>
      <c r="Y121" s="114">
        <v>10.89</v>
      </c>
      <c r="Z121" s="114">
        <v>1</v>
      </c>
      <c r="AA121" s="114">
        <v>1.1100000000000001</v>
      </c>
      <c r="AB121" s="114">
        <v>0.98</v>
      </c>
      <c r="AC121" s="114">
        <v>1.07</v>
      </c>
      <c r="AD121" s="114">
        <v>1.18</v>
      </c>
      <c r="AE121" s="114">
        <v>1.3</v>
      </c>
      <c r="AF121" s="114">
        <v>1.1200000000000001</v>
      </c>
      <c r="AG121" s="114">
        <v>1.34</v>
      </c>
      <c r="AH121" s="114">
        <v>1.23</v>
      </c>
      <c r="AI121" s="114">
        <v>1.23</v>
      </c>
      <c r="AJ121" s="114">
        <v>1.2</v>
      </c>
      <c r="AK121" s="114">
        <v>0</v>
      </c>
      <c r="AL121" s="114">
        <v>0</v>
      </c>
      <c r="AM121" s="114">
        <v>0</v>
      </c>
      <c r="AN121" s="114">
        <v>0</v>
      </c>
      <c r="AO121" s="114">
        <v>0</v>
      </c>
      <c r="AP121" s="114">
        <v>1</v>
      </c>
      <c r="AQ121" s="114">
        <v>0</v>
      </c>
      <c r="AR121" s="114">
        <v>1</v>
      </c>
      <c r="AS121" s="114">
        <v>1</v>
      </c>
      <c r="AT121" s="114">
        <v>-1</v>
      </c>
      <c r="AU121" s="114">
        <v>0</v>
      </c>
      <c r="AV121" s="114">
        <v>3</v>
      </c>
      <c r="AW121" s="114">
        <v>1</v>
      </c>
      <c r="AX121" s="114">
        <v>7</v>
      </c>
      <c r="AY121" s="114">
        <v>11</v>
      </c>
    </row>
    <row r="122" spans="1:51" hidden="1" x14ac:dyDescent="0.25">
      <c r="A122">
        <v>121</v>
      </c>
      <c r="B122">
        <v>0</v>
      </c>
      <c r="C122" t="s">
        <v>577</v>
      </c>
      <c r="D122" s="114" t="s">
        <v>69</v>
      </c>
      <c r="E122" s="114" t="s">
        <v>69</v>
      </c>
      <c r="F122" s="114" t="s">
        <v>69</v>
      </c>
      <c r="G122" s="114" t="s">
        <v>69</v>
      </c>
      <c r="H122" s="114" t="s">
        <v>69</v>
      </c>
      <c r="I122" s="114">
        <v>0.38</v>
      </c>
      <c r="J122" s="114" t="s">
        <v>69</v>
      </c>
      <c r="K122" s="114" t="s">
        <v>69</v>
      </c>
      <c r="L122" s="114" t="s">
        <v>69</v>
      </c>
      <c r="M122" s="114">
        <v>0.45</v>
      </c>
      <c r="N122" s="114">
        <v>0</v>
      </c>
      <c r="O122" s="114" t="s">
        <v>69</v>
      </c>
      <c r="P122" s="114" t="s">
        <v>69</v>
      </c>
      <c r="Q122" s="114" t="s">
        <v>69</v>
      </c>
      <c r="R122" s="114" t="s">
        <v>69</v>
      </c>
      <c r="S122" s="114" t="s">
        <v>69</v>
      </c>
      <c r="T122" s="114">
        <v>0.74</v>
      </c>
      <c r="U122" s="114" t="s">
        <v>69</v>
      </c>
      <c r="V122" s="114" t="s">
        <v>69</v>
      </c>
      <c r="W122" s="114" t="s">
        <v>69</v>
      </c>
      <c r="X122" s="114">
        <v>20.99</v>
      </c>
      <c r="Y122" s="114">
        <v>10.89</v>
      </c>
      <c r="Z122" s="114" t="s">
        <v>69</v>
      </c>
      <c r="AA122" s="114" t="s">
        <v>69</v>
      </c>
      <c r="AB122" s="114" t="s">
        <v>69</v>
      </c>
      <c r="AC122" s="114" t="s">
        <v>69</v>
      </c>
      <c r="AD122" s="114" t="s">
        <v>69</v>
      </c>
      <c r="AE122" s="114">
        <v>0.51</v>
      </c>
      <c r="AF122" s="114" t="s">
        <v>69</v>
      </c>
      <c r="AG122" s="114" t="s">
        <v>69</v>
      </c>
      <c r="AH122" s="114" t="s">
        <v>69</v>
      </c>
      <c r="AI122" s="114">
        <v>0.02</v>
      </c>
      <c r="AJ122" s="114">
        <v>0</v>
      </c>
      <c r="AK122" s="114" t="s">
        <v>69</v>
      </c>
      <c r="AL122" s="114" t="s">
        <v>69</v>
      </c>
      <c r="AM122" s="114" t="s">
        <v>69</v>
      </c>
      <c r="AN122" s="114" t="s">
        <v>69</v>
      </c>
      <c r="AO122" s="114" t="s">
        <v>69</v>
      </c>
      <c r="AP122" s="114">
        <v>-1</v>
      </c>
      <c r="AQ122" s="114" t="s">
        <v>69</v>
      </c>
      <c r="AR122" s="114" t="s">
        <v>69</v>
      </c>
      <c r="AS122" s="114" t="s">
        <v>69</v>
      </c>
      <c r="AT122" s="114">
        <v>1</v>
      </c>
      <c r="AU122" s="114">
        <v>1</v>
      </c>
      <c r="AV122" s="114">
        <v>2</v>
      </c>
      <c r="AW122" s="114">
        <v>1</v>
      </c>
      <c r="AX122" s="114">
        <v>0</v>
      </c>
      <c r="AY122" s="114">
        <v>3</v>
      </c>
    </row>
    <row r="123" spans="1:51" hidden="1" x14ac:dyDescent="0.25">
      <c r="A123">
        <v>122</v>
      </c>
      <c r="B123">
        <v>0</v>
      </c>
      <c r="C123" t="s">
        <v>578</v>
      </c>
      <c r="D123" s="114">
        <v>0.01</v>
      </c>
      <c r="E123" s="114">
        <v>0.67</v>
      </c>
      <c r="F123" s="114">
        <v>0.96</v>
      </c>
      <c r="G123" s="114">
        <v>0.6</v>
      </c>
      <c r="H123" s="114">
        <v>0.76</v>
      </c>
      <c r="I123" s="114">
        <v>0.68</v>
      </c>
      <c r="J123" s="114">
        <v>0.69</v>
      </c>
      <c r="K123" s="114">
        <v>0.7</v>
      </c>
      <c r="L123" s="114">
        <v>0.56000000000000005</v>
      </c>
      <c r="M123" s="114">
        <v>24.33</v>
      </c>
      <c r="N123" s="114">
        <v>17.420000000000002</v>
      </c>
      <c r="O123" s="114">
        <v>0.01</v>
      </c>
      <c r="P123" s="114">
        <v>0.65</v>
      </c>
      <c r="Q123" s="114">
        <v>0.93</v>
      </c>
      <c r="R123" s="114">
        <v>0.52</v>
      </c>
      <c r="S123" s="114">
        <v>0.77</v>
      </c>
      <c r="T123" s="114">
        <v>0.52</v>
      </c>
      <c r="U123" s="114">
        <v>0.47</v>
      </c>
      <c r="V123" s="114">
        <v>0.69</v>
      </c>
      <c r="W123" s="114">
        <v>0.56999999999999995</v>
      </c>
      <c r="X123" s="114">
        <v>23.08</v>
      </c>
      <c r="Y123" s="114">
        <v>14.14</v>
      </c>
      <c r="Z123" s="114">
        <v>1</v>
      </c>
      <c r="AA123" s="114">
        <v>1.03</v>
      </c>
      <c r="AB123" s="114">
        <v>1.03</v>
      </c>
      <c r="AC123" s="114">
        <v>1.1499999999999999</v>
      </c>
      <c r="AD123" s="114">
        <v>0.99</v>
      </c>
      <c r="AE123" s="114">
        <v>1.31</v>
      </c>
      <c r="AF123" s="114">
        <v>1.47</v>
      </c>
      <c r="AG123" s="114">
        <v>1.01</v>
      </c>
      <c r="AH123" s="114">
        <v>0.98</v>
      </c>
      <c r="AI123" s="114">
        <v>1.05</v>
      </c>
      <c r="AJ123" s="114">
        <v>1.23</v>
      </c>
      <c r="AK123" s="114">
        <v>0</v>
      </c>
      <c r="AL123" s="114">
        <v>0</v>
      </c>
      <c r="AM123" s="114">
        <v>0</v>
      </c>
      <c r="AN123" s="114">
        <v>0</v>
      </c>
      <c r="AO123" s="114">
        <v>0</v>
      </c>
      <c r="AP123" s="114">
        <v>1</v>
      </c>
      <c r="AQ123" s="114">
        <v>1</v>
      </c>
      <c r="AR123" s="114">
        <v>0</v>
      </c>
      <c r="AS123" s="114">
        <v>0</v>
      </c>
      <c r="AT123" s="114">
        <v>0</v>
      </c>
      <c r="AU123" s="114">
        <v>-1</v>
      </c>
      <c r="AV123" s="114">
        <v>2</v>
      </c>
      <c r="AW123" s="114">
        <v>1</v>
      </c>
      <c r="AX123" s="114">
        <v>8</v>
      </c>
      <c r="AY123" s="114">
        <v>11</v>
      </c>
    </row>
    <row r="124" spans="1:51" hidden="1" x14ac:dyDescent="0.25">
      <c r="A124">
        <v>123</v>
      </c>
      <c r="B124">
        <v>1</v>
      </c>
      <c r="C124" t="s">
        <v>579</v>
      </c>
      <c r="D124" s="114">
        <v>0.03</v>
      </c>
      <c r="E124" s="114">
        <v>0.72</v>
      </c>
      <c r="F124" s="114">
        <v>0.95</v>
      </c>
      <c r="G124" s="114">
        <v>0.62</v>
      </c>
      <c r="H124" s="114">
        <v>0.85</v>
      </c>
      <c r="I124" s="114">
        <v>0</v>
      </c>
      <c r="J124" s="114">
        <v>0.66</v>
      </c>
      <c r="K124" s="114">
        <v>0.87</v>
      </c>
      <c r="L124" s="114">
        <v>0.8</v>
      </c>
      <c r="M124" s="114">
        <v>0</v>
      </c>
      <c r="N124" s="114">
        <v>0</v>
      </c>
      <c r="O124" s="114">
        <v>0.02</v>
      </c>
      <c r="P124" s="114">
        <v>0.71</v>
      </c>
      <c r="Q124" s="114">
        <v>0.94</v>
      </c>
      <c r="R124" s="114">
        <v>0.62</v>
      </c>
      <c r="S124" s="114">
        <v>0.85</v>
      </c>
      <c r="T124" s="114">
        <v>0</v>
      </c>
      <c r="U124" s="114">
        <v>0.53</v>
      </c>
      <c r="V124" s="114">
        <v>0.89</v>
      </c>
      <c r="W124" s="114">
        <v>0.8</v>
      </c>
      <c r="X124" s="114">
        <v>0</v>
      </c>
      <c r="Y124" s="114">
        <v>0</v>
      </c>
      <c r="Z124" s="114">
        <v>1.5</v>
      </c>
      <c r="AA124" s="114">
        <v>1.01</v>
      </c>
      <c r="AB124" s="114">
        <v>1.01</v>
      </c>
      <c r="AC124" s="114">
        <v>1</v>
      </c>
      <c r="AD124" s="114">
        <v>1</v>
      </c>
      <c r="AE124" s="114" t="s">
        <v>69</v>
      </c>
      <c r="AF124" s="114">
        <v>1.25</v>
      </c>
      <c r="AG124" s="114">
        <v>0.98</v>
      </c>
      <c r="AH124" s="114">
        <v>1</v>
      </c>
      <c r="AI124" s="114" t="s">
        <v>69</v>
      </c>
      <c r="AJ124" s="114" t="s">
        <v>69</v>
      </c>
      <c r="AK124" s="114">
        <v>1</v>
      </c>
      <c r="AL124" s="114">
        <v>0</v>
      </c>
      <c r="AM124" s="114">
        <v>0</v>
      </c>
      <c r="AN124" s="114">
        <v>0</v>
      </c>
      <c r="AO124" s="114">
        <v>0</v>
      </c>
      <c r="AP124" s="114" t="s">
        <v>69</v>
      </c>
      <c r="AQ124" s="114">
        <v>1</v>
      </c>
      <c r="AR124" s="114">
        <v>0</v>
      </c>
      <c r="AS124" s="114">
        <v>0</v>
      </c>
      <c r="AT124" s="114" t="s">
        <v>69</v>
      </c>
      <c r="AU124" s="114" t="s">
        <v>69</v>
      </c>
      <c r="AV124" s="114">
        <v>2</v>
      </c>
      <c r="AW124" s="114">
        <v>0</v>
      </c>
      <c r="AX124" s="114">
        <v>6</v>
      </c>
      <c r="AY124" s="114">
        <v>8</v>
      </c>
    </row>
    <row r="125" spans="1:51" hidden="1" x14ac:dyDescent="0.25">
      <c r="A125">
        <v>124</v>
      </c>
      <c r="B125">
        <v>0</v>
      </c>
      <c r="C125" t="s">
        <v>633</v>
      </c>
      <c r="D125" s="114" t="s">
        <v>69</v>
      </c>
      <c r="E125" s="114" t="s">
        <v>69</v>
      </c>
      <c r="F125" s="114" t="s">
        <v>69</v>
      </c>
      <c r="G125" s="114" t="s">
        <v>69</v>
      </c>
      <c r="H125" s="114" t="s">
        <v>69</v>
      </c>
      <c r="I125" s="114">
        <v>0</v>
      </c>
      <c r="J125" s="114" t="s">
        <v>69</v>
      </c>
      <c r="K125" s="114" t="s">
        <v>69</v>
      </c>
      <c r="L125" s="114" t="s">
        <v>69</v>
      </c>
      <c r="M125" s="114">
        <v>0.63</v>
      </c>
      <c r="N125" s="114">
        <v>0.63</v>
      </c>
      <c r="O125" s="114" t="s">
        <v>69</v>
      </c>
      <c r="P125" s="114" t="s">
        <v>69</v>
      </c>
      <c r="Q125" s="114" t="s">
        <v>69</v>
      </c>
      <c r="R125" s="114" t="s">
        <v>69</v>
      </c>
      <c r="S125" s="114" t="s">
        <v>69</v>
      </c>
      <c r="T125" s="114">
        <v>0.7</v>
      </c>
      <c r="U125" s="114" t="s">
        <v>69</v>
      </c>
      <c r="V125" s="114" t="s">
        <v>69</v>
      </c>
      <c r="W125" s="114" t="s">
        <v>69</v>
      </c>
      <c r="X125" s="114">
        <v>8.0299999999999994</v>
      </c>
      <c r="Y125" s="114">
        <v>3.85</v>
      </c>
      <c r="Z125" s="114" t="s">
        <v>69</v>
      </c>
      <c r="AA125" s="114" t="s">
        <v>69</v>
      </c>
      <c r="AB125" s="114" t="s">
        <v>69</v>
      </c>
      <c r="AC125" s="114" t="s">
        <v>69</v>
      </c>
      <c r="AD125" s="114" t="s">
        <v>69</v>
      </c>
      <c r="AE125" s="114">
        <v>0</v>
      </c>
      <c r="AF125" s="114" t="s">
        <v>69</v>
      </c>
      <c r="AG125" s="114" t="s">
        <v>69</v>
      </c>
      <c r="AH125" s="114" t="s">
        <v>69</v>
      </c>
      <c r="AI125" s="114">
        <v>0.08</v>
      </c>
      <c r="AJ125" s="114">
        <v>0.16</v>
      </c>
      <c r="AK125" s="114" t="s">
        <v>69</v>
      </c>
      <c r="AL125" s="114" t="s">
        <v>69</v>
      </c>
      <c r="AM125" s="114" t="s">
        <v>69</v>
      </c>
      <c r="AN125" s="114" t="s">
        <v>69</v>
      </c>
      <c r="AO125" s="114" t="s">
        <v>69</v>
      </c>
      <c r="AP125" s="114">
        <v>-1</v>
      </c>
      <c r="AQ125" s="114" t="s">
        <v>69</v>
      </c>
      <c r="AR125" s="114" t="s">
        <v>69</v>
      </c>
      <c r="AS125" s="114" t="s">
        <v>69</v>
      </c>
      <c r="AT125" s="114">
        <v>1</v>
      </c>
      <c r="AU125" s="114">
        <v>1</v>
      </c>
      <c r="AV125" s="114">
        <v>2</v>
      </c>
      <c r="AW125" s="114">
        <v>1</v>
      </c>
      <c r="AX125" s="114">
        <v>0</v>
      </c>
      <c r="AY125" s="114">
        <v>3</v>
      </c>
    </row>
    <row r="126" spans="1:51" hidden="1" x14ac:dyDescent="0.25">
      <c r="A126">
        <v>125</v>
      </c>
      <c r="B126">
        <v>0</v>
      </c>
      <c r="C126" t="s">
        <v>580</v>
      </c>
      <c r="D126" s="114">
        <v>0.01</v>
      </c>
      <c r="E126" s="114">
        <v>0.57999999999999996</v>
      </c>
      <c r="F126" s="114">
        <v>1</v>
      </c>
      <c r="G126" s="114">
        <v>0.37</v>
      </c>
      <c r="H126" s="114">
        <v>0.71</v>
      </c>
      <c r="I126" s="114">
        <v>0.9</v>
      </c>
      <c r="J126" s="114">
        <v>0.56999999999999995</v>
      </c>
      <c r="K126" s="114">
        <v>0.79</v>
      </c>
      <c r="L126" s="114">
        <v>0.88</v>
      </c>
      <c r="M126" s="114">
        <v>6.62</v>
      </c>
      <c r="N126" s="114">
        <v>2.57</v>
      </c>
      <c r="O126" s="114">
        <v>0.03</v>
      </c>
      <c r="P126" s="114">
        <v>0.56999999999999995</v>
      </c>
      <c r="Q126" s="114">
        <v>0.96</v>
      </c>
      <c r="R126" s="114">
        <v>0.39</v>
      </c>
      <c r="S126" s="114">
        <v>0.71</v>
      </c>
      <c r="T126" s="114">
        <v>0.84</v>
      </c>
      <c r="U126" s="114">
        <v>0.39</v>
      </c>
      <c r="V126" s="114">
        <v>0.56999999999999995</v>
      </c>
      <c r="W126" s="114">
        <v>0.77</v>
      </c>
      <c r="X126" s="114">
        <v>6.03</v>
      </c>
      <c r="Y126" s="114">
        <v>3.34</v>
      </c>
      <c r="Z126" s="114">
        <v>0.33</v>
      </c>
      <c r="AA126" s="114">
        <v>1.02</v>
      </c>
      <c r="AB126" s="114">
        <v>1.04</v>
      </c>
      <c r="AC126" s="114">
        <v>0.95</v>
      </c>
      <c r="AD126" s="114">
        <v>1</v>
      </c>
      <c r="AE126" s="114">
        <v>1.07</v>
      </c>
      <c r="AF126" s="114">
        <v>1.46</v>
      </c>
      <c r="AG126" s="114">
        <v>1.39</v>
      </c>
      <c r="AH126" s="114">
        <v>1.1399999999999999</v>
      </c>
      <c r="AI126" s="114">
        <v>1.1000000000000001</v>
      </c>
      <c r="AJ126" s="114">
        <v>0.77</v>
      </c>
      <c r="AK126" s="114">
        <v>-1</v>
      </c>
      <c r="AL126" s="114">
        <v>0</v>
      </c>
      <c r="AM126" s="114">
        <v>0</v>
      </c>
      <c r="AN126" s="114">
        <v>0</v>
      </c>
      <c r="AO126" s="114">
        <v>0</v>
      </c>
      <c r="AP126" s="114">
        <v>0</v>
      </c>
      <c r="AQ126" s="114">
        <v>1</v>
      </c>
      <c r="AR126" s="114">
        <v>1</v>
      </c>
      <c r="AS126" s="114">
        <v>0</v>
      </c>
      <c r="AT126" s="114">
        <v>0</v>
      </c>
      <c r="AU126" s="114">
        <v>1</v>
      </c>
      <c r="AV126" s="114">
        <v>3</v>
      </c>
      <c r="AW126" s="114">
        <v>1</v>
      </c>
      <c r="AX126" s="114">
        <v>7</v>
      </c>
      <c r="AY126" s="114">
        <v>11</v>
      </c>
    </row>
    <row r="127" spans="1:51" hidden="1" x14ac:dyDescent="0.25">
      <c r="A127">
        <v>126</v>
      </c>
      <c r="B127">
        <v>0</v>
      </c>
      <c r="C127" t="s">
        <v>581</v>
      </c>
      <c r="D127" s="114">
        <v>0</v>
      </c>
      <c r="E127" s="114">
        <v>0.86</v>
      </c>
      <c r="F127" s="114">
        <v>0.92</v>
      </c>
      <c r="G127" s="114">
        <v>0.81</v>
      </c>
      <c r="H127" s="114">
        <v>0.67</v>
      </c>
      <c r="I127" s="114">
        <v>0.82</v>
      </c>
      <c r="J127" s="114">
        <v>0.33</v>
      </c>
      <c r="K127" s="114">
        <v>0.56999999999999995</v>
      </c>
      <c r="L127" s="114">
        <v>0.33</v>
      </c>
      <c r="M127" s="114">
        <v>12.91</v>
      </c>
      <c r="N127" s="114">
        <v>10</v>
      </c>
      <c r="O127" s="114">
        <v>0</v>
      </c>
      <c r="P127" s="114">
        <v>0.86</v>
      </c>
      <c r="Q127" s="114">
        <v>0.92</v>
      </c>
      <c r="R127" s="114">
        <v>0.81</v>
      </c>
      <c r="S127" s="114">
        <v>0.67</v>
      </c>
      <c r="T127" s="114">
        <v>0.82</v>
      </c>
      <c r="U127" s="114">
        <v>0.33</v>
      </c>
      <c r="V127" s="114">
        <v>0.56999999999999995</v>
      </c>
      <c r="W127" s="114">
        <v>0.33</v>
      </c>
      <c r="X127" s="114">
        <v>12.91</v>
      </c>
      <c r="Y127" s="114">
        <v>10</v>
      </c>
      <c r="Z127" s="114" t="s">
        <v>69</v>
      </c>
      <c r="AA127" s="114">
        <v>1</v>
      </c>
      <c r="AB127" s="114">
        <v>1</v>
      </c>
      <c r="AC127" s="114">
        <v>1</v>
      </c>
      <c r="AD127" s="114">
        <v>1</v>
      </c>
      <c r="AE127" s="114">
        <v>1</v>
      </c>
      <c r="AF127" s="114">
        <v>1</v>
      </c>
      <c r="AG127" s="114">
        <v>1</v>
      </c>
      <c r="AH127" s="114">
        <v>1</v>
      </c>
      <c r="AI127" s="114">
        <v>1</v>
      </c>
      <c r="AJ127" s="114">
        <v>1</v>
      </c>
      <c r="AK127" s="114" t="s">
        <v>69</v>
      </c>
      <c r="AL127" s="114">
        <v>0</v>
      </c>
      <c r="AM127" s="114">
        <v>0</v>
      </c>
      <c r="AN127" s="114">
        <v>0</v>
      </c>
      <c r="AO127" s="114">
        <v>0</v>
      </c>
      <c r="AP127" s="114">
        <v>0</v>
      </c>
      <c r="AQ127" s="114">
        <v>0</v>
      </c>
      <c r="AR127" s="114">
        <v>0</v>
      </c>
      <c r="AS127" s="114">
        <v>0</v>
      </c>
      <c r="AT127" s="114">
        <v>0</v>
      </c>
      <c r="AU127" s="114">
        <v>0</v>
      </c>
      <c r="AV127" s="114">
        <v>0</v>
      </c>
      <c r="AW127" s="114">
        <v>0</v>
      </c>
      <c r="AX127" s="114">
        <v>10</v>
      </c>
      <c r="AY127" s="114">
        <v>10</v>
      </c>
    </row>
    <row r="128" spans="1:51" hidden="1" x14ac:dyDescent="0.25">
      <c r="A128">
        <v>127</v>
      </c>
      <c r="B128">
        <v>0</v>
      </c>
      <c r="C128" t="s">
        <v>582</v>
      </c>
      <c r="D128" s="114">
        <v>0</v>
      </c>
      <c r="E128" s="114">
        <v>0.67</v>
      </c>
      <c r="F128" s="114">
        <v>0.95</v>
      </c>
      <c r="G128" s="114">
        <v>0.68</v>
      </c>
      <c r="H128" s="114">
        <v>0.94</v>
      </c>
      <c r="I128" s="114">
        <v>0.57999999999999996</v>
      </c>
      <c r="J128" s="114">
        <v>0.72</v>
      </c>
      <c r="K128" s="114">
        <v>1</v>
      </c>
      <c r="L128" s="114">
        <v>0.67</v>
      </c>
      <c r="M128" s="114">
        <v>5.68</v>
      </c>
      <c r="N128" s="114">
        <v>3.78</v>
      </c>
      <c r="O128" s="114">
        <v>0</v>
      </c>
      <c r="P128" s="114">
        <v>0.82</v>
      </c>
      <c r="Q128" s="114">
        <v>0.92</v>
      </c>
      <c r="R128" s="114">
        <v>0.78</v>
      </c>
      <c r="S128" s="114">
        <v>0.92</v>
      </c>
      <c r="T128" s="114">
        <v>0.72</v>
      </c>
      <c r="U128" s="114">
        <v>0.72</v>
      </c>
      <c r="V128" s="114">
        <v>0.95</v>
      </c>
      <c r="W128" s="114">
        <v>0.7</v>
      </c>
      <c r="X128" s="114">
        <v>12.15</v>
      </c>
      <c r="Y128" s="114">
        <v>13.02</v>
      </c>
      <c r="Z128" s="114" t="s">
        <v>69</v>
      </c>
      <c r="AA128" s="114">
        <v>0.82</v>
      </c>
      <c r="AB128" s="114">
        <v>1.03</v>
      </c>
      <c r="AC128" s="114">
        <v>0.87</v>
      </c>
      <c r="AD128" s="114">
        <v>1.02</v>
      </c>
      <c r="AE128" s="114">
        <v>0.81</v>
      </c>
      <c r="AF128" s="114">
        <v>1</v>
      </c>
      <c r="AG128" s="114">
        <v>1.05</v>
      </c>
      <c r="AH128" s="114">
        <v>0.96</v>
      </c>
      <c r="AI128" s="114">
        <v>0.47</v>
      </c>
      <c r="AJ128" s="114">
        <v>0.28999999999999998</v>
      </c>
      <c r="AK128" s="114" t="s">
        <v>69</v>
      </c>
      <c r="AL128" s="114">
        <v>0</v>
      </c>
      <c r="AM128" s="114">
        <v>0</v>
      </c>
      <c r="AN128" s="114">
        <v>0</v>
      </c>
      <c r="AO128" s="114">
        <v>0</v>
      </c>
      <c r="AP128" s="114">
        <v>0</v>
      </c>
      <c r="AQ128" s="114">
        <v>0</v>
      </c>
      <c r="AR128" s="114">
        <v>0</v>
      </c>
      <c r="AS128" s="114">
        <v>0</v>
      </c>
      <c r="AT128" s="114">
        <v>1</v>
      </c>
      <c r="AU128" s="114">
        <v>1</v>
      </c>
      <c r="AV128" s="114">
        <v>2</v>
      </c>
      <c r="AW128" s="114">
        <v>0</v>
      </c>
      <c r="AX128" s="114">
        <v>8</v>
      </c>
      <c r="AY128" s="114">
        <v>10</v>
      </c>
    </row>
    <row r="129" spans="1:51" hidden="1" x14ac:dyDescent="0.25">
      <c r="A129">
        <v>128</v>
      </c>
      <c r="B129">
        <v>0</v>
      </c>
      <c r="C129" t="s">
        <v>583</v>
      </c>
      <c r="D129" s="114">
        <v>0</v>
      </c>
      <c r="E129" s="114">
        <v>0.56000000000000005</v>
      </c>
      <c r="F129" s="114">
        <v>0.91</v>
      </c>
      <c r="G129" s="114">
        <v>0.45</v>
      </c>
      <c r="H129" s="114">
        <v>0.86</v>
      </c>
      <c r="I129" s="114">
        <v>0.84</v>
      </c>
      <c r="J129" s="114">
        <v>0.69</v>
      </c>
      <c r="K129" s="114">
        <v>0.89</v>
      </c>
      <c r="L129" s="114">
        <v>0.71</v>
      </c>
      <c r="M129" s="114">
        <v>3.68</v>
      </c>
      <c r="N129" s="114">
        <v>3.24</v>
      </c>
      <c r="O129" s="114">
        <v>0.11</v>
      </c>
      <c r="P129" s="114">
        <v>0.6</v>
      </c>
      <c r="Q129" s="114">
        <v>0.84</v>
      </c>
      <c r="R129" s="114">
        <v>0.48</v>
      </c>
      <c r="S129" s="114">
        <v>0.83</v>
      </c>
      <c r="T129" s="114">
        <v>0.72</v>
      </c>
      <c r="U129" s="114">
        <v>0.41</v>
      </c>
      <c r="V129" s="114">
        <v>0.7</v>
      </c>
      <c r="W129" s="114">
        <v>0.59</v>
      </c>
      <c r="X129" s="114">
        <v>5.2</v>
      </c>
      <c r="Y129" s="114">
        <v>3.28</v>
      </c>
      <c r="Z129" s="114">
        <v>0</v>
      </c>
      <c r="AA129" s="114">
        <v>0.93</v>
      </c>
      <c r="AB129" s="114">
        <v>1.08</v>
      </c>
      <c r="AC129" s="114">
        <v>0.94</v>
      </c>
      <c r="AD129" s="114">
        <v>1.04</v>
      </c>
      <c r="AE129" s="114">
        <v>1.17</v>
      </c>
      <c r="AF129" s="114">
        <v>1.68</v>
      </c>
      <c r="AG129" s="114">
        <v>1.27</v>
      </c>
      <c r="AH129" s="114">
        <v>1.2</v>
      </c>
      <c r="AI129" s="114">
        <v>0.71</v>
      </c>
      <c r="AJ129" s="114">
        <v>0.99</v>
      </c>
      <c r="AK129" s="114">
        <v>-1</v>
      </c>
      <c r="AL129" s="114">
        <v>0</v>
      </c>
      <c r="AM129" s="114">
        <v>0</v>
      </c>
      <c r="AN129" s="114">
        <v>0</v>
      </c>
      <c r="AO129" s="114">
        <v>0</v>
      </c>
      <c r="AP129" s="114">
        <v>0</v>
      </c>
      <c r="AQ129" s="114">
        <v>1</v>
      </c>
      <c r="AR129" s="114">
        <v>1</v>
      </c>
      <c r="AS129" s="114">
        <v>0</v>
      </c>
      <c r="AT129" s="114">
        <v>1</v>
      </c>
      <c r="AU129" s="114">
        <v>0</v>
      </c>
      <c r="AV129" s="114">
        <v>3</v>
      </c>
      <c r="AW129" s="114">
        <v>1</v>
      </c>
      <c r="AX129" s="114">
        <v>7</v>
      </c>
      <c r="AY129" s="114">
        <v>11</v>
      </c>
    </row>
    <row r="130" spans="1:51" hidden="1" x14ac:dyDescent="0.25">
      <c r="A130">
        <v>129</v>
      </c>
      <c r="B130">
        <v>0</v>
      </c>
      <c r="C130" t="s">
        <v>584</v>
      </c>
      <c r="D130" s="114">
        <v>0.06</v>
      </c>
      <c r="E130" s="114">
        <v>0.84</v>
      </c>
      <c r="F130" s="114">
        <v>1</v>
      </c>
      <c r="G130" s="114">
        <v>0.79</v>
      </c>
      <c r="H130" s="114">
        <v>0.8</v>
      </c>
      <c r="I130" s="114">
        <v>0.38</v>
      </c>
      <c r="J130" s="114">
        <v>0.67</v>
      </c>
      <c r="K130" s="114">
        <v>0.78</v>
      </c>
      <c r="L130" s="114">
        <v>0.62</v>
      </c>
      <c r="M130" s="114">
        <v>16.91</v>
      </c>
      <c r="N130" s="114">
        <v>13.45</v>
      </c>
      <c r="O130" s="114">
        <v>0.02</v>
      </c>
      <c r="P130" s="114">
        <v>0.73</v>
      </c>
      <c r="Q130" s="114">
        <v>0.95</v>
      </c>
      <c r="R130" s="114">
        <v>0.67</v>
      </c>
      <c r="S130" s="114">
        <v>0.72</v>
      </c>
      <c r="T130" s="114">
        <v>0.68</v>
      </c>
      <c r="U130" s="114">
        <v>0.55000000000000004</v>
      </c>
      <c r="V130" s="114">
        <v>0.67</v>
      </c>
      <c r="W130" s="114">
        <v>0.45</v>
      </c>
      <c r="X130" s="114">
        <v>10.57</v>
      </c>
      <c r="Y130" s="114">
        <v>6.8</v>
      </c>
      <c r="Z130" s="114">
        <v>3</v>
      </c>
      <c r="AA130" s="114">
        <v>1.1499999999999999</v>
      </c>
      <c r="AB130" s="114">
        <v>1.05</v>
      </c>
      <c r="AC130" s="114">
        <v>1.18</v>
      </c>
      <c r="AD130" s="114">
        <v>1.1100000000000001</v>
      </c>
      <c r="AE130" s="114">
        <v>0.56000000000000005</v>
      </c>
      <c r="AF130" s="114">
        <v>1.22</v>
      </c>
      <c r="AG130" s="114">
        <v>1.1599999999999999</v>
      </c>
      <c r="AH130" s="114">
        <v>1.38</v>
      </c>
      <c r="AI130" s="114">
        <v>1.6</v>
      </c>
      <c r="AJ130" s="114">
        <v>1.98</v>
      </c>
      <c r="AK130" s="114">
        <v>1</v>
      </c>
      <c r="AL130" s="114">
        <v>0</v>
      </c>
      <c r="AM130" s="114">
        <v>0</v>
      </c>
      <c r="AN130" s="114">
        <v>0</v>
      </c>
      <c r="AO130" s="114">
        <v>0</v>
      </c>
      <c r="AP130" s="114">
        <v>-1</v>
      </c>
      <c r="AQ130" s="114">
        <v>1</v>
      </c>
      <c r="AR130" s="114">
        <v>0</v>
      </c>
      <c r="AS130" s="114">
        <v>1</v>
      </c>
      <c r="AT130" s="114">
        <v>-1</v>
      </c>
      <c r="AU130" s="114">
        <v>-1</v>
      </c>
      <c r="AV130" s="114">
        <v>3</v>
      </c>
      <c r="AW130" s="114">
        <v>3</v>
      </c>
      <c r="AX130" s="114">
        <v>5</v>
      </c>
      <c r="AY130" s="114">
        <v>11</v>
      </c>
    </row>
    <row r="131" spans="1:51" hidden="1" x14ac:dyDescent="0.25">
      <c r="A131">
        <v>130</v>
      </c>
      <c r="B131">
        <v>0</v>
      </c>
      <c r="C131" t="s">
        <v>585</v>
      </c>
      <c r="D131" s="114">
        <v>0.02</v>
      </c>
      <c r="E131" s="114">
        <v>0.71</v>
      </c>
      <c r="F131" s="114">
        <v>0.92</v>
      </c>
      <c r="G131" s="114">
        <v>0.57999999999999996</v>
      </c>
      <c r="H131" s="114">
        <v>0.91</v>
      </c>
      <c r="I131" s="114">
        <v>0.82</v>
      </c>
      <c r="J131" s="114">
        <v>0.34</v>
      </c>
      <c r="K131" s="114">
        <v>0.98</v>
      </c>
      <c r="L131" s="114">
        <v>0.51</v>
      </c>
      <c r="M131" s="114">
        <v>26.55</v>
      </c>
      <c r="N131" s="114">
        <v>11.38</v>
      </c>
      <c r="O131" s="114">
        <v>0</v>
      </c>
      <c r="P131" s="114">
        <v>0.65</v>
      </c>
      <c r="Q131" s="114">
        <v>0.96</v>
      </c>
      <c r="R131" s="114">
        <v>0.54</v>
      </c>
      <c r="S131" s="114">
        <v>0.76</v>
      </c>
      <c r="T131" s="114">
        <v>0.71</v>
      </c>
      <c r="U131" s="114">
        <v>0.49</v>
      </c>
      <c r="V131" s="114">
        <v>0.66</v>
      </c>
      <c r="W131" s="114">
        <v>0.35</v>
      </c>
      <c r="X131" s="114">
        <v>28.48</v>
      </c>
      <c r="Y131" s="114">
        <v>18.66</v>
      </c>
      <c r="Z131" s="114" t="s">
        <v>640</v>
      </c>
      <c r="AA131" s="114">
        <v>1.0900000000000001</v>
      </c>
      <c r="AB131" s="114">
        <v>0.96</v>
      </c>
      <c r="AC131" s="114">
        <v>1.07</v>
      </c>
      <c r="AD131" s="114">
        <v>1.2</v>
      </c>
      <c r="AE131" s="114">
        <v>1.1499999999999999</v>
      </c>
      <c r="AF131" s="114">
        <v>0.69</v>
      </c>
      <c r="AG131" s="114">
        <v>1.48</v>
      </c>
      <c r="AH131" s="114">
        <v>1.46</v>
      </c>
      <c r="AI131" s="114">
        <v>0.93</v>
      </c>
      <c r="AJ131" s="114">
        <v>0.61</v>
      </c>
      <c r="AK131" s="114">
        <v>1</v>
      </c>
      <c r="AL131" s="114">
        <v>0</v>
      </c>
      <c r="AM131" s="114">
        <v>0</v>
      </c>
      <c r="AN131" s="114">
        <v>0</v>
      </c>
      <c r="AO131" s="114">
        <v>0</v>
      </c>
      <c r="AP131" s="114">
        <v>0</v>
      </c>
      <c r="AQ131" s="114">
        <v>-1</v>
      </c>
      <c r="AR131" s="114">
        <v>1</v>
      </c>
      <c r="AS131" s="114">
        <v>1</v>
      </c>
      <c r="AT131" s="114">
        <v>0</v>
      </c>
      <c r="AU131" s="114">
        <v>1</v>
      </c>
      <c r="AV131" s="114">
        <v>4</v>
      </c>
      <c r="AW131" s="114">
        <v>1</v>
      </c>
      <c r="AX131" s="114">
        <v>6</v>
      </c>
      <c r="AY131" s="114">
        <v>11</v>
      </c>
    </row>
    <row r="132" spans="1:51" hidden="1" x14ac:dyDescent="0.25">
      <c r="A132">
        <v>131</v>
      </c>
      <c r="B132">
        <v>0</v>
      </c>
      <c r="C132" t="s">
        <v>586</v>
      </c>
      <c r="D132" s="114">
        <v>0</v>
      </c>
      <c r="E132" s="114">
        <v>0.65</v>
      </c>
      <c r="F132" s="114">
        <v>0.96</v>
      </c>
      <c r="G132" s="114">
        <v>0.6</v>
      </c>
      <c r="H132" s="114">
        <v>0.74</v>
      </c>
      <c r="I132" s="114">
        <v>0.9</v>
      </c>
      <c r="J132" s="114">
        <v>0.47</v>
      </c>
      <c r="K132" s="114">
        <v>0.54</v>
      </c>
      <c r="L132" s="114">
        <v>0.23</v>
      </c>
      <c r="M132" s="114">
        <v>21.73</v>
      </c>
      <c r="N132" s="114">
        <v>11.18</v>
      </c>
      <c r="O132" s="114">
        <v>0</v>
      </c>
      <c r="P132" s="114">
        <v>0.65</v>
      </c>
      <c r="Q132" s="114">
        <v>0.96</v>
      </c>
      <c r="R132" s="114">
        <v>0.54</v>
      </c>
      <c r="S132" s="114">
        <v>0.76</v>
      </c>
      <c r="T132" s="114">
        <v>0.71</v>
      </c>
      <c r="U132" s="114">
        <v>0.49</v>
      </c>
      <c r="V132" s="114">
        <v>0.66</v>
      </c>
      <c r="W132" s="114">
        <v>0.35</v>
      </c>
      <c r="X132" s="114">
        <v>28.48</v>
      </c>
      <c r="Y132" s="114">
        <v>18.66</v>
      </c>
      <c r="Z132" s="114" t="s">
        <v>69</v>
      </c>
      <c r="AA132" s="114">
        <v>1</v>
      </c>
      <c r="AB132" s="114">
        <v>1</v>
      </c>
      <c r="AC132" s="114">
        <v>1.1100000000000001</v>
      </c>
      <c r="AD132" s="114">
        <v>0.97</v>
      </c>
      <c r="AE132" s="114">
        <v>1.27</v>
      </c>
      <c r="AF132" s="114">
        <v>0.96</v>
      </c>
      <c r="AG132" s="114">
        <v>0.82</v>
      </c>
      <c r="AH132" s="114">
        <v>0.66</v>
      </c>
      <c r="AI132" s="114">
        <v>0.76</v>
      </c>
      <c r="AJ132" s="114">
        <v>0.6</v>
      </c>
      <c r="AK132" s="114" t="s">
        <v>69</v>
      </c>
      <c r="AL132" s="114">
        <v>0</v>
      </c>
      <c r="AM132" s="114">
        <v>0</v>
      </c>
      <c r="AN132" s="114">
        <v>0</v>
      </c>
      <c r="AO132" s="114">
        <v>0</v>
      </c>
      <c r="AP132" s="114">
        <v>1</v>
      </c>
      <c r="AQ132" s="114">
        <v>0</v>
      </c>
      <c r="AR132" s="114">
        <v>0</v>
      </c>
      <c r="AS132" s="114">
        <v>-1</v>
      </c>
      <c r="AT132" s="114">
        <v>1</v>
      </c>
      <c r="AU132" s="114">
        <v>1</v>
      </c>
      <c r="AV132" s="114">
        <v>3</v>
      </c>
      <c r="AW132" s="114">
        <v>1</v>
      </c>
      <c r="AX132" s="114">
        <v>6</v>
      </c>
      <c r="AY132" s="114">
        <v>10</v>
      </c>
    </row>
    <row r="133" spans="1:51" hidden="1" x14ac:dyDescent="0.25">
      <c r="A133">
        <v>132</v>
      </c>
      <c r="B133">
        <v>0</v>
      </c>
      <c r="C133" t="s">
        <v>587</v>
      </c>
      <c r="D133" s="114">
        <v>0</v>
      </c>
      <c r="E133" s="114">
        <v>0.56999999999999995</v>
      </c>
      <c r="F133" s="114">
        <v>0.95</v>
      </c>
      <c r="G133" s="114">
        <v>0.37</v>
      </c>
      <c r="H133" s="114">
        <v>0.75</v>
      </c>
      <c r="I133" s="114">
        <v>0.89</v>
      </c>
      <c r="J133" s="114">
        <v>0.44</v>
      </c>
      <c r="K133" s="114">
        <v>0.76</v>
      </c>
      <c r="L133" s="114">
        <v>0.36</v>
      </c>
      <c r="M133" s="114">
        <v>49.7</v>
      </c>
      <c r="N133" s="114">
        <v>40.08</v>
      </c>
      <c r="O133" s="114">
        <v>0</v>
      </c>
      <c r="P133" s="114">
        <v>0.65</v>
      </c>
      <c r="Q133" s="114">
        <v>0.96</v>
      </c>
      <c r="R133" s="114">
        <v>0.54</v>
      </c>
      <c r="S133" s="114">
        <v>0.76</v>
      </c>
      <c r="T133" s="114">
        <v>0.71</v>
      </c>
      <c r="U133" s="114">
        <v>0.49</v>
      </c>
      <c r="V133" s="114">
        <v>0.66</v>
      </c>
      <c r="W133" s="114">
        <v>0.35</v>
      </c>
      <c r="X133" s="114">
        <v>28.48</v>
      </c>
      <c r="Y133" s="114">
        <v>18.66</v>
      </c>
      <c r="Z133" s="114" t="s">
        <v>69</v>
      </c>
      <c r="AA133" s="114">
        <v>0.88</v>
      </c>
      <c r="AB133" s="114">
        <v>0.99</v>
      </c>
      <c r="AC133" s="114">
        <v>0.69</v>
      </c>
      <c r="AD133" s="114">
        <v>0.99</v>
      </c>
      <c r="AE133" s="114">
        <v>1.25</v>
      </c>
      <c r="AF133" s="114">
        <v>0.9</v>
      </c>
      <c r="AG133" s="114">
        <v>1.1499999999999999</v>
      </c>
      <c r="AH133" s="114">
        <v>1.03</v>
      </c>
      <c r="AI133" s="114">
        <v>1.75</v>
      </c>
      <c r="AJ133" s="114">
        <v>2.15</v>
      </c>
      <c r="AK133" s="114" t="s">
        <v>69</v>
      </c>
      <c r="AL133" s="114">
        <v>0</v>
      </c>
      <c r="AM133" s="114">
        <v>0</v>
      </c>
      <c r="AN133" s="114">
        <v>-1</v>
      </c>
      <c r="AO133" s="114">
        <v>0</v>
      </c>
      <c r="AP133" s="114">
        <v>1</v>
      </c>
      <c r="AQ133" s="114">
        <v>0</v>
      </c>
      <c r="AR133" s="114">
        <v>0</v>
      </c>
      <c r="AS133" s="114">
        <v>0</v>
      </c>
      <c r="AT133" s="114">
        <v>-1</v>
      </c>
      <c r="AU133" s="114">
        <v>-1</v>
      </c>
      <c r="AV133" s="114">
        <v>1</v>
      </c>
      <c r="AW133" s="114">
        <v>3</v>
      </c>
      <c r="AX133" s="114">
        <v>6</v>
      </c>
      <c r="AY133" s="114">
        <v>10</v>
      </c>
    </row>
    <row r="134" spans="1:51" hidden="1" x14ac:dyDescent="0.25">
      <c r="A134">
        <v>133</v>
      </c>
      <c r="B134">
        <v>0</v>
      </c>
      <c r="C134" t="s">
        <v>588</v>
      </c>
      <c r="D134" s="114">
        <v>0.03</v>
      </c>
      <c r="E134" s="114">
        <v>0.6</v>
      </c>
      <c r="F134" s="114">
        <v>0.93</v>
      </c>
      <c r="G134" s="114">
        <v>0.46</v>
      </c>
      <c r="H134" s="114">
        <v>0.56999999999999995</v>
      </c>
      <c r="I134" s="114">
        <v>0.62</v>
      </c>
      <c r="J134" s="114">
        <v>0.6</v>
      </c>
      <c r="K134" s="114">
        <v>0.9</v>
      </c>
      <c r="L134" s="114">
        <v>0.6</v>
      </c>
      <c r="M134" s="114">
        <v>10.71</v>
      </c>
      <c r="N134" s="114">
        <v>7.11</v>
      </c>
      <c r="O134" s="114">
        <v>0.02</v>
      </c>
      <c r="P134" s="114">
        <v>0.65</v>
      </c>
      <c r="Q134" s="114">
        <v>0.92</v>
      </c>
      <c r="R134" s="114">
        <v>0.54</v>
      </c>
      <c r="S134" s="114">
        <v>0.68</v>
      </c>
      <c r="T134" s="114">
        <v>0.75</v>
      </c>
      <c r="U134" s="114">
        <v>0.42</v>
      </c>
      <c r="V134" s="114">
        <v>0.67</v>
      </c>
      <c r="W134" s="114">
        <v>0.47</v>
      </c>
      <c r="X134" s="114">
        <v>12.63</v>
      </c>
      <c r="Y134" s="114">
        <v>7.56</v>
      </c>
      <c r="Z134" s="114">
        <v>1.5</v>
      </c>
      <c r="AA134" s="114">
        <v>0.92</v>
      </c>
      <c r="AB134" s="114">
        <v>1.01</v>
      </c>
      <c r="AC134" s="114">
        <v>0.85</v>
      </c>
      <c r="AD134" s="114">
        <v>0.84</v>
      </c>
      <c r="AE134" s="114">
        <v>0.83</v>
      </c>
      <c r="AF134" s="114">
        <v>1.43</v>
      </c>
      <c r="AG134" s="114">
        <v>1.34</v>
      </c>
      <c r="AH134" s="114">
        <v>1.28</v>
      </c>
      <c r="AI134" s="114">
        <v>0.85</v>
      </c>
      <c r="AJ134" s="114">
        <v>0.94</v>
      </c>
      <c r="AK134" s="114">
        <v>1</v>
      </c>
      <c r="AL134" s="114">
        <v>0</v>
      </c>
      <c r="AM134" s="114">
        <v>0</v>
      </c>
      <c r="AN134" s="114">
        <v>0</v>
      </c>
      <c r="AO134" s="114">
        <v>0</v>
      </c>
      <c r="AP134" s="114">
        <v>0</v>
      </c>
      <c r="AQ134" s="114">
        <v>1</v>
      </c>
      <c r="AR134" s="114">
        <v>1</v>
      </c>
      <c r="AS134" s="114">
        <v>1</v>
      </c>
      <c r="AT134" s="114">
        <v>0</v>
      </c>
      <c r="AU134" s="114">
        <v>0</v>
      </c>
      <c r="AV134" s="114">
        <v>4</v>
      </c>
      <c r="AW134" s="114">
        <v>0</v>
      </c>
      <c r="AX134" s="114">
        <v>7</v>
      </c>
      <c r="AY134" s="114">
        <v>11</v>
      </c>
    </row>
    <row r="135" spans="1:51" hidden="1" x14ac:dyDescent="0.25">
      <c r="A135">
        <v>134</v>
      </c>
      <c r="B135">
        <v>0</v>
      </c>
      <c r="C135" t="s">
        <v>634</v>
      </c>
      <c r="D135" s="114" t="s">
        <v>69</v>
      </c>
      <c r="E135" s="114" t="s">
        <v>69</v>
      </c>
      <c r="F135" s="114" t="s">
        <v>69</v>
      </c>
      <c r="G135" s="114" t="s">
        <v>69</v>
      </c>
      <c r="H135" s="114" t="s">
        <v>69</v>
      </c>
      <c r="I135" s="114">
        <v>0</v>
      </c>
      <c r="J135" s="114" t="s">
        <v>69</v>
      </c>
      <c r="K135" s="114" t="s">
        <v>69</v>
      </c>
      <c r="L135" s="114" t="s">
        <v>69</v>
      </c>
      <c r="M135" s="114">
        <v>1.1399999999999999</v>
      </c>
      <c r="N135" s="114">
        <v>1.1399999999999999</v>
      </c>
      <c r="O135" s="114" t="s">
        <v>69</v>
      </c>
      <c r="P135" s="114" t="s">
        <v>69</v>
      </c>
      <c r="Q135" s="114" t="s">
        <v>69</v>
      </c>
      <c r="R135" s="114" t="s">
        <v>69</v>
      </c>
      <c r="S135" s="114" t="s">
        <v>69</v>
      </c>
      <c r="T135" s="114">
        <v>0.75</v>
      </c>
      <c r="U135" s="114" t="s">
        <v>69</v>
      </c>
      <c r="V135" s="114" t="s">
        <v>69</v>
      </c>
      <c r="W135" s="114" t="s">
        <v>69</v>
      </c>
      <c r="X135" s="114">
        <v>12.63</v>
      </c>
      <c r="Y135" s="114">
        <v>7.56</v>
      </c>
      <c r="Z135" s="114" t="s">
        <v>69</v>
      </c>
      <c r="AA135" s="114" t="s">
        <v>69</v>
      </c>
      <c r="AB135" s="114" t="s">
        <v>69</v>
      </c>
      <c r="AC135" s="114" t="s">
        <v>69</v>
      </c>
      <c r="AD135" s="114" t="s">
        <v>69</v>
      </c>
      <c r="AE135" s="114">
        <v>0</v>
      </c>
      <c r="AF135" s="114" t="s">
        <v>69</v>
      </c>
      <c r="AG135" s="114" t="s">
        <v>69</v>
      </c>
      <c r="AH135" s="114" t="s">
        <v>69</v>
      </c>
      <c r="AI135" s="114">
        <v>0.09</v>
      </c>
      <c r="AJ135" s="114">
        <v>0.15</v>
      </c>
      <c r="AK135" s="114" t="s">
        <v>69</v>
      </c>
      <c r="AL135" s="114" t="s">
        <v>69</v>
      </c>
      <c r="AM135" s="114" t="s">
        <v>69</v>
      </c>
      <c r="AN135" s="114" t="s">
        <v>69</v>
      </c>
      <c r="AO135" s="114" t="s">
        <v>69</v>
      </c>
      <c r="AP135" s="114">
        <v>-1</v>
      </c>
      <c r="AQ135" s="114" t="s">
        <v>69</v>
      </c>
      <c r="AR135" s="114" t="s">
        <v>69</v>
      </c>
      <c r="AS135" s="114" t="s">
        <v>69</v>
      </c>
      <c r="AT135" s="114">
        <v>1</v>
      </c>
      <c r="AU135" s="114">
        <v>1</v>
      </c>
      <c r="AV135" s="114">
        <v>2</v>
      </c>
      <c r="AW135" s="114">
        <v>1</v>
      </c>
      <c r="AX135" s="114">
        <v>0</v>
      </c>
      <c r="AY135" s="114">
        <v>3</v>
      </c>
    </row>
    <row r="136" spans="1:51" hidden="1" x14ac:dyDescent="0.25">
      <c r="A136">
        <v>135</v>
      </c>
      <c r="B136">
        <v>0</v>
      </c>
      <c r="C136" t="s">
        <v>589</v>
      </c>
      <c r="D136" s="114">
        <v>0</v>
      </c>
      <c r="E136" s="114">
        <v>0.51</v>
      </c>
      <c r="F136" s="114">
        <v>1</v>
      </c>
      <c r="G136" s="114">
        <v>0.27</v>
      </c>
      <c r="H136" s="114">
        <v>0.92</v>
      </c>
      <c r="I136" s="114">
        <v>0.91</v>
      </c>
      <c r="J136" s="114">
        <v>0.83</v>
      </c>
      <c r="K136" s="114">
        <v>0.86</v>
      </c>
      <c r="L136" s="114">
        <v>0.69</v>
      </c>
      <c r="M136" s="114">
        <v>3.87</v>
      </c>
      <c r="N136" s="114">
        <v>2.5099999999999998</v>
      </c>
      <c r="O136" s="114">
        <v>0</v>
      </c>
      <c r="P136" s="114">
        <v>0.54</v>
      </c>
      <c r="Q136" s="114">
        <v>0.98</v>
      </c>
      <c r="R136" s="114">
        <v>0.35</v>
      </c>
      <c r="S136" s="114">
        <v>0.79</v>
      </c>
      <c r="T136" s="114">
        <v>0.85</v>
      </c>
      <c r="U136" s="114">
        <v>0.51</v>
      </c>
      <c r="V136" s="114">
        <v>0.65</v>
      </c>
      <c r="W136" s="114">
        <v>0.7</v>
      </c>
      <c r="X136" s="114">
        <v>5.49</v>
      </c>
      <c r="Y136" s="114">
        <v>2.98</v>
      </c>
      <c r="Z136" s="114" t="s">
        <v>69</v>
      </c>
      <c r="AA136" s="114">
        <v>0.94</v>
      </c>
      <c r="AB136" s="114">
        <v>1.02</v>
      </c>
      <c r="AC136" s="114">
        <v>0.77</v>
      </c>
      <c r="AD136" s="114">
        <v>1.1599999999999999</v>
      </c>
      <c r="AE136" s="114">
        <v>1.07</v>
      </c>
      <c r="AF136" s="114">
        <v>1.63</v>
      </c>
      <c r="AG136" s="114">
        <v>1.32</v>
      </c>
      <c r="AH136" s="114">
        <v>0.99</v>
      </c>
      <c r="AI136" s="114">
        <v>0.7</v>
      </c>
      <c r="AJ136" s="114">
        <v>0.84</v>
      </c>
      <c r="AK136" s="114" t="s">
        <v>69</v>
      </c>
      <c r="AL136" s="114">
        <v>0</v>
      </c>
      <c r="AM136" s="114">
        <v>0</v>
      </c>
      <c r="AN136" s="114">
        <v>-1</v>
      </c>
      <c r="AO136" s="114">
        <v>0</v>
      </c>
      <c r="AP136" s="114">
        <v>0</v>
      </c>
      <c r="AQ136" s="114">
        <v>1</v>
      </c>
      <c r="AR136" s="114">
        <v>1</v>
      </c>
      <c r="AS136" s="114">
        <v>0</v>
      </c>
      <c r="AT136" s="114">
        <v>1</v>
      </c>
      <c r="AU136" s="114">
        <v>0</v>
      </c>
      <c r="AV136" s="114">
        <v>3</v>
      </c>
      <c r="AW136" s="114">
        <v>1</v>
      </c>
      <c r="AX136" s="114">
        <v>6</v>
      </c>
      <c r="AY136" s="114">
        <v>10</v>
      </c>
    </row>
    <row r="137" spans="1:51" hidden="1" x14ac:dyDescent="0.25">
      <c r="A137">
        <v>136</v>
      </c>
      <c r="B137">
        <v>0</v>
      </c>
      <c r="C137" t="s">
        <v>590</v>
      </c>
      <c r="D137" s="114">
        <v>0.06</v>
      </c>
      <c r="E137" s="114">
        <v>0.65</v>
      </c>
      <c r="F137" s="114">
        <v>0.82</v>
      </c>
      <c r="G137" s="114">
        <v>0.46</v>
      </c>
      <c r="H137" s="114">
        <v>0.82</v>
      </c>
      <c r="I137" s="114">
        <v>0.84</v>
      </c>
      <c r="J137" s="114">
        <v>0.62</v>
      </c>
      <c r="K137" s="114">
        <v>0.81</v>
      </c>
      <c r="L137" s="114">
        <v>0.56000000000000005</v>
      </c>
      <c r="M137" s="114">
        <v>11.67</v>
      </c>
      <c r="N137" s="114">
        <v>8.34</v>
      </c>
      <c r="O137" s="114">
        <v>0.02</v>
      </c>
      <c r="P137" s="114">
        <v>0.63</v>
      </c>
      <c r="Q137" s="114">
        <v>0.92</v>
      </c>
      <c r="R137" s="114">
        <v>0.52</v>
      </c>
      <c r="S137" s="114">
        <v>0.77</v>
      </c>
      <c r="T137" s="114">
        <v>0.75</v>
      </c>
      <c r="U137" s="114">
        <v>0.56000000000000005</v>
      </c>
      <c r="V137" s="114">
        <v>0.77</v>
      </c>
      <c r="W137" s="114">
        <v>0.56999999999999995</v>
      </c>
      <c r="X137" s="114">
        <v>12.52</v>
      </c>
      <c r="Y137" s="114">
        <v>9.1999999999999993</v>
      </c>
      <c r="Z137" s="114">
        <v>3</v>
      </c>
      <c r="AA137" s="114">
        <v>1.03</v>
      </c>
      <c r="AB137" s="114">
        <v>0.89</v>
      </c>
      <c r="AC137" s="114">
        <v>0.88</v>
      </c>
      <c r="AD137" s="114">
        <v>1.06</v>
      </c>
      <c r="AE137" s="114">
        <v>1.1200000000000001</v>
      </c>
      <c r="AF137" s="114">
        <v>1.1100000000000001</v>
      </c>
      <c r="AG137" s="114">
        <v>1.05</v>
      </c>
      <c r="AH137" s="114">
        <v>0.98</v>
      </c>
      <c r="AI137" s="114">
        <v>0.93</v>
      </c>
      <c r="AJ137" s="114">
        <v>0.91</v>
      </c>
      <c r="AK137" s="114">
        <v>1</v>
      </c>
      <c r="AL137" s="114">
        <v>0</v>
      </c>
      <c r="AM137" s="114">
        <v>0</v>
      </c>
      <c r="AN137" s="114">
        <v>0</v>
      </c>
      <c r="AO137" s="114">
        <v>0</v>
      </c>
      <c r="AP137" s="114">
        <v>0</v>
      </c>
      <c r="AQ137" s="114">
        <v>0</v>
      </c>
      <c r="AR137" s="114">
        <v>0</v>
      </c>
      <c r="AS137" s="114">
        <v>0</v>
      </c>
      <c r="AT137" s="114">
        <v>0</v>
      </c>
      <c r="AU137" s="114">
        <v>0</v>
      </c>
      <c r="AV137" s="114">
        <v>1</v>
      </c>
      <c r="AW137" s="114">
        <v>0</v>
      </c>
      <c r="AX137" s="114">
        <v>10</v>
      </c>
      <c r="AY137" s="114">
        <v>11</v>
      </c>
    </row>
    <row r="138" spans="1:51" hidden="1" x14ac:dyDescent="0.25">
      <c r="A138">
        <v>137</v>
      </c>
      <c r="B138">
        <v>0</v>
      </c>
      <c r="C138" t="s">
        <v>591</v>
      </c>
      <c r="D138" s="114">
        <v>0.02</v>
      </c>
      <c r="E138" s="114">
        <v>0.71</v>
      </c>
      <c r="F138" s="114">
        <v>0.89</v>
      </c>
      <c r="G138" s="114">
        <v>0.64</v>
      </c>
      <c r="H138" s="114">
        <v>0.65</v>
      </c>
      <c r="I138" s="114">
        <v>0.87</v>
      </c>
      <c r="J138" s="114">
        <v>0.54</v>
      </c>
      <c r="K138" s="114">
        <v>0.64</v>
      </c>
      <c r="L138" s="114">
        <v>0.47</v>
      </c>
      <c r="M138" s="114">
        <v>35.21</v>
      </c>
      <c r="N138" s="114">
        <v>19.850000000000001</v>
      </c>
      <c r="O138" s="114">
        <v>0.01</v>
      </c>
      <c r="P138" s="114">
        <v>0.67</v>
      </c>
      <c r="Q138" s="114">
        <v>0.87</v>
      </c>
      <c r="R138" s="114">
        <v>0.63</v>
      </c>
      <c r="S138" s="114">
        <v>0.74</v>
      </c>
      <c r="T138" s="114">
        <v>0.69</v>
      </c>
      <c r="U138" s="114">
        <v>0.47</v>
      </c>
      <c r="V138" s="114">
        <v>0.7</v>
      </c>
      <c r="W138" s="114">
        <v>0.57999999999999996</v>
      </c>
      <c r="X138" s="114">
        <v>26.24</v>
      </c>
      <c r="Y138" s="114">
        <v>17.03</v>
      </c>
      <c r="Z138" s="114">
        <v>2</v>
      </c>
      <c r="AA138" s="114">
        <v>1.06</v>
      </c>
      <c r="AB138" s="114">
        <v>1.02</v>
      </c>
      <c r="AC138" s="114">
        <v>1.02</v>
      </c>
      <c r="AD138" s="114">
        <v>0.88</v>
      </c>
      <c r="AE138" s="114">
        <v>1.26</v>
      </c>
      <c r="AF138" s="114">
        <v>1.1499999999999999</v>
      </c>
      <c r="AG138" s="114">
        <v>0.91</v>
      </c>
      <c r="AH138" s="114">
        <v>0.81</v>
      </c>
      <c r="AI138" s="114">
        <v>1.34</v>
      </c>
      <c r="AJ138" s="114">
        <v>1.17</v>
      </c>
      <c r="AK138" s="114">
        <v>1</v>
      </c>
      <c r="AL138" s="114">
        <v>0</v>
      </c>
      <c r="AM138" s="114">
        <v>0</v>
      </c>
      <c r="AN138" s="114">
        <v>0</v>
      </c>
      <c r="AO138" s="114">
        <v>0</v>
      </c>
      <c r="AP138" s="114">
        <v>1</v>
      </c>
      <c r="AQ138" s="114">
        <v>0</v>
      </c>
      <c r="AR138" s="114">
        <v>0</v>
      </c>
      <c r="AS138" s="114">
        <v>0</v>
      </c>
      <c r="AT138" s="114">
        <v>-1</v>
      </c>
      <c r="AU138" s="114">
        <v>0</v>
      </c>
      <c r="AV138" s="114">
        <v>2</v>
      </c>
      <c r="AW138" s="114">
        <v>1</v>
      </c>
      <c r="AX138" s="114">
        <v>8</v>
      </c>
      <c r="AY138" s="114">
        <v>11</v>
      </c>
    </row>
    <row r="139" spans="1:51" hidden="1" x14ac:dyDescent="0.25">
      <c r="A139">
        <v>138</v>
      </c>
      <c r="B139">
        <v>0</v>
      </c>
      <c r="C139" t="s">
        <v>592</v>
      </c>
      <c r="D139" s="114">
        <v>0</v>
      </c>
      <c r="E139" s="114">
        <v>0.52</v>
      </c>
      <c r="F139" s="114">
        <v>1</v>
      </c>
      <c r="G139" s="114">
        <v>0.5</v>
      </c>
      <c r="H139" s="114">
        <v>0.73</v>
      </c>
      <c r="I139" s="114">
        <v>0.94</v>
      </c>
      <c r="J139" s="114">
        <v>0.4</v>
      </c>
      <c r="K139" s="114">
        <v>0.55000000000000004</v>
      </c>
      <c r="L139" s="114">
        <v>0.56999999999999995</v>
      </c>
      <c r="M139" s="114">
        <v>2.78</v>
      </c>
      <c r="N139" s="114">
        <v>1.75</v>
      </c>
      <c r="O139" s="114">
        <v>0</v>
      </c>
      <c r="P139" s="114">
        <v>0.53</v>
      </c>
      <c r="Q139" s="114">
        <v>0.96</v>
      </c>
      <c r="R139" s="114">
        <v>0.37</v>
      </c>
      <c r="S139" s="114">
        <v>0.76</v>
      </c>
      <c r="T139" s="114">
        <v>0.83</v>
      </c>
      <c r="U139" s="114">
        <v>0.44</v>
      </c>
      <c r="V139" s="114">
        <v>0.62</v>
      </c>
      <c r="W139" s="114">
        <v>0.51</v>
      </c>
      <c r="X139" s="114">
        <v>12.96</v>
      </c>
      <c r="Y139" s="114">
        <v>7.36</v>
      </c>
      <c r="Z139" s="114" t="s">
        <v>69</v>
      </c>
      <c r="AA139" s="114">
        <v>0.98</v>
      </c>
      <c r="AB139" s="114">
        <v>1.04</v>
      </c>
      <c r="AC139" s="114">
        <v>1.35</v>
      </c>
      <c r="AD139" s="114">
        <v>0.96</v>
      </c>
      <c r="AE139" s="114">
        <v>1.1299999999999999</v>
      </c>
      <c r="AF139" s="114">
        <v>0.91</v>
      </c>
      <c r="AG139" s="114">
        <v>0.89</v>
      </c>
      <c r="AH139" s="114">
        <v>1.1200000000000001</v>
      </c>
      <c r="AI139" s="114">
        <v>0.21</v>
      </c>
      <c r="AJ139" s="114">
        <v>0.24</v>
      </c>
      <c r="AK139" s="114" t="s">
        <v>69</v>
      </c>
      <c r="AL139" s="114">
        <v>0</v>
      </c>
      <c r="AM139" s="114">
        <v>0</v>
      </c>
      <c r="AN139" s="114">
        <v>1</v>
      </c>
      <c r="AO139" s="114">
        <v>0</v>
      </c>
      <c r="AP139" s="114">
        <v>0</v>
      </c>
      <c r="AQ139" s="114">
        <v>0</v>
      </c>
      <c r="AR139" s="114">
        <v>0</v>
      </c>
      <c r="AS139" s="114">
        <v>0</v>
      </c>
      <c r="AT139" s="114">
        <v>1</v>
      </c>
      <c r="AU139" s="114">
        <v>1</v>
      </c>
      <c r="AV139" s="114">
        <v>3</v>
      </c>
      <c r="AW139" s="114">
        <v>0</v>
      </c>
      <c r="AX139" s="114">
        <v>7</v>
      </c>
      <c r="AY139" s="114">
        <v>10</v>
      </c>
    </row>
    <row r="140" spans="1:51" hidden="1" x14ac:dyDescent="0.25">
      <c r="A140">
        <v>139</v>
      </c>
      <c r="B140">
        <v>0</v>
      </c>
      <c r="C140" t="s">
        <v>593</v>
      </c>
      <c r="D140" s="114">
        <v>0</v>
      </c>
      <c r="E140" s="114">
        <v>0.51</v>
      </c>
      <c r="F140" s="114">
        <v>0.9</v>
      </c>
      <c r="G140" s="114">
        <v>0.3</v>
      </c>
      <c r="H140" s="114">
        <v>0.76</v>
      </c>
      <c r="I140" s="114">
        <v>0.92</v>
      </c>
      <c r="J140" s="114">
        <v>0.44</v>
      </c>
      <c r="K140" s="114">
        <v>0.64</v>
      </c>
      <c r="L140" s="114">
        <v>0.44</v>
      </c>
      <c r="M140" s="114">
        <v>6.07</v>
      </c>
      <c r="N140" s="114">
        <v>3.46</v>
      </c>
      <c r="O140" s="114">
        <v>0</v>
      </c>
      <c r="P140" s="114">
        <v>0.53</v>
      </c>
      <c r="Q140" s="114">
        <v>0.96</v>
      </c>
      <c r="R140" s="114">
        <v>0.37</v>
      </c>
      <c r="S140" s="114">
        <v>0.76</v>
      </c>
      <c r="T140" s="114">
        <v>0.83</v>
      </c>
      <c r="U140" s="114">
        <v>0.44</v>
      </c>
      <c r="V140" s="114">
        <v>0.62</v>
      </c>
      <c r="W140" s="114">
        <v>0.51</v>
      </c>
      <c r="X140" s="114">
        <v>12.96</v>
      </c>
      <c r="Y140" s="114">
        <v>7.36</v>
      </c>
      <c r="Z140" s="114" t="s">
        <v>69</v>
      </c>
      <c r="AA140" s="114">
        <v>0.96</v>
      </c>
      <c r="AB140" s="114">
        <v>0.94</v>
      </c>
      <c r="AC140" s="114">
        <v>0.81</v>
      </c>
      <c r="AD140" s="114">
        <v>1</v>
      </c>
      <c r="AE140" s="114">
        <v>1.1100000000000001</v>
      </c>
      <c r="AF140" s="114">
        <v>1</v>
      </c>
      <c r="AG140" s="114">
        <v>1.03</v>
      </c>
      <c r="AH140" s="114">
        <v>0.86</v>
      </c>
      <c r="AI140" s="114">
        <v>0.47</v>
      </c>
      <c r="AJ140" s="114">
        <v>0.47</v>
      </c>
      <c r="AK140" s="114" t="s">
        <v>69</v>
      </c>
      <c r="AL140" s="114">
        <v>0</v>
      </c>
      <c r="AM140" s="114">
        <v>0</v>
      </c>
      <c r="AN140" s="114">
        <v>0</v>
      </c>
      <c r="AO140" s="114">
        <v>0</v>
      </c>
      <c r="AP140" s="114">
        <v>0</v>
      </c>
      <c r="AQ140" s="114">
        <v>0</v>
      </c>
      <c r="AR140" s="114">
        <v>0</v>
      </c>
      <c r="AS140" s="114">
        <v>0</v>
      </c>
      <c r="AT140" s="114">
        <v>1</v>
      </c>
      <c r="AU140" s="114">
        <v>1</v>
      </c>
      <c r="AV140" s="114">
        <v>2</v>
      </c>
      <c r="AW140" s="114">
        <v>0</v>
      </c>
      <c r="AX140" s="114">
        <v>8</v>
      </c>
      <c r="AY140" s="114">
        <v>10</v>
      </c>
    </row>
    <row r="141" spans="1:51" hidden="1" x14ac:dyDescent="0.25">
      <c r="A141">
        <v>140</v>
      </c>
      <c r="B141">
        <v>0</v>
      </c>
      <c r="C141" t="s">
        <v>594</v>
      </c>
      <c r="D141" s="114">
        <v>0</v>
      </c>
      <c r="E141" s="114">
        <v>0.59</v>
      </c>
      <c r="F141" s="114">
        <v>0.98</v>
      </c>
      <c r="G141" s="114">
        <v>0.35</v>
      </c>
      <c r="H141" s="114">
        <v>0.91</v>
      </c>
      <c r="I141" s="114">
        <v>0.9</v>
      </c>
      <c r="J141" s="114">
        <v>0.6</v>
      </c>
      <c r="K141" s="114">
        <v>0.74</v>
      </c>
      <c r="L141" s="114">
        <v>0.61</v>
      </c>
      <c r="M141" s="114">
        <v>12.02</v>
      </c>
      <c r="N141" s="114">
        <v>4.37</v>
      </c>
      <c r="O141" s="114">
        <v>0</v>
      </c>
      <c r="P141" s="114">
        <v>0.53</v>
      </c>
      <c r="Q141" s="114">
        <v>0.96</v>
      </c>
      <c r="R141" s="114">
        <v>0.37</v>
      </c>
      <c r="S141" s="114">
        <v>0.76</v>
      </c>
      <c r="T141" s="114">
        <v>0.83</v>
      </c>
      <c r="U141" s="114">
        <v>0.44</v>
      </c>
      <c r="V141" s="114">
        <v>0.62</v>
      </c>
      <c r="W141" s="114">
        <v>0.51</v>
      </c>
      <c r="X141" s="114">
        <v>12.96</v>
      </c>
      <c r="Y141" s="114">
        <v>7.36</v>
      </c>
      <c r="Z141" s="114" t="s">
        <v>69</v>
      </c>
      <c r="AA141" s="114">
        <v>1.1100000000000001</v>
      </c>
      <c r="AB141" s="114">
        <v>1.02</v>
      </c>
      <c r="AC141" s="114">
        <v>0.95</v>
      </c>
      <c r="AD141" s="114">
        <v>1.2</v>
      </c>
      <c r="AE141" s="114">
        <v>1.08</v>
      </c>
      <c r="AF141" s="114">
        <v>1.36</v>
      </c>
      <c r="AG141" s="114">
        <v>1.19</v>
      </c>
      <c r="AH141" s="114">
        <v>1.2</v>
      </c>
      <c r="AI141" s="114">
        <v>0.93</v>
      </c>
      <c r="AJ141" s="114">
        <v>0.59</v>
      </c>
      <c r="AK141" s="114" t="s">
        <v>69</v>
      </c>
      <c r="AL141" s="114">
        <v>0</v>
      </c>
      <c r="AM141" s="114">
        <v>0</v>
      </c>
      <c r="AN141" s="114">
        <v>0</v>
      </c>
      <c r="AO141" s="114">
        <v>0</v>
      </c>
      <c r="AP141" s="114">
        <v>0</v>
      </c>
      <c r="AQ141" s="114">
        <v>1</v>
      </c>
      <c r="AR141" s="114">
        <v>0</v>
      </c>
      <c r="AS141" s="114">
        <v>0</v>
      </c>
      <c r="AT141" s="114">
        <v>0</v>
      </c>
      <c r="AU141" s="114">
        <v>1</v>
      </c>
      <c r="AV141" s="114">
        <v>2</v>
      </c>
      <c r="AW141" s="114">
        <v>0</v>
      </c>
      <c r="AX141" s="114">
        <v>8</v>
      </c>
      <c r="AY141" s="114">
        <v>10</v>
      </c>
    </row>
    <row r="142" spans="1:51" hidden="1" x14ac:dyDescent="0.25">
      <c r="A142">
        <v>141</v>
      </c>
      <c r="B142">
        <v>0</v>
      </c>
      <c r="C142" t="s">
        <v>595</v>
      </c>
      <c r="D142" s="114">
        <v>0</v>
      </c>
      <c r="E142" s="114">
        <v>1.1299999999999999</v>
      </c>
      <c r="F142" s="114">
        <v>1</v>
      </c>
      <c r="G142" s="114">
        <v>1</v>
      </c>
      <c r="H142" s="114" t="s">
        <v>69</v>
      </c>
      <c r="I142" s="114">
        <v>0.7</v>
      </c>
      <c r="J142" s="114" t="s">
        <v>69</v>
      </c>
      <c r="K142" s="114" t="s">
        <v>69</v>
      </c>
      <c r="L142" s="114" t="s">
        <v>69</v>
      </c>
      <c r="M142" s="114">
        <v>2.56</v>
      </c>
      <c r="N142" s="114">
        <v>2.57</v>
      </c>
      <c r="O142" s="114">
        <v>0</v>
      </c>
      <c r="P142" s="114">
        <v>0.53</v>
      </c>
      <c r="Q142" s="114">
        <v>0.96</v>
      </c>
      <c r="R142" s="114">
        <v>0.37</v>
      </c>
      <c r="S142" s="114" t="s">
        <v>69</v>
      </c>
      <c r="T142" s="114">
        <v>0.83</v>
      </c>
      <c r="U142" s="114" t="s">
        <v>69</v>
      </c>
      <c r="V142" s="114" t="s">
        <v>69</v>
      </c>
      <c r="W142" s="114" t="s">
        <v>69</v>
      </c>
      <c r="X142" s="114">
        <v>12.96</v>
      </c>
      <c r="Y142" s="114">
        <v>7.36</v>
      </c>
      <c r="Z142" s="114" t="s">
        <v>69</v>
      </c>
      <c r="AA142" s="114">
        <v>2.13</v>
      </c>
      <c r="AB142" s="114">
        <v>1.04</v>
      </c>
      <c r="AC142" s="114">
        <v>2.7</v>
      </c>
      <c r="AD142" s="114" t="s">
        <v>69</v>
      </c>
      <c r="AE142" s="114">
        <v>0.84</v>
      </c>
      <c r="AF142" s="114" t="s">
        <v>69</v>
      </c>
      <c r="AG142" s="114" t="s">
        <v>69</v>
      </c>
      <c r="AH142" s="114" t="s">
        <v>69</v>
      </c>
      <c r="AI142" s="114">
        <v>0.2</v>
      </c>
      <c r="AJ142" s="114">
        <v>0.35</v>
      </c>
      <c r="AK142" s="114" t="s">
        <v>69</v>
      </c>
      <c r="AL142" s="114">
        <v>1</v>
      </c>
      <c r="AM142" s="114">
        <v>0</v>
      </c>
      <c r="AN142" s="114">
        <v>1</v>
      </c>
      <c r="AO142" s="114" t="s">
        <v>69</v>
      </c>
      <c r="AP142" s="114">
        <v>0</v>
      </c>
      <c r="AQ142" s="114" t="s">
        <v>69</v>
      </c>
      <c r="AR142" s="114" t="s">
        <v>69</v>
      </c>
      <c r="AS142" s="114" t="s">
        <v>69</v>
      </c>
      <c r="AT142" s="114">
        <v>1</v>
      </c>
      <c r="AU142" s="114">
        <v>1</v>
      </c>
      <c r="AV142" s="114">
        <v>4</v>
      </c>
      <c r="AW142" s="114">
        <v>0</v>
      </c>
      <c r="AX142" s="114">
        <v>2</v>
      </c>
      <c r="AY142" s="114">
        <v>6</v>
      </c>
    </row>
    <row r="143" spans="1:51" hidden="1" x14ac:dyDescent="0.25">
      <c r="A143">
        <v>142</v>
      </c>
      <c r="B143">
        <v>0</v>
      </c>
      <c r="C143" t="s">
        <v>635</v>
      </c>
      <c r="D143" s="114" t="s">
        <v>69</v>
      </c>
      <c r="E143" s="114" t="s">
        <v>69</v>
      </c>
      <c r="F143" s="114" t="s">
        <v>69</v>
      </c>
      <c r="G143" s="114" t="s">
        <v>69</v>
      </c>
      <c r="H143" s="114" t="s">
        <v>69</v>
      </c>
      <c r="I143" s="114">
        <v>0</v>
      </c>
      <c r="J143" s="114" t="s">
        <v>69</v>
      </c>
      <c r="K143" s="114" t="s">
        <v>69</v>
      </c>
      <c r="L143" s="114" t="s">
        <v>69</v>
      </c>
      <c r="M143" s="114">
        <v>2.4</v>
      </c>
      <c r="N143" s="114">
        <v>2.4</v>
      </c>
      <c r="O143" s="114" t="s">
        <v>69</v>
      </c>
      <c r="P143" s="114" t="s">
        <v>69</v>
      </c>
      <c r="Q143" s="114" t="s">
        <v>69</v>
      </c>
      <c r="R143" s="114" t="s">
        <v>69</v>
      </c>
      <c r="S143" s="114" t="s">
        <v>69</v>
      </c>
      <c r="T143" s="114">
        <v>0.83</v>
      </c>
      <c r="U143" s="114" t="s">
        <v>69</v>
      </c>
      <c r="V143" s="114" t="s">
        <v>69</v>
      </c>
      <c r="W143" s="114" t="s">
        <v>69</v>
      </c>
      <c r="X143" s="114">
        <v>12.96</v>
      </c>
      <c r="Y143" s="114">
        <v>7.36</v>
      </c>
      <c r="Z143" s="114" t="s">
        <v>69</v>
      </c>
      <c r="AA143" s="114" t="s">
        <v>69</v>
      </c>
      <c r="AB143" s="114" t="s">
        <v>69</v>
      </c>
      <c r="AC143" s="114" t="s">
        <v>69</v>
      </c>
      <c r="AD143" s="114" t="s">
        <v>69</v>
      </c>
      <c r="AE143" s="114">
        <v>0</v>
      </c>
      <c r="AF143" s="114" t="s">
        <v>69</v>
      </c>
      <c r="AG143" s="114" t="s">
        <v>69</v>
      </c>
      <c r="AH143" s="114" t="s">
        <v>69</v>
      </c>
      <c r="AI143" s="114">
        <v>0.19</v>
      </c>
      <c r="AJ143" s="114">
        <v>0.33</v>
      </c>
      <c r="AK143" s="114" t="s">
        <v>69</v>
      </c>
      <c r="AL143" s="114" t="s">
        <v>69</v>
      </c>
      <c r="AM143" s="114" t="s">
        <v>69</v>
      </c>
      <c r="AN143" s="114" t="s">
        <v>69</v>
      </c>
      <c r="AO143" s="114" t="s">
        <v>69</v>
      </c>
      <c r="AP143" s="114">
        <v>-1</v>
      </c>
      <c r="AQ143" s="114" t="s">
        <v>69</v>
      </c>
      <c r="AR143" s="114" t="s">
        <v>69</v>
      </c>
      <c r="AS143" s="114" t="s">
        <v>69</v>
      </c>
      <c r="AT143" s="114">
        <v>1</v>
      </c>
      <c r="AU143" s="114">
        <v>1</v>
      </c>
      <c r="AV143" s="114">
        <v>2</v>
      </c>
      <c r="AW143" s="114">
        <v>1</v>
      </c>
      <c r="AX143" s="114">
        <v>0</v>
      </c>
      <c r="AY143" s="114">
        <v>3</v>
      </c>
    </row>
    <row r="144" spans="1:51" hidden="1" x14ac:dyDescent="0.25">
      <c r="A144">
        <v>143</v>
      </c>
      <c r="B144">
        <v>0</v>
      </c>
      <c r="C144" t="s">
        <v>596</v>
      </c>
      <c r="D144" s="114">
        <v>0</v>
      </c>
      <c r="E144" s="114">
        <v>0.63</v>
      </c>
      <c r="F144" s="114">
        <v>0.8</v>
      </c>
      <c r="G144" s="114">
        <v>0.6</v>
      </c>
      <c r="H144" s="114">
        <v>0.62</v>
      </c>
      <c r="I144" s="114">
        <v>0.93</v>
      </c>
      <c r="J144" s="114">
        <v>0.33</v>
      </c>
      <c r="K144" s="114">
        <v>0.6</v>
      </c>
      <c r="L144" s="114">
        <v>0.5</v>
      </c>
      <c r="M144" s="114">
        <v>3.56</v>
      </c>
      <c r="N144" s="114">
        <v>2.67</v>
      </c>
      <c r="O144" s="114">
        <v>0</v>
      </c>
      <c r="P144" s="114">
        <v>0.41</v>
      </c>
      <c r="Q144" s="114">
        <v>0.73</v>
      </c>
      <c r="R144" s="114">
        <v>0.31</v>
      </c>
      <c r="S144" s="114">
        <v>0.68</v>
      </c>
      <c r="T144" s="114">
        <v>0.83</v>
      </c>
      <c r="U144" s="114">
        <v>0.25</v>
      </c>
      <c r="V144" s="114">
        <v>0.47</v>
      </c>
      <c r="W144" s="114">
        <v>0.41</v>
      </c>
      <c r="X144" s="114">
        <v>4.4800000000000004</v>
      </c>
      <c r="Y144" s="114">
        <v>2.78</v>
      </c>
      <c r="Z144" s="114" t="s">
        <v>69</v>
      </c>
      <c r="AA144" s="114">
        <v>1.54</v>
      </c>
      <c r="AB144" s="114">
        <v>1.1000000000000001</v>
      </c>
      <c r="AC144" s="114">
        <v>1.94</v>
      </c>
      <c r="AD144" s="114">
        <v>0.91</v>
      </c>
      <c r="AE144" s="114">
        <v>1.1200000000000001</v>
      </c>
      <c r="AF144" s="114">
        <v>1.32</v>
      </c>
      <c r="AG144" s="114">
        <v>1.28</v>
      </c>
      <c r="AH144" s="114">
        <v>1.22</v>
      </c>
      <c r="AI144" s="114">
        <v>0.79</v>
      </c>
      <c r="AJ144" s="114">
        <v>0.96</v>
      </c>
      <c r="AK144" s="114" t="s">
        <v>69</v>
      </c>
      <c r="AL144" s="114">
        <v>1</v>
      </c>
      <c r="AM144" s="114">
        <v>0</v>
      </c>
      <c r="AN144" s="114">
        <v>1</v>
      </c>
      <c r="AO144" s="114">
        <v>0</v>
      </c>
      <c r="AP144" s="114">
        <v>0</v>
      </c>
      <c r="AQ144" s="114">
        <v>1</v>
      </c>
      <c r="AR144" s="114">
        <v>1</v>
      </c>
      <c r="AS144" s="114">
        <v>1</v>
      </c>
      <c r="AT144" s="114">
        <v>1</v>
      </c>
      <c r="AU144" s="114">
        <v>0</v>
      </c>
      <c r="AV144" s="114">
        <v>6</v>
      </c>
      <c r="AW144" s="114">
        <v>0</v>
      </c>
      <c r="AX144" s="114">
        <v>4</v>
      </c>
      <c r="AY144" s="114">
        <v>10</v>
      </c>
    </row>
    <row r="145" spans="1:51" hidden="1" x14ac:dyDescent="0.25">
      <c r="A145">
        <v>144</v>
      </c>
      <c r="B145">
        <v>0</v>
      </c>
      <c r="C145" t="s">
        <v>597</v>
      </c>
      <c r="D145" s="114">
        <v>0</v>
      </c>
      <c r="E145" s="114">
        <v>0.7</v>
      </c>
      <c r="F145" s="114">
        <v>1</v>
      </c>
      <c r="G145" s="114">
        <v>0.5</v>
      </c>
      <c r="H145" s="114" t="s">
        <v>69</v>
      </c>
      <c r="I145" s="114">
        <v>0.82</v>
      </c>
      <c r="J145" s="114" t="s">
        <v>69</v>
      </c>
      <c r="K145" s="114" t="s">
        <v>69</v>
      </c>
      <c r="L145" s="114" t="s">
        <v>69</v>
      </c>
      <c r="M145" s="114">
        <v>10</v>
      </c>
      <c r="N145" s="114">
        <v>5</v>
      </c>
      <c r="O145" s="114">
        <v>0</v>
      </c>
      <c r="P145" s="114">
        <v>0.6</v>
      </c>
      <c r="Q145" s="114">
        <v>0.91</v>
      </c>
      <c r="R145" s="114">
        <v>0.48</v>
      </c>
      <c r="S145" s="114" t="s">
        <v>69</v>
      </c>
      <c r="T145" s="114">
        <v>0.83</v>
      </c>
      <c r="U145" s="114" t="s">
        <v>69</v>
      </c>
      <c r="V145" s="114" t="s">
        <v>69</v>
      </c>
      <c r="W145" s="114" t="s">
        <v>69</v>
      </c>
      <c r="X145" s="114">
        <v>18.7</v>
      </c>
      <c r="Y145" s="114">
        <v>11.31</v>
      </c>
      <c r="Z145" s="114" t="s">
        <v>69</v>
      </c>
      <c r="AA145" s="114">
        <v>1.17</v>
      </c>
      <c r="AB145" s="114">
        <v>1.1000000000000001</v>
      </c>
      <c r="AC145" s="114">
        <v>1.04</v>
      </c>
      <c r="AD145" s="114" t="s">
        <v>69</v>
      </c>
      <c r="AE145" s="114">
        <v>0.99</v>
      </c>
      <c r="AF145" s="114" t="s">
        <v>69</v>
      </c>
      <c r="AG145" s="114" t="s">
        <v>69</v>
      </c>
      <c r="AH145" s="114" t="s">
        <v>69</v>
      </c>
      <c r="AI145" s="114">
        <v>0.53</v>
      </c>
      <c r="AJ145" s="114">
        <v>0.44</v>
      </c>
      <c r="AK145" s="114" t="s">
        <v>69</v>
      </c>
      <c r="AL145" s="114">
        <v>0</v>
      </c>
      <c r="AM145" s="114">
        <v>0</v>
      </c>
      <c r="AN145" s="114">
        <v>0</v>
      </c>
      <c r="AO145" s="114" t="s">
        <v>69</v>
      </c>
      <c r="AP145" s="114">
        <v>0</v>
      </c>
      <c r="AQ145" s="114" t="s">
        <v>69</v>
      </c>
      <c r="AR145" s="114" t="s">
        <v>69</v>
      </c>
      <c r="AS145" s="114" t="s">
        <v>69</v>
      </c>
      <c r="AT145" s="114">
        <v>1</v>
      </c>
      <c r="AU145" s="114">
        <v>1</v>
      </c>
      <c r="AV145" s="114">
        <v>2</v>
      </c>
      <c r="AW145" s="114">
        <v>0</v>
      </c>
      <c r="AX145" s="114">
        <v>4</v>
      </c>
      <c r="AY145" s="114">
        <v>6</v>
      </c>
    </row>
    <row r="146" spans="1:51" hidden="1" x14ac:dyDescent="0.25">
      <c r="A146">
        <v>145</v>
      </c>
      <c r="B146">
        <v>0</v>
      </c>
      <c r="C146" t="s">
        <v>598</v>
      </c>
      <c r="D146" s="114">
        <v>0.02</v>
      </c>
      <c r="E146" s="114">
        <v>0.78</v>
      </c>
      <c r="F146" s="114">
        <v>0.96</v>
      </c>
      <c r="G146" s="114">
        <v>0.71</v>
      </c>
      <c r="H146" s="114">
        <v>0.78</v>
      </c>
      <c r="I146" s="114">
        <v>0.87</v>
      </c>
      <c r="J146" s="114">
        <v>0.64</v>
      </c>
      <c r="K146" s="114">
        <v>0.86</v>
      </c>
      <c r="L146" s="114">
        <v>0.56000000000000005</v>
      </c>
      <c r="M146" s="114">
        <v>14.53</v>
      </c>
      <c r="N146" s="114">
        <v>8.14</v>
      </c>
      <c r="O146" s="114">
        <v>0.01</v>
      </c>
      <c r="P146" s="114">
        <v>0.59</v>
      </c>
      <c r="Q146" s="114">
        <v>0.89</v>
      </c>
      <c r="R146" s="114">
        <v>0.44</v>
      </c>
      <c r="S146" s="114">
        <v>0.67</v>
      </c>
      <c r="T146" s="114">
        <v>0.81</v>
      </c>
      <c r="U146" s="114">
        <v>0.38</v>
      </c>
      <c r="V146" s="114">
        <v>0.66</v>
      </c>
      <c r="W146" s="114">
        <v>0.51</v>
      </c>
      <c r="X146" s="114">
        <v>21.41</v>
      </c>
      <c r="Y146" s="114">
        <v>13.29</v>
      </c>
      <c r="Z146" s="114">
        <v>2</v>
      </c>
      <c r="AA146" s="114">
        <v>1.32</v>
      </c>
      <c r="AB146" s="114">
        <v>1.08</v>
      </c>
      <c r="AC146" s="114">
        <v>1.61</v>
      </c>
      <c r="AD146" s="114">
        <v>1.1599999999999999</v>
      </c>
      <c r="AE146" s="114">
        <v>1.07</v>
      </c>
      <c r="AF146" s="114">
        <v>1.68</v>
      </c>
      <c r="AG146" s="114">
        <v>1.3</v>
      </c>
      <c r="AH146" s="114">
        <v>1.1000000000000001</v>
      </c>
      <c r="AI146" s="114">
        <v>0.68</v>
      </c>
      <c r="AJ146" s="114">
        <v>0.61</v>
      </c>
      <c r="AK146" s="114">
        <v>1</v>
      </c>
      <c r="AL146" s="114">
        <v>1</v>
      </c>
      <c r="AM146" s="114">
        <v>0</v>
      </c>
      <c r="AN146" s="114">
        <v>1</v>
      </c>
      <c r="AO146" s="114">
        <v>0</v>
      </c>
      <c r="AP146" s="114">
        <v>0</v>
      </c>
      <c r="AQ146" s="114">
        <v>1</v>
      </c>
      <c r="AR146" s="114">
        <v>1</v>
      </c>
      <c r="AS146" s="114">
        <v>0</v>
      </c>
      <c r="AT146" s="114">
        <v>1</v>
      </c>
      <c r="AU146" s="114">
        <v>1</v>
      </c>
      <c r="AV146" s="114">
        <v>7</v>
      </c>
      <c r="AW146" s="114">
        <v>0</v>
      </c>
      <c r="AX146" s="114">
        <v>4</v>
      </c>
      <c r="AY146" s="114">
        <v>11</v>
      </c>
    </row>
    <row r="147" spans="1:51" hidden="1" x14ac:dyDescent="0.25">
      <c r="A147">
        <v>146</v>
      </c>
      <c r="B147">
        <v>0</v>
      </c>
      <c r="C147" t="s">
        <v>636</v>
      </c>
      <c r="D147" s="114" t="s">
        <v>69</v>
      </c>
      <c r="E147" s="114" t="s">
        <v>69</v>
      </c>
      <c r="F147" s="114" t="s">
        <v>69</v>
      </c>
      <c r="G147" s="114" t="s">
        <v>69</v>
      </c>
      <c r="H147" s="114" t="s">
        <v>69</v>
      </c>
      <c r="I147" s="114">
        <v>0</v>
      </c>
      <c r="J147" s="114" t="s">
        <v>69</v>
      </c>
      <c r="K147" s="114" t="s">
        <v>69</v>
      </c>
      <c r="L147" s="114" t="s">
        <v>69</v>
      </c>
      <c r="M147" s="114">
        <v>8.5</v>
      </c>
      <c r="N147" s="114">
        <v>8.5</v>
      </c>
      <c r="O147" s="114" t="s">
        <v>69</v>
      </c>
      <c r="P147" s="114" t="s">
        <v>69</v>
      </c>
      <c r="Q147" s="114" t="s">
        <v>69</v>
      </c>
      <c r="R147" s="114" t="s">
        <v>69</v>
      </c>
      <c r="S147" s="114" t="s">
        <v>69</v>
      </c>
      <c r="T147" s="114">
        <v>0</v>
      </c>
      <c r="U147" s="114" t="s">
        <v>69</v>
      </c>
      <c r="V147" s="114" t="s">
        <v>69</v>
      </c>
      <c r="W147" s="114" t="s">
        <v>69</v>
      </c>
      <c r="X147" s="114">
        <v>8.5</v>
      </c>
      <c r="Y147" s="114">
        <v>8.5</v>
      </c>
      <c r="Z147" s="114" t="s">
        <v>69</v>
      </c>
      <c r="AA147" s="114" t="s">
        <v>69</v>
      </c>
      <c r="AB147" s="114" t="s">
        <v>69</v>
      </c>
      <c r="AC147" s="114" t="s">
        <v>69</v>
      </c>
      <c r="AD147" s="114" t="s">
        <v>69</v>
      </c>
      <c r="AE147" s="114" t="s">
        <v>69</v>
      </c>
      <c r="AF147" s="114" t="s">
        <v>69</v>
      </c>
      <c r="AG147" s="114" t="s">
        <v>69</v>
      </c>
      <c r="AH147" s="114" t="s">
        <v>69</v>
      </c>
      <c r="AI147" s="114">
        <v>1</v>
      </c>
      <c r="AJ147" s="114">
        <v>1</v>
      </c>
      <c r="AK147" s="114" t="s">
        <v>69</v>
      </c>
      <c r="AL147" s="114" t="s">
        <v>69</v>
      </c>
      <c r="AM147" s="114" t="s">
        <v>69</v>
      </c>
      <c r="AN147" s="114" t="s">
        <v>69</v>
      </c>
      <c r="AO147" s="114" t="s">
        <v>69</v>
      </c>
      <c r="AP147" s="114" t="s">
        <v>69</v>
      </c>
      <c r="AQ147" s="114" t="s">
        <v>69</v>
      </c>
      <c r="AR147" s="114" t="s">
        <v>69</v>
      </c>
      <c r="AS147" s="114" t="s">
        <v>69</v>
      </c>
      <c r="AT147" s="114">
        <v>0</v>
      </c>
      <c r="AU147" s="114">
        <v>0</v>
      </c>
      <c r="AV147" s="114">
        <v>0</v>
      </c>
      <c r="AW147" s="114">
        <v>0</v>
      </c>
      <c r="AX147" s="114">
        <v>2</v>
      </c>
      <c r="AY147" s="114">
        <v>2</v>
      </c>
    </row>
    <row r="148" spans="1:51" hidden="1" x14ac:dyDescent="0.25">
      <c r="A148">
        <v>147</v>
      </c>
      <c r="B148">
        <v>1</v>
      </c>
      <c r="C148" t="s">
        <v>599</v>
      </c>
      <c r="D148" s="114">
        <v>0</v>
      </c>
      <c r="E148" s="114">
        <v>0.84</v>
      </c>
      <c r="F148" s="114">
        <v>1</v>
      </c>
      <c r="G148" s="114">
        <v>0.8</v>
      </c>
      <c r="H148" s="114">
        <v>0.4</v>
      </c>
      <c r="I148" s="114">
        <v>0</v>
      </c>
      <c r="J148" s="114">
        <v>0</v>
      </c>
      <c r="K148" s="114">
        <v>0.67</v>
      </c>
      <c r="L148" s="114">
        <v>0</v>
      </c>
      <c r="M148" s="114">
        <v>0</v>
      </c>
      <c r="N148" s="114">
        <v>0</v>
      </c>
      <c r="O148" s="114">
        <v>0</v>
      </c>
      <c r="P148" s="114">
        <v>0.66</v>
      </c>
      <c r="Q148" s="114">
        <v>0.91</v>
      </c>
      <c r="R148" s="114">
        <v>0.54</v>
      </c>
      <c r="S148" s="114">
        <v>0.46</v>
      </c>
      <c r="T148" s="114">
        <v>0</v>
      </c>
      <c r="U148" s="114">
        <v>0.36</v>
      </c>
      <c r="V148" s="114">
        <v>0.63</v>
      </c>
      <c r="W148" s="114">
        <v>0</v>
      </c>
      <c r="X148" s="114">
        <v>0</v>
      </c>
      <c r="Y148" s="114">
        <v>0</v>
      </c>
      <c r="Z148" s="114" t="s">
        <v>69</v>
      </c>
      <c r="AA148" s="114">
        <v>1.27</v>
      </c>
      <c r="AB148" s="114">
        <v>1.1000000000000001</v>
      </c>
      <c r="AC148" s="114">
        <v>1.48</v>
      </c>
      <c r="AD148" s="114">
        <v>0.87</v>
      </c>
      <c r="AE148" s="114" t="s">
        <v>69</v>
      </c>
      <c r="AF148" s="114">
        <v>0</v>
      </c>
      <c r="AG148" s="114">
        <v>1.06</v>
      </c>
      <c r="AH148" s="114" t="s">
        <v>69</v>
      </c>
      <c r="AI148" s="114" t="s">
        <v>69</v>
      </c>
      <c r="AJ148" s="114" t="s">
        <v>69</v>
      </c>
      <c r="AK148" s="114" t="s">
        <v>69</v>
      </c>
      <c r="AL148" s="114">
        <v>1</v>
      </c>
      <c r="AM148" s="114">
        <v>0</v>
      </c>
      <c r="AN148" s="114">
        <v>1</v>
      </c>
      <c r="AO148" s="114">
        <v>0</v>
      </c>
      <c r="AP148" s="114" t="s">
        <v>69</v>
      </c>
      <c r="AQ148" s="114">
        <v>-1</v>
      </c>
      <c r="AR148" s="114">
        <v>0</v>
      </c>
      <c r="AS148" s="114" t="s">
        <v>69</v>
      </c>
      <c r="AT148" s="114" t="s">
        <v>69</v>
      </c>
      <c r="AU148" s="114" t="s">
        <v>69</v>
      </c>
      <c r="AV148" s="114">
        <v>2</v>
      </c>
      <c r="AW148" s="114">
        <v>1</v>
      </c>
      <c r="AX148" s="114">
        <v>3</v>
      </c>
      <c r="AY148" s="114">
        <v>6</v>
      </c>
    </row>
    <row r="149" spans="1:51" hidden="1" x14ac:dyDescent="0.25">
      <c r="A149">
        <v>148</v>
      </c>
      <c r="B149">
        <v>0</v>
      </c>
      <c r="C149" t="s">
        <v>600</v>
      </c>
      <c r="D149" s="114">
        <v>0</v>
      </c>
      <c r="E149" s="114">
        <v>0.65</v>
      </c>
      <c r="F149" s="114">
        <v>0.95</v>
      </c>
      <c r="G149" s="114">
        <v>0.56999999999999995</v>
      </c>
      <c r="H149" s="114">
        <v>0.92</v>
      </c>
      <c r="I149" s="114">
        <v>0.81</v>
      </c>
      <c r="J149" s="114">
        <v>0.8</v>
      </c>
      <c r="K149" s="114">
        <v>0.97</v>
      </c>
      <c r="L149" s="114">
        <v>0.69</v>
      </c>
      <c r="M149" s="114">
        <v>28.24</v>
      </c>
      <c r="N149" s="114">
        <v>27.65</v>
      </c>
      <c r="O149" s="114">
        <v>0</v>
      </c>
      <c r="P149" s="114">
        <v>0.67</v>
      </c>
      <c r="Q149" s="114">
        <v>0.94</v>
      </c>
      <c r="R149" s="114">
        <v>0.56999999999999995</v>
      </c>
      <c r="S149" s="114">
        <v>0.83</v>
      </c>
      <c r="T149" s="114">
        <v>0.66</v>
      </c>
      <c r="U149" s="114">
        <v>0.76</v>
      </c>
      <c r="V149" s="114">
        <v>0.89</v>
      </c>
      <c r="W149" s="114">
        <v>0.65</v>
      </c>
      <c r="X149" s="114">
        <v>32.03</v>
      </c>
      <c r="Y149" s="114">
        <v>22.63</v>
      </c>
      <c r="Z149" s="114" t="s">
        <v>69</v>
      </c>
      <c r="AA149" s="114">
        <v>0.97</v>
      </c>
      <c r="AB149" s="114">
        <v>1.01</v>
      </c>
      <c r="AC149" s="114">
        <v>1</v>
      </c>
      <c r="AD149" s="114">
        <v>1.1100000000000001</v>
      </c>
      <c r="AE149" s="114">
        <v>1.23</v>
      </c>
      <c r="AF149" s="114">
        <v>1.05</v>
      </c>
      <c r="AG149" s="114">
        <v>1.0900000000000001</v>
      </c>
      <c r="AH149" s="114">
        <v>1.06</v>
      </c>
      <c r="AI149" s="114">
        <v>0.88</v>
      </c>
      <c r="AJ149" s="114">
        <v>1.22</v>
      </c>
      <c r="AK149" s="114" t="s">
        <v>69</v>
      </c>
      <c r="AL149" s="114">
        <v>0</v>
      </c>
      <c r="AM149" s="114">
        <v>0</v>
      </c>
      <c r="AN149" s="114">
        <v>0</v>
      </c>
      <c r="AO149" s="114">
        <v>0</v>
      </c>
      <c r="AP149" s="114">
        <v>1</v>
      </c>
      <c r="AQ149" s="114">
        <v>0</v>
      </c>
      <c r="AR149" s="114">
        <v>0</v>
      </c>
      <c r="AS149" s="114">
        <v>0</v>
      </c>
      <c r="AT149" s="114">
        <v>0</v>
      </c>
      <c r="AU149" s="114">
        <v>-1</v>
      </c>
      <c r="AV149" s="114">
        <v>1</v>
      </c>
      <c r="AW149" s="114">
        <v>1</v>
      </c>
      <c r="AX149" s="114">
        <v>8</v>
      </c>
      <c r="AY149" s="114">
        <v>10</v>
      </c>
    </row>
    <row r="150" spans="1:51" hidden="1" x14ac:dyDescent="0.25">
      <c r="A150">
        <v>149</v>
      </c>
      <c r="B150">
        <v>1</v>
      </c>
      <c r="C150" t="s">
        <v>601</v>
      </c>
      <c r="D150" s="114">
        <v>0</v>
      </c>
      <c r="E150" s="114">
        <v>0.66</v>
      </c>
      <c r="F150" s="114">
        <v>0.89</v>
      </c>
      <c r="G150" s="114">
        <v>0.41</v>
      </c>
      <c r="H150" s="114">
        <v>0.94</v>
      </c>
      <c r="I150" s="114">
        <v>0</v>
      </c>
      <c r="J150" s="114">
        <v>0.84</v>
      </c>
      <c r="K150" s="114">
        <v>0.95</v>
      </c>
      <c r="L150" s="114">
        <v>0.73</v>
      </c>
      <c r="M150" s="114">
        <v>0</v>
      </c>
      <c r="N150" s="114">
        <v>0</v>
      </c>
      <c r="O150" s="114">
        <v>0</v>
      </c>
      <c r="P150" s="114">
        <v>0.72</v>
      </c>
      <c r="Q150" s="114">
        <v>0.91</v>
      </c>
      <c r="R150" s="114">
        <v>0.56999999999999995</v>
      </c>
      <c r="S150" s="114">
        <v>0.81</v>
      </c>
      <c r="T150" s="114">
        <v>0</v>
      </c>
      <c r="U150" s="114">
        <v>0.67</v>
      </c>
      <c r="V150" s="114">
        <v>0.9</v>
      </c>
      <c r="W150" s="114">
        <v>0.67</v>
      </c>
      <c r="X150" s="114">
        <v>0</v>
      </c>
      <c r="Y150" s="114">
        <v>0</v>
      </c>
      <c r="Z150" s="114" t="s">
        <v>69</v>
      </c>
      <c r="AA150" s="114">
        <v>0.92</v>
      </c>
      <c r="AB150" s="114">
        <v>0.98</v>
      </c>
      <c r="AC150" s="114">
        <v>0.72</v>
      </c>
      <c r="AD150" s="114">
        <v>1.1599999999999999</v>
      </c>
      <c r="AE150" s="114" t="s">
        <v>69</v>
      </c>
      <c r="AF150" s="114">
        <v>1.25</v>
      </c>
      <c r="AG150" s="114">
        <v>1.06</v>
      </c>
      <c r="AH150" s="114">
        <v>1.0900000000000001</v>
      </c>
      <c r="AI150" s="114" t="s">
        <v>69</v>
      </c>
      <c r="AJ150" s="114" t="s">
        <v>69</v>
      </c>
      <c r="AK150" s="114" t="s">
        <v>69</v>
      </c>
      <c r="AL150" s="114">
        <v>0</v>
      </c>
      <c r="AM150" s="114">
        <v>0</v>
      </c>
      <c r="AN150" s="114">
        <v>-1</v>
      </c>
      <c r="AO150" s="114">
        <v>0</v>
      </c>
      <c r="AP150" s="114" t="s">
        <v>69</v>
      </c>
      <c r="AQ150" s="114">
        <v>1</v>
      </c>
      <c r="AR150" s="114">
        <v>0</v>
      </c>
      <c r="AS150" s="114">
        <v>0</v>
      </c>
      <c r="AT150" s="114" t="s">
        <v>69</v>
      </c>
      <c r="AU150" s="114" t="s">
        <v>69</v>
      </c>
      <c r="AV150" s="114">
        <v>1</v>
      </c>
      <c r="AW150" s="114">
        <v>1</v>
      </c>
      <c r="AX150" s="114">
        <v>5</v>
      </c>
      <c r="AY150" s="114">
        <v>7</v>
      </c>
    </row>
    <row r="151" spans="1:51" hidden="1" x14ac:dyDescent="0.25">
      <c r="A151">
        <v>150</v>
      </c>
      <c r="B151">
        <v>0</v>
      </c>
      <c r="C151" t="s">
        <v>602</v>
      </c>
      <c r="D151" s="114">
        <v>0</v>
      </c>
      <c r="E151" s="114">
        <v>0.6</v>
      </c>
      <c r="F151" s="114">
        <v>0.93</v>
      </c>
      <c r="G151" s="114">
        <v>0.43</v>
      </c>
      <c r="H151" s="114">
        <v>0.87</v>
      </c>
      <c r="I151" s="114">
        <v>0.96</v>
      </c>
      <c r="J151" s="114">
        <v>0.56999999999999995</v>
      </c>
      <c r="K151" s="114">
        <v>0.82</v>
      </c>
      <c r="L151" s="114">
        <v>0.59</v>
      </c>
      <c r="M151" s="114">
        <v>6.49</v>
      </c>
      <c r="N151" s="114">
        <v>3.31</v>
      </c>
      <c r="O151" s="114">
        <v>0.01</v>
      </c>
      <c r="P151" s="114">
        <v>0.52</v>
      </c>
      <c r="Q151" s="114">
        <v>0.9</v>
      </c>
      <c r="R151" s="114">
        <v>0.37</v>
      </c>
      <c r="S151" s="114">
        <v>0.8</v>
      </c>
      <c r="T151" s="114">
        <v>0.84</v>
      </c>
      <c r="U151" s="114">
        <v>0.48</v>
      </c>
      <c r="V151" s="114">
        <v>0.72</v>
      </c>
      <c r="W151" s="114">
        <v>0.56000000000000005</v>
      </c>
      <c r="X151" s="114">
        <v>8.86</v>
      </c>
      <c r="Y151" s="114">
        <v>6.07</v>
      </c>
      <c r="Z151" s="114">
        <v>0</v>
      </c>
      <c r="AA151" s="114">
        <v>1.1499999999999999</v>
      </c>
      <c r="AB151" s="114">
        <v>1.03</v>
      </c>
      <c r="AC151" s="114">
        <v>1.1599999999999999</v>
      </c>
      <c r="AD151" s="114">
        <v>1.0900000000000001</v>
      </c>
      <c r="AE151" s="114">
        <v>1.1399999999999999</v>
      </c>
      <c r="AF151" s="114">
        <v>1.19</v>
      </c>
      <c r="AG151" s="114">
        <v>1.1399999999999999</v>
      </c>
      <c r="AH151" s="114">
        <v>1.05</v>
      </c>
      <c r="AI151" s="114">
        <v>0.73</v>
      </c>
      <c r="AJ151" s="114">
        <v>0.55000000000000004</v>
      </c>
      <c r="AK151" s="114">
        <v>-1</v>
      </c>
      <c r="AL151" s="114">
        <v>0</v>
      </c>
      <c r="AM151" s="114">
        <v>0</v>
      </c>
      <c r="AN151" s="114">
        <v>0</v>
      </c>
      <c r="AO151" s="114">
        <v>0</v>
      </c>
      <c r="AP151" s="114">
        <v>0</v>
      </c>
      <c r="AQ151" s="114">
        <v>0</v>
      </c>
      <c r="AR151" s="114">
        <v>0</v>
      </c>
      <c r="AS151" s="114">
        <v>0</v>
      </c>
      <c r="AT151" s="114">
        <v>1</v>
      </c>
      <c r="AU151" s="114">
        <v>1</v>
      </c>
      <c r="AV151" s="114">
        <v>2</v>
      </c>
      <c r="AW151" s="114">
        <v>1</v>
      </c>
      <c r="AX151" s="114">
        <v>8</v>
      </c>
      <c r="AY151" s="114">
        <v>11</v>
      </c>
    </row>
    <row r="152" spans="1:51" hidden="1" x14ac:dyDescent="0.25">
      <c r="A152">
        <v>151</v>
      </c>
      <c r="B152">
        <v>0</v>
      </c>
      <c r="C152" t="s">
        <v>603</v>
      </c>
      <c r="D152" s="114">
        <v>0.01</v>
      </c>
      <c r="E152" s="114">
        <v>0.47</v>
      </c>
      <c r="F152" s="114">
        <v>0.79</v>
      </c>
      <c r="G152" s="114">
        <v>0.31</v>
      </c>
      <c r="H152" s="114">
        <v>0.89</v>
      </c>
      <c r="I152" s="114">
        <v>0.76</v>
      </c>
      <c r="J152" s="114">
        <v>0.4</v>
      </c>
      <c r="K152" s="114">
        <v>0.84</v>
      </c>
      <c r="L152" s="114">
        <v>0.56000000000000005</v>
      </c>
      <c r="M152" s="114">
        <v>5.28</v>
      </c>
      <c r="N152" s="114">
        <v>2.0099999999999998</v>
      </c>
      <c r="O152" s="114">
        <v>0.01</v>
      </c>
      <c r="P152" s="114">
        <v>0.52</v>
      </c>
      <c r="Q152" s="114">
        <v>0.9</v>
      </c>
      <c r="R152" s="114">
        <v>0.37</v>
      </c>
      <c r="S152" s="114">
        <v>0.8</v>
      </c>
      <c r="T152" s="114">
        <v>0.84</v>
      </c>
      <c r="U152" s="114">
        <v>0.48</v>
      </c>
      <c r="V152" s="114">
        <v>0.72</v>
      </c>
      <c r="W152" s="114">
        <v>0.56000000000000005</v>
      </c>
      <c r="X152" s="114">
        <v>8.86</v>
      </c>
      <c r="Y152" s="114">
        <v>6.07</v>
      </c>
      <c r="Z152" s="114">
        <v>1</v>
      </c>
      <c r="AA152" s="114">
        <v>0.9</v>
      </c>
      <c r="AB152" s="114">
        <v>0.88</v>
      </c>
      <c r="AC152" s="114">
        <v>0.84</v>
      </c>
      <c r="AD152" s="114">
        <v>1.1100000000000001</v>
      </c>
      <c r="AE152" s="114">
        <v>0.9</v>
      </c>
      <c r="AF152" s="114">
        <v>0.83</v>
      </c>
      <c r="AG152" s="114">
        <v>1.17</v>
      </c>
      <c r="AH152" s="114">
        <v>1</v>
      </c>
      <c r="AI152" s="114">
        <v>0.6</v>
      </c>
      <c r="AJ152" s="114">
        <v>0.33</v>
      </c>
      <c r="AK152" s="114">
        <v>0</v>
      </c>
      <c r="AL152" s="114">
        <v>0</v>
      </c>
      <c r="AM152" s="114">
        <v>0</v>
      </c>
      <c r="AN152" s="114">
        <v>0</v>
      </c>
      <c r="AO152" s="114">
        <v>0</v>
      </c>
      <c r="AP152" s="114">
        <v>0</v>
      </c>
      <c r="AQ152" s="114">
        <v>0</v>
      </c>
      <c r="AR152" s="114">
        <v>0</v>
      </c>
      <c r="AS152" s="114">
        <v>0</v>
      </c>
      <c r="AT152" s="114">
        <v>1</v>
      </c>
      <c r="AU152" s="114">
        <v>1</v>
      </c>
      <c r="AV152" s="114">
        <v>2</v>
      </c>
      <c r="AW152" s="114">
        <v>0</v>
      </c>
      <c r="AX152" s="114">
        <v>9</v>
      </c>
      <c r="AY152" s="114">
        <v>11</v>
      </c>
    </row>
    <row r="153" spans="1:51" hidden="1" x14ac:dyDescent="0.25">
      <c r="A153">
        <v>152</v>
      </c>
      <c r="B153">
        <v>1</v>
      </c>
      <c r="C153" t="s">
        <v>637</v>
      </c>
      <c r="D153" s="114" t="s">
        <v>69</v>
      </c>
      <c r="E153" s="114" t="s">
        <v>69</v>
      </c>
      <c r="F153" s="114" t="s">
        <v>69</v>
      </c>
      <c r="G153" s="114" t="s">
        <v>69</v>
      </c>
      <c r="H153" s="114" t="s">
        <v>69</v>
      </c>
      <c r="I153" s="114">
        <v>0</v>
      </c>
      <c r="J153" s="114" t="s">
        <v>69</v>
      </c>
      <c r="K153" s="114" t="s">
        <v>69</v>
      </c>
      <c r="L153" s="114" t="s">
        <v>69</v>
      </c>
      <c r="M153" s="114">
        <v>0</v>
      </c>
      <c r="N153" s="114">
        <v>0</v>
      </c>
      <c r="O153" s="114" t="s">
        <v>69</v>
      </c>
      <c r="P153" s="114" t="s">
        <v>69</v>
      </c>
      <c r="Q153" s="114" t="s">
        <v>69</v>
      </c>
      <c r="R153" s="114" t="s">
        <v>69</v>
      </c>
      <c r="S153" s="114" t="s">
        <v>69</v>
      </c>
      <c r="T153" s="114">
        <v>0</v>
      </c>
      <c r="U153" s="114" t="s">
        <v>69</v>
      </c>
      <c r="V153" s="114" t="s">
        <v>69</v>
      </c>
      <c r="W153" s="114" t="s">
        <v>69</v>
      </c>
      <c r="X153" s="114">
        <v>0</v>
      </c>
      <c r="Y153" s="114">
        <v>0</v>
      </c>
      <c r="Z153" s="114" t="s">
        <v>69</v>
      </c>
      <c r="AA153" s="114" t="s">
        <v>69</v>
      </c>
      <c r="AB153" s="114" t="s">
        <v>69</v>
      </c>
      <c r="AC153" s="114" t="s">
        <v>69</v>
      </c>
      <c r="AD153" s="114" t="s">
        <v>69</v>
      </c>
      <c r="AE153" s="114" t="s">
        <v>69</v>
      </c>
      <c r="AF153" s="114" t="s">
        <v>69</v>
      </c>
      <c r="AG153" s="114" t="s">
        <v>69</v>
      </c>
      <c r="AH153" s="114" t="s">
        <v>69</v>
      </c>
      <c r="AI153" s="114" t="s">
        <v>69</v>
      </c>
      <c r="AJ153" s="114" t="s">
        <v>69</v>
      </c>
      <c r="AK153" s="114" t="s">
        <v>69</v>
      </c>
      <c r="AL153" s="114" t="s">
        <v>69</v>
      </c>
      <c r="AM153" s="114" t="s">
        <v>69</v>
      </c>
      <c r="AN153" s="114" t="s">
        <v>69</v>
      </c>
      <c r="AO153" s="114" t="s">
        <v>69</v>
      </c>
      <c r="AP153" s="114" t="s">
        <v>69</v>
      </c>
      <c r="AQ153" s="114" t="s">
        <v>69</v>
      </c>
      <c r="AR153" s="114" t="s">
        <v>69</v>
      </c>
      <c r="AS153" s="114" t="s">
        <v>69</v>
      </c>
      <c r="AT153" s="114" t="s">
        <v>69</v>
      </c>
      <c r="AU153" s="114" t="s">
        <v>69</v>
      </c>
      <c r="AV153" s="114" t="s">
        <v>69</v>
      </c>
      <c r="AW153" s="114" t="s">
        <v>69</v>
      </c>
      <c r="AX153" s="114" t="s">
        <v>69</v>
      </c>
      <c r="AY153" s="114" t="s">
        <v>69</v>
      </c>
    </row>
    <row r="154" spans="1:51" hidden="1" x14ac:dyDescent="0.25">
      <c r="A154">
        <v>153</v>
      </c>
      <c r="B154">
        <v>0</v>
      </c>
      <c r="C154" t="s">
        <v>604</v>
      </c>
      <c r="D154" s="114">
        <v>0.01</v>
      </c>
      <c r="E154" s="114">
        <v>0.62</v>
      </c>
      <c r="F154" s="114">
        <v>0.95</v>
      </c>
      <c r="G154" s="114">
        <v>0.53</v>
      </c>
      <c r="H154" s="114" t="s">
        <v>69</v>
      </c>
      <c r="I154" s="114">
        <v>0.77</v>
      </c>
      <c r="J154" s="114">
        <v>0.71</v>
      </c>
      <c r="K154" s="114">
        <v>1</v>
      </c>
      <c r="L154" s="114" t="s">
        <v>69</v>
      </c>
      <c r="M154" s="114">
        <v>5.71</v>
      </c>
      <c r="N154" s="114">
        <v>3.79</v>
      </c>
      <c r="O154" s="114">
        <v>0.03</v>
      </c>
      <c r="P154" s="114">
        <v>0.56999999999999995</v>
      </c>
      <c r="Q154" s="114">
        <v>0.95</v>
      </c>
      <c r="R154" s="114">
        <v>0.39</v>
      </c>
      <c r="S154" s="114" t="s">
        <v>69</v>
      </c>
      <c r="T154" s="114">
        <v>0.82</v>
      </c>
      <c r="U154" s="114">
        <v>0.52</v>
      </c>
      <c r="V154" s="114">
        <v>0.69</v>
      </c>
      <c r="W154" s="114" t="s">
        <v>69</v>
      </c>
      <c r="X154" s="114">
        <v>10.66</v>
      </c>
      <c r="Y154" s="114">
        <v>6.49</v>
      </c>
      <c r="Z154" s="114">
        <v>0.33</v>
      </c>
      <c r="AA154" s="114">
        <v>1.0900000000000001</v>
      </c>
      <c r="AB154" s="114">
        <v>1</v>
      </c>
      <c r="AC154" s="114">
        <v>1.36</v>
      </c>
      <c r="AD154" s="114" t="s">
        <v>69</v>
      </c>
      <c r="AE154" s="114">
        <v>0.94</v>
      </c>
      <c r="AF154" s="114">
        <v>1.37</v>
      </c>
      <c r="AG154" s="114">
        <v>1.45</v>
      </c>
      <c r="AH154" s="114" t="s">
        <v>69</v>
      </c>
      <c r="AI154" s="114">
        <v>0.54</v>
      </c>
      <c r="AJ154" s="114">
        <v>0.57999999999999996</v>
      </c>
      <c r="AK154" s="114">
        <v>-1</v>
      </c>
      <c r="AL154" s="114">
        <v>0</v>
      </c>
      <c r="AM154" s="114">
        <v>0</v>
      </c>
      <c r="AN154" s="114">
        <v>1</v>
      </c>
      <c r="AO154" s="114" t="s">
        <v>69</v>
      </c>
      <c r="AP154" s="114">
        <v>0</v>
      </c>
      <c r="AQ154" s="114">
        <v>1</v>
      </c>
      <c r="AR154" s="114">
        <v>1</v>
      </c>
      <c r="AS154" s="114" t="s">
        <v>69</v>
      </c>
      <c r="AT154" s="114">
        <v>1</v>
      </c>
      <c r="AU154" s="114">
        <v>1</v>
      </c>
      <c r="AV154" s="114">
        <v>5</v>
      </c>
      <c r="AW154" s="114">
        <v>1</v>
      </c>
      <c r="AX154" s="114">
        <v>3</v>
      </c>
      <c r="AY154" s="114">
        <v>9</v>
      </c>
    </row>
    <row r="155" spans="1:51" hidden="1" x14ac:dyDescent="0.25">
      <c r="A155">
        <v>154</v>
      </c>
      <c r="B155">
        <v>0</v>
      </c>
      <c r="C155" t="s">
        <v>638</v>
      </c>
      <c r="D155" s="114" t="s">
        <v>69</v>
      </c>
      <c r="E155" s="114" t="s">
        <v>69</v>
      </c>
      <c r="F155" s="114" t="s">
        <v>69</v>
      </c>
      <c r="G155" s="114" t="s">
        <v>69</v>
      </c>
      <c r="H155" s="114" t="s">
        <v>69</v>
      </c>
      <c r="I155" s="114">
        <v>0</v>
      </c>
      <c r="J155" s="114" t="s">
        <v>69</v>
      </c>
      <c r="K155" s="114" t="s">
        <v>69</v>
      </c>
      <c r="L155" s="114" t="s">
        <v>69</v>
      </c>
      <c r="M155" s="114">
        <v>2.44</v>
      </c>
      <c r="N155" s="114">
        <v>1.9</v>
      </c>
      <c r="O155" s="114" t="s">
        <v>69</v>
      </c>
      <c r="P155" s="114" t="s">
        <v>69</v>
      </c>
      <c r="Q155" s="114" t="s">
        <v>69</v>
      </c>
      <c r="R155" s="114" t="s">
        <v>69</v>
      </c>
      <c r="S155" s="114" t="s">
        <v>69</v>
      </c>
      <c r="T155" s="114">
        <v>0.79</v>
      </c>
      <c r="U155" s="114" t="s">
        <v>69</v>
      </c>
      <c r="V155" s="114" t="s">
        <v>69</v>
      </c>
      <c r="W155" s="114" t="s">
        <v>69</v>
      </c>
      <c r="X155" s="114">
        <v>3.81</v>
      </c>
      <c r="Y155" s="114">
        <v>2.62</v>
      </c>
      <c r="Z155" s="114" t="s">
        <v>69</v>
      </c>
      <c r="AA155" s="114" t="s">
        <v>69</v>
      </c>
      <c r="AB155" s="114" t="s">
        <v>69</v>
      </c>
      <c r="AC155" s="114" t="s">
        <v>69</v>
      </c>
      <c r="AD155" s="114" t="s">
        <v>69</v>
      </c>
      <c r="AE155" s="114">
        <v>0</v>
      </c>
      <c r="AF155" s="114" t="s">
        <v>69</v>
      </c>
      <c r="AG155" s="114" t="s">
        <v>69</v>
      </c>
      <c r="AH155" s="114" t="s">
        <v>69</v>
      </c>
      <c r="AI155" s="114">
        <v>0.64</v>
      </c>
      <c r="AJ155" s="114">
        <v>0.73</v>
      </c>
      <c r="AK155" s="114" t="s">
        <v>69</v>
      </c>
      <c r="AL155" s="114" t="s">
        <v>69</v>
      </c>
      <c r="AM155" s="114" t="s">
        <v>69</v>
      </c>
      <c r="AN155" s="114" t="s">
        <v>69</v>
      </c>
      <c r="AO155" s="114" t="s">
        <v>69</v>
      </c>
      <c r="AP155" s="114">
        <v>-1</v>
      </c>
      <c r="AQ155" s="114" t="s">
        <v>69</v>
      </c>
      <c r="AR155" s="114" t="s">
        <v>69</v>
      </c>
      <c r="AS155" s="114" t="s">
        <v>69</v>
      </c>
      <c r="AT155" s="114">
        <v>1</v>
      </c>
      <c r="AU155" s="114">
        <v>1</v>
      </c>
      <c r="AV155" s="114">
        <v>2</v>
      </c>
      <c r="AW155" s="114">
        <v>1</v>
      </c>
      <c r="AX155" s="114">
        <v>0</v>
      </c>
      <c r="AY155" s="114">
        <v>3</v>
      </c>
    </row>
    <row r="156" spans="1:51" hidden="1" x14ac:dyDescent="0.25">
      <c r="A156">
        <v>155</v>
      </c>
      <c r="B156">
        <v>0</v>
      </c>
      <c r="C156" t="s">
        <v>606</v>
      </c>
      <c r="D156" s="114">
        <v>0</v>
      </c>
      <c r="E156" s="114">
        <v>0.45</v>
      </c>
      <c r="F156" s="114">
        <v>1</v>
      </c>
      <c r="G156" s="114">
        <v>0.12</v>
      </c>
      <c r="H156" s="114">
        <v>0.62</v>
      </c>
      <c r="I156" s="114">
        <v>0.69</v>
      </c>
      <c r="J156" s="114">
        <v>0.47</v>
      </c>
      <c r="K156" s="114">
        <v>0.56999999999999995</v>
      </c>
      <c r="L156" s="114">
        <v>0.45</v>
      </c>
      <c r="M156" s="114">
        <v>4.93</v>
      </c>
      <c r="N156" s="114">
        <v>3.37</v>
      </c>
      <c r="O156" s="114">
        <v>0</v>
      </c>
      <c r="P156" s="114">
        <v>0.48</v>
      </c>
      <c r="Q156" s="114">
        <v>0.95</v>
      </c>
      <c r="R156" s="114">
        <v>0.24</v>
      </c>
      <c r="S156" s="114">
        <v>0.6</v>
      </c>
      <c r="T156" s="114">
        <v>0.78</v>
      </c>
      <c r="U156" s="114">
        <v>0.36</v>
      </c>
      <c r="V156" s="114">
        <v>0.43</v>
      </c>
      <c r="W156" s="114">
        <v>0.55000000000000004</v>
      </c>
      <c r="X156" s="114">
        <v>4.08</v>
      </c>
      <c r="Y156" s="114">
        <v>1.71</v>
      </c>
      <c r="Z156" s="114" t="s">
        <v>69</v>
      </c>
      <c r="AA156" s="114">
        <v>0.94</v>
      </c>
      <c r="AB156" s="114">
        <v>1.05</v>
      </c>
      <c r="AC156" s="114">
        <v>0.5</v>
      </c>
      <c r="AD156" s="114">
        <v>1.03</v>
      </c>
      <c r="AE156" s="114">
        <v>0.88</v>
      </c>
      <c r="AF156" s="114">
        <v>1.31</v>
      </c>
      <c r="AG156" s="114">
        <v>1.33</v>
      </c>
      <c r="AH156" s="114">
        <v>0.82</v>
      </c>
      <c r="AI156" s="114">
        <v>1.21</v>
      </c>
      <c r="AJ156" s="114">
        <v>1.97</v>
      </c>
      <c r="AK156" s="114" t="s">
        <v>69</v>
      </c>
      <c r="AL156" s="114">
        <v>0</v>
      </c>
      <c r="AM156" s="114">
        <v>0</v>
      </c>
      <c r="AN156" s="114">
        <v>-1</v>
      </c>
      <c r="AO156" s="114">
        <v>0</v>
      </c>
      <c r="AP156" s="114">
        <v>0</v>
      </c>
      <c r="AQ156" s="114">
        <v>1</v>
      </c>
      <c r="AR156" s="114">
        <v>1</v>
      </c>
      <c r="AS156" s="114">
        <v>0</v>
      </c>
      <c r="AT156" s="114">
        <v>-1</v>
      </c>
      <c r="AU156" s="114">
        <v>-1</v>
      </c>
      <c r="AV156" s="114">
        <v>2</v>
      </c>
      <c r="AW156" s="114">
        <v>3</v>
      </c>
      <c r="AX156" s="114">
        <v>5</v>
      </c>
      <c r="AY156" s="114">
        <v>10</v>
      </c>
    </row>
    <row r="157" spans="1:51" hidden="1" x14ac:dyDescent="0.25">
      <c r="A157">
        <v>156</v>
      </c>
      <c r="B157">
        <v>0</v>
      </c>
      <c r="C157" t="s">
        <v>607</v>
      </c>
      <c r="D157" s="114">
        <v>0</v>
      </c>
      <c r="E157" s="114">
        <v>0.69</v>
      </c>
      <c r="F157" s="114">
        <v>1</v>
      </c>
      <c r="G157" s="114">
        <v>0.73</v>
      </c>
      <c r="H157" s="114">
        <v>0.6</v>
      </c>
      <c r="I157" s="114">
        <v>0.74</v>
      </c>
      <c r="J157" s="114">
        <v>0.89</v>
      </c>
      <c r="K157" s="114">
        <v>0.86</v>
      </c>
      <c r="L157" s="114">
        <v>0.5</v>
      </c>
      <c r="M157" s="114">
        <v>4.8099999999999996</v>
      </c>
      <c r="N157" s="114">
        <v>3.37</v>
      </c>
      <c r="O157" s="114">
        <v>0</v>
      </c>
      <c r="P157" s="114">
        <v>0.56999999999999995</v>
      </c>
      <c r="Q157" s="114">
        <v>0.94</v>
      </c>
      <c r="R157" s="114">
        <v>0.44</v>
      </c>
      <c r="S157" s="114">
        <v>0.65</v>
      </c>
      <c r="T157" s="114">
        <v>0.76</v>
      </c>
      <c r="U157" s="114">
        <v>0.5</v>
      </c>
      <c r="V157" s="114">
        <v>0.73</v>
      </c>
      <c r="W157" s="114">
        <v>0.46</v>
      </c>
      <c r="X157" s="114">
        <v>4.34</v>
      </c>
      <c r="Y157" s="114">
        <v>2.15</v>
      </c>
      <c r="Z157" s="114" t="s">
        <v>69</v>
      </c>
      <c r="AA157" s="114">
        <v>1.21</v>
      </c>
      <c r="AB157" s="114">
        <v>1.06</v>
      </c>
      <c r="AC157" s="114">
        <v>1.66</v>
      </c>
      <c r="AD157" s="114">
        <v>0.92</v>
      </c>
      <c r="AE157" s="114">
        <v>0.97</v>
      </c>
      <c r="AF157" s="114">
        <v>1.78</v>
      </c>
      <c r="AG157" s="114">
        <v>1.18</v>
      </c>
      <c r="AH157" s="114">
        <v>1.0900000000000001</v>
      </c>
      <c r="AI157" s="114">
        <v>1.1100000000000001</v>
      </c>
      <c r="AJ157" s="114">
        <v>1.57</v>
      </c>
      <c r="AK157" s="114" t="s">
        <v>69</v>
      </c>
      <c r="AL157" s="114">
        <v>1</v>
      </c>
      <c r="AM157" s="114">
        <v>0</v>
      </c>
      <c r="AN157" s="114">
        <v>1</v>
      </c>
      <c r="AO157" s="114">
        <v>0</v>
      </c>
      <c r="AP157" s="114">
        <v>0</v>
      </c>
      <c r="AQ157" s="114">
        <v>1</v>
      </c>
      <c r="AR157" s="114">
        <v>0</v>
      </c>
      <c r="AS157" s="114">
        <v>0</v>
      </c>
      <c r="AT157" s="114">
        <v>0</v>
      </c>
      <c r="AU157" s="114">
        <v>-1</v>
      </c>
      <c r="AV157" s="114">
        <v>3</v>
      </c>
      <c r="AW157" s="114">
        <v>1</v>
      </c>
      <c r="AX157" s="114">
        <v>6</v>
      </c>
      <c r="AY157" s="114">
        <v>10</v>
      </c>
    </row>
    <row r="158" spans="1:51" hidden="1" x14ac:dyDescent="0.25">
      <c r="A158">
        <v>157</v>
      </c>
      <c r="B158">
        <v>0</v>
      </c>
      <c r="C158" t="s">
        <v>608</v>
      </c>
      <c r="D158" s="114">
        <v>0.04</v>
      </c>
      <c r="E158" s="114">
        <v>0.56000000000000005</v>
      </c>
      <c r="F158" s="114">
        <v>0.89</v>
      </c>
      <c r="G158" s="114">
        <v>0.41</v>
      </c>
      <c r="H158" s="114">
        <v>0.75</v>
      </c>
      <c r="I158" s="114">
        <v>0.81</v>
      </c>
      <c r="J158" s="114">
        <v>0.52</v>
      </c>
      <c r="K158" s="114">
        <v>0.79</v>
      </c>
      <c r="L158" s="114">
        <v>0.56999999999999995</v>
      </c>
      <c r="M158" s="114">
        <v>23.09</v>
      </c>
      <c r="N158" s="114">
        <v>11.86</v>
      </c>
      <c r="O158" s="114">
        <v>0.01</v>
      </c>
      <c r="P158" s="114">
        <v>0.65</v>
      </c>
      <c r="Q158" s="114">
        <v>0.93</v>
      </c>
      <c r="R158" s="114">
        <v>0.55000000000000004</v>
      </c>
      <c r="S158" s="114">
        <v>0.77</v>
      </c>
      <c r="T158" s="114">
        <v>0.71</v>
      </c>
      <c r="U158" s="114">
        <v>0.53</v>
      </c>
      <c r="V158" s="114">
        <v>0.75</v>
      </c>
      <c r="W158" s="114">
        <v>0.56999999999999995</v>
      </c>
      <c r="X158" s="114">
        <v>21.95</v>
      </c>
      <c r="Y158" s="114">
        <v>15.39</v>
      </c>
      <c r="Z158" s="114">
        <v>4</v>
      </c>
      <c r="AA158" s="114">
        <v>0.86</v>
      </c>
      <c r="AB158" s="114">
        <v>0.96</v>
      </c>
      <c r="AC158" s="114">
        <v>0.75</v>
      </c>
      <c r="AD158" s="114">
        <v>0.97</v>
      </c>
      <c r="AE158" s="114">
        <v>1.1399999999999999</v>
      </c>
      <c r="AF158" s="114">
        <v>0.98</v>
      </c>
      <c r="AG158" s="114">
        <v>1.05</v>
      </c>
      <c r="AH158" s="114">
        <v>1</v>
      </c>
      <c r="AI158" s="114">
        <v>1.05</v>
      </c>
      <c r="AJ158" s="114">
        <v>0.77</v>
      </c>
      <c r="AK158" s="114">
        <v>1</v>
      </c>
      <c r="AL158" s="114">
        <v>0</v>
      </c>
      <c r="AM158" s="114">
        <v>0</v>
      </c>
      <c r="AN158" s="114">
        <v>-1</v>
      </c>
      <c r="AO158" s="114">
        <v>0</v>
      </c>
      <c r="AP158" s="114">
        <v>0</v>
      </c>
      <c r="AQ158" s="114">
        <v>0</v>
      </c>
      <c r="AR158" s="114">
        <v>0</v>
      </c>
      <c r="AS158" s="114">
        <v>0</v>
      </c>
      <c r="AT158" s="114">
        <v>0</v>
      </c>
      <c r="AU158" s="114">
        <v>1</v>
      </c>
      <c r="AV158" s="114">
        <v>2</v>
      </c>
      <c r="AW158" s="114">
        <v>1</v>
      </c>
      <c r="AX158" s="114">
        <v>8</v>
      </c>
      <c r="AY158" s="114">
        <v>11</v>
      </c>
    </row>
    <row r="159" spans="1:51" hidden="1" x14ac:dyDescent="0.25">
      <c r="A159">
        <v>158</v>
      </c>
      <c r="B159">
        <v>0</v>
      </c>
      <c r="C159" t="s">
        <v>609</v>
      </c>
      <c r="D159" s="114">
        <v>0</v>
      </c>
      <c r="E159" s="114">
        <v>0.56999999999999995</v>
      </c>
      <c r="F159" s="114">
        <v>0.89</v>
      </c>
      <c r="G159" s="114">
        <v>0.45</v>
      </c>
      <c r="H159" s="114">
        <v>0.64</v>
      </c>
      <c r="I159" s="114">
        <v>0.97</v>
      </c>
      <c r="J159" s="114">
        <v>0.41</v>
      </c>
      <c r="K159" s="114">
        <v>0.57999999999999996</v>
      </c>
      <c r="L159" s="114">
        <v>0.36</v>
      </c>
      <c r="M159" s="114">
        <v>14.1</v>
      </c>
      <c r="N159" s="114">
        <v>10.67</v>
      </c>
      <c r="O159" s="114">
        <v>0</v>
      </c>
      <c r="P159" s="114">
        <v>0.56000000000000005</v>
      </c>
      <c r="Q159" s="114">
        <v>0.89</v>
      </c>
      <c r="R159" s="114">
        <v>0.4</v>
      </c>
      <c r="S159" s="114">
        <v>0.67</v>
      </c>
      <c r="T159" s="114">
        <v>0.93</v>
      </c>
      <c r="U159" s="114">
        <v>0.43</v>
      </c>
      <c r="V159" s="114">
        <v>0.55000000000000004</v>
      </c>
      <c r="W159" s="114">
        <v>0.46</v>
      </c>
      <c r="X159" s="114">
        <v>15.09</v>
      </c>
      <c r="Y159" s="114">
        <v>7</v>
      </c>
      <c r="Z159" s="114" t="s">
        <v>69</v>
      </c>
      <c r="AA159" s="114">
        <v>1.02</v>
      </c>
      <c r="AB159" s="114">
        <v>1</v>
      </c>
      <c r="AC159" s="114">
        <v>1.1200000000000001</v>
      </c>
      <c r="AD159" s="114">
        <v>0.96</v>
      </c>
      <c r="AE159" s="114">
        <v>1.04</v>
      </c>
      <c r="AF159" s="114">
        <v>0.95</v>
      </c>
      <c r="AG159" s="114">
        <v>1.05</v>
      </c>
      <c r="AH159" s="114">
        <v>0.78</v>
      </c>
      <c r="AI159" s="114">
        <v>0.93</v>
      </c>
      <c r="AJ159" s="114">
        <v>1.52</v>
      </c>
      <c r="AK159" s="114" t="s">
        <v>69</v>
      </c>
      <c r="AL159" s="114">
        <v>0</v>
      </c>
      <c r="AM159" s="114">
        <v>0</v>
      </c>
      <c r="AN159" s="114">
        <v>0</v>
      </c>
      <c r="AO159" s="114">
        <v>0</v>
      </c>
      <c r="AP159" s="114">
        <v>0</v>
      </c>
      <c r="AQ159" s="114">
        <v>0</v>
      </c>
      <c r="AR159" s="114">
        <v>0</v>
      </c>
      <c r="AS159" s="114">
        <v>-1</v>
      </c>
      <c r="AT159" s="114">
        <v>0</v>
      </c>
      <c r="AU159" s="114">
        <v>-1</v>
      </c>
      <c r="AV159" s="114">
        <v>0</v>
      </c>
      <c r="AW159" s="114">
        <v>2</v>
      </c>
      <c r="AX159" s="114">
        <v>8</v>
      </c>
      <c r="AY159" s="114">
        <v>10</v>
      </c>
    </row>
    <row r="160" spans="1:51" hidden="1" x14ac:dyDescent="0.25">
      <c r="A160">
        <v>159</v>
      </c>
      <c r="B160">
        <v>0</v>
      </c>
      <c r="C160" t="s">
        <v>610</v>
      </c>
      <c r="D160" s="114">
        <v>0</v>
      </c>
      <c r="E160" s="114">
        <v>0.51</v>
      </c>
      <c r="F160" s="114">
        <v>0.91</v>
      </c>
      <c r="G160" s="114">
        <v>0.18</v>
      </c>
      <c r="H160" s="114">
        <v>0.73</v>
      </c>
      <c r="I160" s="114">
        <v>0.83</v>
      </c>
      <c r="J160" s="114">
        <v>0.71</v>
      </c>
      <c r="K160" s="114">
        <v>0.32</v>
      </c>
      <c r="L160" s="114">
        <v>0.36</v>
      </c>
      <c r="M160" s="114">
        <v>7.59</v>
      </c>
      <c r="N160" s="114">
        <v>3.81</v>
      </c>
      <c r="O160" s="114">
        <v>0.01</v>
      </c>
      <c r="P160" s="114">
        <v>0.55000000000000004</v>
      </c>
      <c r="Q160" s="114">
        <v>0.97</v>
      </c>
      <c r="R160" s="114">
        <v>0.25</v>
      </c>
      <c r="S160" s="114">
        <v>0.85</v>
      </c>
      <c r="T160" s="114">
        <v>0.79</v>
      </c>
      <c r="U160" s="114">
        <v>0.63</v>
      </c>
      <c r="V160" s="114">
        <v>0.49</v>
      </c>
      <c r="W160" s="114">
        <v>0.56999999999999995</v>
      </c>
      <c r="X160" s="114">
        <v>5</v>
      </c>
      <c r="Y160" s="114">
        <v>3.26</v>
      </c>
      <c r="Z160" s="114">
        <v>0</v>
      </c>
      <c r="AA160" s="114">
        <v>0.93</v>
      </c>
      <c r="AB160" s="114">
        <v>0.94</v>
      </c>
      <c r="AC160" s="114">
        <v>0.72</v>
      </c>
      <c r="AD160" s="114">
        <v>0.86</v>
      </c>
      <c r="AE160" s="114">
        <v>1.05</v>
      </c>
      <c r="AF160" s="114">
        <v>1.1299999999999999</v>
      </c>
      <c r="AG160" s="114">
        <v>0.65</v>
      </c>
      <c r="AH160" s="114">
        <v>0.63</v>
      </c>
      <c r="AI160" s="114">
        <v>1.52</v>
      </c>
      <c r="AJ160" s="114">
        <v>1.17</v>
      </c>
      <c r="AK160" s="114">
        <v>-1</v>
      </c>
      <c r="AL160" s="114">
        <v>0</v>
      </c>
      <c r="AM160" s="114">
        <v>0</v>
      </c>
      <c r="AN160" s="114">
        <v>-1</v>
      </c>
      <c r="AO160" s="114">
        <v>0</v>
      </c>
      <c r="AP160" s="114">
        <v>0</v>
      </c>
      <c r="AQ160" s="114">
        <v>0</v>
      </c>
      <c r="AR160" s="114">
        <v>-1</v>
      </c>
      <c r="AS160" s="114">
        <v>-1</v>
      </c>
      <c r="AT160" s="114">
        <v>-1</v>
      </c>
      <c r="AU160" s="114">
        <v>0</v>
      </c>
      <c r="AV160" s="114">
        <v>0</v>
      </c>
      <c r="AW160" s="114">
        <v>5</v>
      </c>
      <c r="AX160" s="114">
        <v>6</v>
      </c>
      <c r="AY160" s="114">
        <v>11</v>
      </c>
    </row>
    <row r="161" spans="1:51" hidden="1" x14ac:dyDescent="0.25">
      <c r="A161">
        <v>160</v>
      </c>
      <c r="B161">
        <v>0</v>
      </c>
      <c r="C161" t="s">
        <v>611</v>
      </c>
      <c r="D161" s="114">
        <v>0</v>
      </c>
      <c r="E161" s="114">
        <v>0.43</v>
      </c>
      <c r="F161" s="114">
        <v>0.6</v>
      </c>
      <c r="G161" s="114">
        <v>0.05</v>
      </c>
      <c r="H161" s="114">
        <v>0.64</v>
      </c>
      <c r="I161" s="114">
        <v>0.76</v>
      </c>
      <c r="J161" s="114">
        <v>0.14000000000000001</v>
      </c>
      <c r="K161" s="114">
        <v>0.88</v>
      </c>
      <c r="L161" s="114">
        <v>0.75</v>
      </c>
      <c r="M161" s="114">
        <v>7.12</v>
      </c>
      <c r="N161" s="114">
        <v>4.91</v>
      </c>
      <c r="O161" s="114">
        <v>0.06</v>
      </c>
      <c r="P161" s="114">
        <v>0.64</v>
      </c>
      <c r="Q161" s="114">
        <v>0.69</v>
      </c>
      <c r="R161" s="114">
        <v>0.31</v>
      </c>
      <c r="S161" s="114">
        <v>0.64</v>
      </c>
      <c r="T161" s="114">
        <v>0.54</v>
      </c>
      <c r="U161" s="114">
        <v>0.14000000000000001</v>
      </c>
      <c r="V161" s="114">
        <v>0.88</v>
      </c>
      <c r="W161" s="114">
        <v>0.75</v>
      </c>
      <c r="X161" s="114">
        <v>6.26</v>
      </c>
      <c r="Y161" s="114">
        <v>5.78</v>
      </c>
      <c r="Z161" s="114">
        <v>0</v>
      </c>
      <c r="AA161" s="114">
        <v>0.67</v>
      </c>
      <c r="AB161" s="114">
        <v>0.87</v>
      </c>
      <c r="AC161" s="114">
        <v>0.16</v>
      </c>
      <c r="AD161" s="114">
        <v>1</v>
      </c>
      <c r="AE161" s="114">
        <v>1.41</v>
      </c>
      <c r="AF161" s="114">
        <v>1</v>
      </c>
      <c r="AG161" s="114">
        <v>1</v>
      </c>
      <c r="AH161" s="114">
        <v>1</v>
      </c>
      <c r="AI161" s="114">
        <v>1.1399999999999999</v>
      </c>
      <c r="AJ161" s="114">
        <v>0.85</v>
      </c>
      <c r="AK161" s="114">
        <v>-1</v>
      </c>
      <c r="AL161" s="114">
        <v>-1</v>
      </c>
      <c r="AM161" s="114">
        <v>0</v>
      </c>
      <c r="AN161" s="114">
        <v>-1</v>
      </c>
      <c r="AO161" s="114">
        <v>0</v>
      </c>
      <c r="AP161" s="114">
        <v>1</v>
      </c>
      <c r="AQ161" s="114">
        <v>0</v>
      </c>
      <c r="AR161" s="114">
        <v>0</v>
      </c>
      <c r="AS161" s="114">
        <v>0</v>
      </c>
      <c r="AT161" s="114">
        <v>0</v>
      </c>
      <c r="AU161" s="114">
        <v>0</v>
      </c>
      <c r="AV161" s="114">
        <v>1</v>
      </c>
      <c r="AW161" s="114">
        <v>3</v>
      </c>
      <c r="AX161" s="114">
        <v>7</v>
      </c>
      <c r="AY161" s="114">
        <v>11</v>
      </c>
    </row>
    <row r="162" spans="1:51" hidden="1" x14ac:dyDescent="0.25">
      <c r="A162">
        <v>161</v>
      </c>
      <c r="B162">
        <v>0</v>
      </c>
      <c r="C162" t="s">
        <v>612</v>
      </c>
      <c r="D162" s="114">
        <v>0</v>
      </c>
      <c r="E162" s="114">
        <v>0.57999999999999996</v>
      </c>
      <c r="F162" s="114">
        <v>0.95</v>
      </c>
      <c r="G162" s="114">
        <v>0.55000000000000004</v>
      </c>
      <c r="H162" s="114">
        <v>0.74</v>
      </c>
      <c r="I162" s="114">
        <v>0.88</v>
      </c>
      <c r="J162" s="114">
        <v>0.68</v>
      </c>
      <c r="K162" s="114">
        <v>0.83</v>
      </c>
      <c r="L162" s="114">
        <v>0.88</v>
      </c>
      <c r="M162" s="114">
        <v>9.4600000000000009</v>
      </c>
      <c r="N162" s="114">
        <v>6</v>
      </c>
      <c r="O162" s="114">
        <v>0</v>
      </c>
      <c r="P162" s="114">
        <v>0.61</v>
      </c>
      <c r="Q162" s="114">
        <v>0.92</v>
      </c>
      <c r="R162" s="114">
        <v>0.49</v>
      </c>
      <c r="S162" s="114">
        <v>0.69</v>
      </c>
      <c r="T162" s="114">
        <v>0.87</v>
      </c>
      <c r="U162" s="114">
        <v>0.51</v>
      </c>
      <c r="V162" s="114">
        <v>0.62</v>
      </c>
      <c r="W162" s="114">
        <v>0.78</v>
      </c>
      <c r="X162" s="114">
        <v>9</v>
      </c>
      <c r="Y162" s="114">
        <v>4.8099999999999996</v>
      </c>
      <c r="Z162" s="114" t="s">
        <v>69</v>
      </c>
      <c r="AA162" s="114">
        <v>0.95</v>
      </c>
      <c r="AB162" s="114">
        <v>1.03</v>
      </c>
      <c r="AC162" s="114">
        <v>1.1200000000000001</v>
      </c>
      <c r="AD162" s="114">
        <v>1.07</v>
      </c>
      <c r="AE162" s="114">
        <v>1.01</v>
      </c>
      <c r="AF162" s="114">
        <v>1.33</v>
      </c>
      <c r="AG162" s="114">
        <v>1.34</v>
      </c>
      <c r="AH162" s="114">
        <v>1.1299999999999999</v>
      </c>
      <c r="AI162" s="114">
        <v>1.05</v>
      </c>
      <c r="AJ162" s="114">
        <v>1.25</v>
      </c>
      <c r="AK162" s="114" t="s">
        <v>69</v>
      </c>
      <c r="AL162" s="114">
        <v>0</v>
      </c>
      <c r="AM162" s="114">
        <v>0</v>
      </c>
      <c r="AN162" s="114">
        <v>0</v>
      </c>
      <c r="AO162" s="114">
        <v>0</v>
      </c>
      <c r="AP162" s="114">
        <v>0</v>
      </c>
      <c r="AQ162" s="114">
        <v>1</v>
      </c>
      <c r="AR162" s="114">
        <v>1</v>
      </c>
      <c r="AS162" s="114">
        <v>0</v>
      </c>
      <c r="AT162" s="114">
        <v>0</v>
      </c>
      <c r="AU162" s="114">
        <v>-1</v>
      </c>
      <c r="AV162" s="114">
        <v>2</v>
      </c>
      <c r="AW162" s="114">
        <v>1</v>
      </c>
      <c r="AX162" s="114">
        <v>7</v>
      </c>
      <c r="AY162" s="114">
        <v>10</v>
      </c>
    </row>
    <row r="163" spans="1:51" hidden="1" x14ac:dyDescent="0.25">
      <c r="A163">
        <v>162</v>
      </c>
      <c r="B163">
        <v>0</v>
      </c>
      <c r="C163" t="s">
        <v>613</v>
      </c>
      <c r="D163" s="114">
        <v>0</v>
      </c>
      <c r="E163" s="114">
        <v>0.5</v>
      </c>
      <c r="F163" s="114">
        <v>0.83</v>
      </c>
      <c r="G163" s="114">
        <v>0.27</v>
      </c>
      <c r="H163" s="114">
        <v>0.59</v>
      </c>
      <c r="I163" s="114">
        <v>0.86</v>
      </c>
      <c r="J163" s="114">
        <v>0.22</v>
      </c>
      <c r="K163" s="114">
        <v>0.52</v>
      </c>
      <c r="L163" s="114">
        <v>0.55000000000000004</v>
      </c>
      <c r="M163" s="114">
        <v>22.48</v>
      </c>
      <c r="N163" s="114">
        <v>22.86</v>
      </c>
      <c r="O163" s="114">
        <v>0</v>
      </c>
      <c r="P163" s="114">
        <v>0.63</v>
      </c>
      <c r="Q163" s="114">
        <v>0.91</v>
      </c>
      <c r="R163" s="114">
        <v>0.5</v>
      </c>
      <c r="S163" s="114">
        <v>0.6</v>
      </c>
      <c r="T163" s="114">
        <v>0.76</v>
      </c>
      <c r="U163" s="114">
        <v>0.33</v>
      </c>
      <c r="V163" s="114">
        <v>0.51</v>
      </c>
      <c r="W163" s="114">
        <v>0.57999999999999996</v>
      </c>
      <c r="X163" s="114">
        <v>15.46</v>
      </c>
      <c r="Y163" s="114">
        <v>7.13</v>
      </c>
      <c r="Z163" s="114" t="s">
        <v>69</v>
      </c>
      <c r="AA163" s="114">
        <v>0.79</v>
      </c>
      <c r="AB163" s="114">
        <v>0.91</v>
      </c>
      <c r="AC163" s="114">
        <v>0.54</v>
      </c>
      <c r="AD163" s="114">
        <v>0.98</v>
      </c>
      <c r="AE163" s="114">
        <v>1.1299999999999999</v>
      </c>
      <c r="AF163" s="114">
        <v>0.67</v>
      </c>
      <c r="AG163" s="114">
        <v>1.02</v>
      </c>
      <c r="AH163" s="114">
        <v>0.95</v>
      </c>
      <c r="AI163" s="114">
        <v>1.45</v>
      </c>
      <c r="AJ163" s="114">
        <v>3.21</v>
      </c>
      <c r="AK163" s="114" t="s">
        <v>69</v>
      </c>
      <c r="AL163" s="114">
        <v>-1</v>
      </c>
      <c r="AM163" s="114">
        <v>0</v>
      </c>
      <c r="AN163" s="114">
        <v>-1</v>
      </c>
      <c r="AO163" s="114">
        <v>0</v>
      </c>
      <c r="AP163" s="114">
        <v>0</v>
      </c>
      <c r="AQ163" s="114">
        <v>-1</v>
      </c>
      <c r="AR163" s="114">
        <v>0</v>
      </c>
      <c r="AS163" s="114">
        <v>0</v>
      </c>
      <c r="AT163" s="114">
        <v>-1</v>
      </c>
      <c r="AU163" s="114">
        <v>-1</v>
      </c>
      <c r="AV163" s="114">
        <v>0</v>
      </c>
      <c r="AW163" s="114">
        <v>5</v>
      </c>
      <c r="AX163" s="114">
        <v>5</v>
      </c>
      <c r="AY163" s="114">
        <v>10</v>
      </c>
    </row>
    <row r="164" spans="1:51" hidden="1" x14ac:dyDescent="0.25">
      <c r="A164">
        <v>163</v>
      </c>
      <c r="B164">
        <v>0</v>
      </c>
      <c r="C164" t="s">
        <v>614</v>
      </c>
      <c r="D164" s="114">
        <v>0</v>
      </c>
      <c r="E164" s="114">
        <v>0.77</v>
      </c>
      <c r="F164" s="114">
        <v>0.94</v>
      </c>
      <c r="G164" s="114">
        <v>0.69</v>
      </c>
      <c r="H164" s="114">
        <v>0.78</v>
      </c>
      <c r="I164" s="114">
        <v>0.91</v>
      </c>
      <c r="J164" s="114">
        <v>0.61</v>
      </c>
      <c r="K164" s="114">
        <v>0.81</v>
      </c>
      <c r="L164" s="114">
        <v>0.52</v>
      </c>
      <c r="M164" s="114">
        <v>34.729999999999997</v>
      </c>
      <c r="N164" s="114">
        <v>39.520000000000003</v>
      </c>
      <c r="O164" s="114">
        <v>0</v>
      </c>
      <c r="P164" s="114">
        <v>0.76</v>
      </c>
      <c r="Q164" s="114">
        <v>0.93</v>
      </c>
      <c r="R164" s="114">
        <v>0.63</v>
      </c>
      <c r="S164" s="114">
        <v>0.67</v>
      </c>
      <c r="T164" s="114">
        <v>0.86</v>
      </c>
      <c r="U164" s="114">
        <v>0.51</v>
      </c>
      <c r="V164" s="114">
        <v>0.67</v>
      </c>
      <c r="W164" s="114">
        <v>0.61</v>
      </c>
      <c r="X164" s="114">
        <v>38.630000000000003</v>
      </c>
      <c r="Y164" s="114">
        <v>19.350000000000001</v>
      </c>
      <c r="Z164" s="114" t="s">
        <v>69</v>
      </c>
      <c r="AA164" s="114">
        <v>1.01</v>
      </c>
      <c r="AB164" s="114">
        <v>1.01</v>
      </c>
      <c r="AC164" s="114">
        <v>1.1000000000000001</v>
      </c>
      <c r="AD164" s="114">
        <v>1.1599999999999999</v>
      </c>
      <c r="AE164" s="114">
        <v>1.06</v>
      </c>
      <c r="AF164" s="114">
        <v>1.2</v>
      </c>
      <c r="AG164" s="114">
        <v>1.21</v>
      </c>
      <c r="AH164" s="114">
        <v>0.85</v>
      </c>
      <c r="AI164" s="114">
        <v>0.9</v>
      </c>
      <c r="AJ164" s="114">
        <v>2.04</v>
      </c>
      <c r="AK164" s="114" t="s">
        <v>69</v>
      </c>
      <c r="AL164" s="114">
        <v>0</v>
      </c>
      <c r="AM164" s="114">
        <v>0</v>
      </c>
      <c r="AN164" s="114">
        <v>0</v>
      </c>
      <c r="AO164" s="114">
        <v>0</v>
      </c>
      <c r="AP164" s="114">
        <v>0</v>
      </c>
      <c r="AQ164" s="114">
        <v>0</v>
      </c>
      <c r="AR164" s="114">
        <v>1</v>
      </c>
      <c r="AS164" s="114">
        <v>0</v>
      </c>
      <c r="AT164" s="114">
        <v>0</v>
      </c>
      <c r="AU164" s="114">
        <v>-1</v>
      </c>
      <c r="AV164" s="114">
        <v>1</v>
      </c>
      <c r="AW164" s="114">
        <v>1</v>
      </c>
      <c r="AX164" s="114">
        <v>8</v>
      </c>
      <c r="AY164" s="114">
        <v>10</v>
      </c>
    </row>
    <row r="165" spans="1:51" hidden="1" x14ac:dyDescent="0.25">
      <c r="A165">
        <v>164</v>
      </c>
      <c r="B165">
        <v>0</v>
      </c>
      <c r="C165" t="s">
        <v>639</v>
      </c>
      <c r="D165" s="114">
        <v>0.01</v>
      </c>
      <c r="E165" s="114">
        <v>0.56000000000000005</v>
      </c>
      <c r="F165" s="114">
        <v>0.78</v>
      </c>
      <c r="G165" s="114">
        <v>0.41</v>
      </c>
      <c r="H165" s="114">
        <v>0.59</v>
      </c>
      <c r="I165" s="114">
        <v>0.87</v>
      </c>
      <c r="J165" s="114">
        <v>0.26</v>
      </c>
      <c r="K165" s="114">
        <v>0.51</v>
      </c>
      <c r="L165" s="114">
        <v>0.69</v>
      </c>
      <c r="M165" s="114">
        <v>20.170000000000002</v>
      </c>
      <c r="N165" s="114">
        <v>10.74</v>
      </c>
      <c r="O165" s="114">
        <v>0</v>
      </c>
      <c r="P165" s="114">
        <v>0.56000000000000005</v>
      </c>
      <c r="Q165" s="114">
        <v>0.87</v>
      </c>
      <c r="R165" s="114">
        <v>0.38</v>
      </c>
      <c r="S165" s="114">
        <v>0.57999999999999996</v>
      </c>
      <c r="T165" s="114">
        <v>0.65</v>
      </c>
      <c r="U165" s="114">
        <v>0.41</v>
      </c>
      <c r="V165" s="114">
        <v>0.6</v>
      </c>
      <c r="W165" s="114">
        <v>0.63</v>
      </c>
      <c r="X165" s="114">
        <v>24.67</v>
      </c>
      <c r="Y165" s="114">
        <v>15.89</v>
      </c>
      <c r="Z165" s="114" t="s">
        <v>640</v>
      </c>
      <c r="AA165" s="114">
        <v>1</v>
      </c>
      <c r="AB165" s="114">
        <v>0.9</v>
      </c>
      <c r="AC165" s="114">
        <v>1.08</v>
      </c>
      <c r="AD165" s="114">
        <v>1.02</v>
      </c>
      <c r="AE165" s="114">
        <v>1.34</v>
      </c>
      <c r="AF165" s="114">
        <v>0.63</v>
      </c>
      <c r="AG165" s="114">
        <v>0.85</v>
      </c>
      <c r="AH165" s="114">
        <v>1.1000000000000001</v>
      </c>
      <c r="AI165" s="114">
        <v>0.82</v>
      </c>
      <c r="AJ165" s="114">
        <v>0.68</v>
      </c>
      <c r="AK165" s="114">
        <v>1</v>
      </c>
      <c r="AL165" s="114">
        <v>0</v>
      </c>
      <c r="AM165" s="114">
        <v>0</v>
      </c>
      <c r="AN165" s="114">
        <v>0</v>
      </c>
      <c r="AO165" s="114">
        <v>0</v>
      </c>
      <c r="AP165" s="114">
        <v>1</v>
      </c>
      <c r="AQ165" s="114">
        <v>-1</v>
      </c>
      <c r="AR165" s="114">
        <v>0</v>
      </c>
      <c r="AS165" s="114">
        <v>0</v>
      </c>
      <c r="AT165" s="114">
        <v>0</v>
      </c>
      <c r="AU165" s="114">
        <v>1</v>
      </c>
      <c r="AV165" s="114">
        <v>3</v>
      </c>
      <c r="AW165" s="114">
        <v>1</v>
      </c>
      <c r="AX165" s="114">
        <v>7</v>
      </c>
      <c r="AY165" s="114">
        <v>11</v>
      </c>
    </row>
    <row r="166" spans="1:51" hidden="1" x14ac:dyDescent="0.25">
      <c r="A166">
        <v>165</v>
      </c>
      <c r="B166">
        <v>0</v>
      </c>
      <c r="C166" t="s">
        <v>616</v>
      </c>
      <c r="D166" s="114">
        <v>0</v>
      </c>
      <c r="E166" s="114">
        <v>0.6</v>
      </c>
      <c r="F166" s="114">
        <v>0.95</v>
      </c>
      <c r="G166" s="114">
        <v>0.42</v>
      </c>
      <c r="H166" s="114">
        <v>0.67</v>
      </c>
      <c r="I166" s="114">
        <v>0.67</v>
      </c>
      <c r="J166" s="114">
        <v>0.5</v>
      </c>
      <c r="K166" s="114">
        <v>0.56999999999999995</v>
      </c>
      <c r="L166" s="114">
        <v>0.46</v>
      </c>
      <c r="M166" s="114">
        <v>38.35</v>
      </c>
      <c r="N166" s="114">
        <v>19.690000000000001</v>
      </c>
      <c r="O166" s="114">
        <v>0</v>
      </c>
      <c r="P166" s="114">
        <v>0.61</v>
      </c>
      <c r="Q166" s="114">
        <v>0.95</v>
      </c>
      <c r="R166" s="114">
        <v>0.44</v>
      </c>
      <c r="S166" s="114">
        <v>0.55000000000000004</v>
      </c>
      <c r="T166" s="114">
        <v>0.72</v>
      </c>
      <c r="U166" s="114">
        <v>0.32</v>
      </c>
      <c r="V166" s="114">
        <v>0.43</v>
      </c>
      <c r="W166" s="114">
        <v>0.51</v>
      </c>
      <c r="X166" s="114">
        <v>20.47</v>
      </c>
      <c r="Y166" s="114">
        <v>10.199999999999999</v>
      </c>
      <c r="Z166" s="114" t="s">
        <v>69</v>
      </c>
      <c r="AA166" s="114">
        <v>0.98</v>
      </c>
      <c r="AB166" s="114">
        <v>1</v>
      </c>
      <c r="AC166" s="114">
        <v>0.95</v>
      </c>
      <c r="AD166" s="114">
        <v>1.22</v>
      </c>
      <c r="AE166" s="114">
        <v>0.93</v>
      </c>
      <c r="AF166" s="114">
        <v>1.56</v>
      </c>
      <c r="AG166" s="114">
        <v>1.33</v>
      </c>
      <c r="AH166" s="114">
        <v>0.9</v>
      </c>
      <c r="AI166" s="114">
        <v>1.87</v>
      </c>
      <c r="AJ166" s="114">
        <v>1.93</v>
      </c>
      <c r="AK166" s="114" t="s">
        <v>69</v>
      </c>
      <c r="AL166" s="114">
        <v>0</v>
      </c>
      <c r="AM166" s="114">
        <v>0</v>
      </c>
      <c r="AN166" s="114">
        <v>0</v>
      </c>
      <c r="AO166" s="114">
        <v>1</v>
      </c>
      <c r="AP166" s="114">
        <v>0</v>
      </c>
      <c r="AQ166" s="114">
        <v>1</v>
      </c>
      <c r="AR166" s="114">
        <v>1</v>
      </c>
      <c r="AS166" s="114">
        <v>0</v>
      </c>
      <c r="AT166" s="114">
        <v>-1</v>
      </c>
      <c r="AU166" s="114">
        <v>-1</v>
      </c>
      <c r="AV166" s="114">
        <v>3</v>
      </c>
      <c r="AW166" s="114">
        <v>2</v>
      </c>
      <c r="AX166" s="114">
        <v>5</v>
      </c>
      <c r="AY166" s="114">
        <v>10</v>
      </c>
    </row>
    <row r="167" spans="1:51" hidden="1" x14ac:dyDescent="0.25">
      <c r="A167">
        <v>166</v>
      </c>
      <c r="B167">
        <v>0</v>
      </c>
      <c r="C167" t="s">
        <v>617</v>
      </c>
      <c r="D167" s="114">
        <v>0</v>
      </c>
      <c r="E167" s="114">
        <v>0.84</v>
      </c>
      <c r="F167" s="114">
        <v>1</v>
      </c>
      <c r="G167" s="114">
        <v>0.72</v>
      </c>
      <c r="H167" s="114">
        <v>0.94</v>
      </c>
      <c r="I167" s="114">
        <v>0.85</v>
      </c>
      <c r="J167" s="114">
        <v>0.85</v>
      </c>
      <c r="K167" s="114">
        <v>0.81</v>
      </c>
      <c r="L167" s="114">
        <v>0.61</v>
      </c>
      <c r="M167" s="114">
        <v>10.19</v>
      </c>
      <c r="N167" s="114">
        <v>5.29</v>
      </c>
      <c r="O167" s="114">
        <v>0.01</v>
      </c>
      <c r="P167" s="114">
        <v>0.56000000000000005</v>
      </c>
      <c r="Q167" s="114">
        <v>0.95</v>
      </c>
      <c r="R167" s="114">
        <v>0.39</v>
      </c>
      <c r="S167" s="114">
        <v>0.76</v>
      </c>
      <c r="T167" s="114">
        <v>0.72</v>
      </c>
      <c r="U167" s="114">
        <v>0.46</v>
      </c>
      <c r="V167" s="114">
        <v>0.72</v>
      </c>
      <c r="W167" s="114">
        <v>0.62</v>
      </c>
      <c r="X167" s="114">
        <v>10.57</v>
      </c>
      <c r="Y167" s="114">
        <v>7.51</v>
      </c>
      <c r="Z167" s="114">
        <v>0</v>
      </c>
      <c r="AA167" s="114">
        <v>1.5</v>
      </c>
      <c r="AB167" s="114">
        <v>1.05</v>
      </c>
      <c r="AC167" s="114">
        <v>1.85</v>
      </c>
      <c r="AD167" s="114">
        <v>1.24</v>
      </c>
      <c r="AE167" s="114">
        <v>1.18</v>
      </c>
      <c r="AF167" s="114">
        <v>1.85</v>
      </c>
      <c r="AG167" s="114">
        <v>1.1299999999999999</v>
      </c>
      <c r="AH167" s="114">
        <v>0.98</v>
      </c>
      <c r="AI167" s="114">
        <v>0.96</v>
      </c>
      <c r="AJ167" s="114">
        <v>0.7</v>
      </c>
      <c r="AK167" s="114">
        <v>-1</v>
      </c>
      <c r="AL167" s="114">
        <v>1</v>
      </c>
      <c r="AM167" s="114">
        <v>0</v>
      </c>
      <c r="AN167" s="114">
        <v>1</v>
      </c>
      <c r="AO167" s="114">
        <v>1</v>
      </c>
      <c r="AP167" s="114">
        <v>0</v>
      </c>
      <c r="AQ167" s="114">
        <v>1</v>
      </c>
      <c r="AR167" s="114">
        <v>0</v>
      </c>
      <c r="AS167" s="114">
        <v>0</v>
      </c>
      <c r="AT167" s="114">
        <v>0</v>
      </c>
      <c r="AU167" s="114">
        <v>1</v>
      </c>
      <c r="AV167" s="114">
        <v>5</v>
      </c>
      <c r="AW167" s="114">
        <v>1</v>
      </c>
      <c r="AX167" s="114">
        <v>5</v>
      </c>
      <c r="AY167" s="114">
        <v>11</v>
      </c>
    </row>
    <row r="168" spans="1:51" hidden="1" x14ac:dyDescent="0.25">
      <c r="A168">
        <v>167</v>
      </c>
      <c r="B168">
        <v>0</v>
      </c>
      <c r="C168" t="s">
        <v>618</v>
      </c>
      <c r="D168" s="114">
        <v>0</v>
      </c>
      <c r="E168" s="114">
        <v>0.67</v>
      </c>
      <c r="F168" s="114">
        <v>1</v>
      </c>
      <c r="G168" s="114">
        <v>0.64</v>
      </c>
      <c r="H168" s="114" t="s">
        <v>69</v>
      </c>
      <c r="I168" s="114">
        <v>0.67</v>
      </c>
      <c r="J168" s="114" t="s">
        <v>69</v>
      </c>
      <c r="K168" s="114" t="s">
        <v>69</v>
      </c>
      <c r="L168" s="114" t="s">
        <v>69</v>
      </c>
      <c r="M168" s="114">
        <v>4.33</v>
      </c>
      <c r="N168" s="114">
        <v>5.0999999999999996</v>
      </c>
      <c r="O168" s="114">
        <v>0.01</v>
      </c>
      <c r="P168" s="114">
        <v>0.67</v>
      </c>
      <c r="Q168" s="114">
        <v>0.95</v>
      </c>
      <c r="R168" s="114">
        <v>0.59</v>
      </c>
      <c r="S168" s="114" t="s">
        <v>69</v>
      </c>
      <c r="T168" s="114">
        <v>0.76</v>
      </c>
      <c r="U168" s="114" t="s">
        <v>69</v>
      </c>
      <c r="V168" s="114" t="s">
        <v>69</v>
      </c>
      <c r="W168" s="114" t="s">
        <v>69</v>
      </c>
      <c r="X168" s="114">
        <v>5.85</v>
      </c>
      <c r="Y168" s="114">
        <v>6.91</v>
      </c>
      <c r="Z168" s="114">
        <v>0</v>
      </c>
      <c r="AA168" s="114">
        <v>1</v>
      </c>
      <c r="AB168" s="114">
        <v>1.05</v>
      </c>
      <c r="AC168" s="114">
        <v>1.08</v>
      </c>
      <c r="AD168" s="114" t="s">
        <v>69</v>
      </c>
      <c r="AE168" s="114">
        <v>0.88</v>
      </c>
      <c r="AF168" s="114" t="s">
        <v>69</v>
      </c>
      <c r="AG168" s="114" t="s">
        <v>69</v>
      </c>
      <c r="AH168" s="114" t="s">
        <v>69</v>
      </c>
      <c r="AI168" s="114">
        <v>0.74</v>
      </c>
      <c r="AJ168" s="114">
        <v>0.74</v>
      </c>
      <c r="AK168" s="114">
        <v>-1</v>
      </c>
      <c r="AL168" s="114">
        <v>0</v>
      </c>
      <c r="AM168" s="114">
        <v>0</v>
      </c>
      <c r="AN168" s="114">
        <v>0</v>
      </c>
      <c r="AO168" s="114" t="s">
        <v>69</v>
      </c>
      <c r="AP168" s="114">
        <v>0</v>
      </c>
      <c r="AQ168" s="114" t="s">
        <v>69</v>
      </c>
      <c r="AR168" s="114" t="s">
        <v>69</v>
      </c>
      <c r="AS168" s="114" t="s">
        <v>69</v>
      </c>
      <c r="AT168" s="114">
        <v>1</v>
      </c>
      <c r="AU168" s="114">
        <v>1</v>
      </c>
      <c r="AV168" s="114">
        <v>2</v>
      </c>
      <c r="AW168" s="114">
        <v>1</v>
      </c>
      <c r="AX168" s="114">
        <v>4</v>
      </c>
      <c r="AY168" s="114">
        <v>7</v>
      </c>
    </row>
    <row r="169" spans="1:51" hidden="1" x14ac:dyDescent="0.25">
      <c r="A169">
        <v>168</v>
      </c>
      <c r="B169">
        <v>0</v>
      </c>
      <c r="C169" t="s">
        <v>619</v>
      </c>
      <c r="D169" s="114">
        <v>0</v>
      </c>
      <c r="E169" s="114">
        <v>0.65</v>
      </c>
      <c r="F169" s="114">
        <v>0.85</v>
      </c>
      <c r="G169" s="114">
        <v>0.46</v>
      </c>
      <c r="H169" s="114">
        <v>0.54</v>
      </c>
      <c r="I169" s="114">
        <v>0.77</v>
      </c>
      <c r="J169" s="114">
        <v>0.71</v>
      </c>
      <c r="K169" s="114">
        <v>0.62</v>
      </c>
      <c r="L169" s="114">
        <v>0.25</v>
      </c>
      <c r="M169" s="114">
        <v>5.65</v>
      </c>
      <c r="N169" s="114">
        <v>8</v>
      </c>
      <c r="O169" s="114">
        <v>0</v>
      </c>
      <c r="P169" s="114">
        <v>0.7</v>
      </c>
      <c r="Q169" s="114">
        <v>0.9</v>
      </c>
      <c r="R169" s="114">
        <v>0.59</v>
      </c>
      <c r="S169" s="114">
        <v>0.5</v>
      </c>
      <c r="T169" s="114">
        <v>0.8</v>
      </c>
      <c r="U169" s="114">
        <v>0.32</v>
      </c>
      <c r="V169" s="114">
        <v>0.63</v>
      </c>
      <c r="W169" s="114">
        <v>0.45</v>
      </c>
      <c r="X169" s="114">
        <v>7.72</v>
      </c>
      <c r="Y169" s="114">
        <v>6.53</v>
      </c>
      <c r="Z169" s="114" t="s">
        <v>69</v>
      </c>
      <c r="AA169" s="114">
        <v>0.93</v>
      </c>
      <c r="AB169" s="114">
        <v>0.94</v>
      </c>
      <c r="AC169" s="114">
        <v>0.78</v>
      </c>
      <c r="AD169" s="114">
        <v>1.08</v>
      </c>
      <c r="AE169" s="114">
        <v>0.96</v>
      </c>
      <c r="AF169" s="114">
        <v>2.2200000000000002</v>
      </c>
      <c r="AG169" s="114">
        <v>0.98</v>
      </c>
      <c r="AH169" s="114">
        <v>0.56000000000000005</v>
      </c>
      <c r="AI169" s="114">
        <v>0.73</v>
      </c>
      <c r="AJ169" s="114">
        <v>1.23</v>
      </c>
      <c r="AK169" s="114" t="s">
        <v>69</v>
      </c>
      <c r="AL169" s="114">
        <v>0</v>
      </c>
      <c r="AM169" s="114">
        <v>0</v>
      </c>
      <c r="AN169" s="114">
        <v>-1</v>
      </c>
      <c r="AO169" s="114">
        <v>0</v>
      </c>
      <c r="AP169" s="114">
        <v>0</v>
      </c>
      <c r="AQ169" s="114">
        <v>1</v>
      </c>
      <c r="AR169" s="114">
        <v>0</v>
      </c>
      <c r="AS169" s="114">
        <v>-1</v>
      </c>
      <c r="AT169" s="114">
        <v>1</v>
      </c>
      <c r="AU169" s="114">
        <v>-1</v>
      </c>
      <c r="AV169" s="114">
        <v>2</v>
      </c>
      <c r="AW169" s="114">
        <v>3</v>
      </c>
      <c r="AX169" s="114">
        <v>5</v>
      </c>
      <c r="AY169" s="114">
        <v>10</v>
      </c>
    </row>
    <row r="170" spans="1:51" hidden="1" x14ac:dyDescent="0.25">
      <c r="A170">
        <v>169</v>
      </c>
      <c r="B170">
        <v>0</v>
      </c>
      <c r="C170" t="s">
        <v>620</v>
      </c>
      <c r="D170" s="114">
        <v>0</v>
      </c>
      <c r="E170" s="114">
        <v>0.99</v>
      </c>
      <c r="F170" s="114">
        <v>1</v>
      </c>
      <c r="G170" s="114">
        <v>0.93</v>
      </c>
      <c r="H170" s="114">
        <v>0.92</v>
      </c>
      <c r="I170" s="114">
        <v>0.61</v>
      </c>
      <c r="J170" s="114">
        <v>0.73</v>
      </c>
      <c r="K170" s="114">
        <v>0.97</v>
      </c>
      <c r="L170" s="114">
        <v>0.83</v>
      </c>
      <c r="M170" s="114">
        <v>26.83</v>
      </c>
      <c r="N170" s="114">
        <v>21.96</v>
      </c>
      <c r="O170" s="114">
        <v>0</v>
      </c>
      <c r="P170" s="114">
        <v>0.56999999999999995</v>
      </c>
      <c r="Q170" s="114">
        <v>0.93</v>
      </c>
      <c r="R170" s="114">
        <v>0.43</v>
      </c>
      <c r="S170" s="114">
        <v>0.66</v>
      </c>
      <c r="T170" s="114">
        <v>0.42</v>
      </c>
      <c r="U170" s="114">
        <v>0.43</v>
      </c>
      <c r="V170" s="114">
        <v>0.8</v>
      </c>
      <c r="W170" s="114">
        <v>0.9</v>
      </c>
      <c r="X170" s="114">
        <v>26.83</v>
      </c>
      <c r="Y170" s="114">
        <v>20.68</v>
      </c>
      <c r="Z170" s="114" t="s">
        <v>69</v>
      </c>
      <c r="AA170" s="114">
        <v>1.74</v>
      </c>
      <c r="AB170" s="114">
        <v>1.08</v>
      </c>
      <c r="AC170" s="114">
        <v>2.16</v>
      </c>
      <c r="AD170" s="114">
        <v>1.39</v>
      </c>
      <c r="AE170" s="114">
        <v>1.45</v>
      </c>
      <c r="AF170" s="114">
        <v>1.7</v>
      </c>
      <c r="AG170" s="114">
        <v>1.21</v>
      </c>
      <c r="AH170" s="114">
        <v>0.92</v>
      </c>
      <c r="AI170" s="114">
        <v>1</v>
      </c>
      <c r="AJ170" s="114">
        <v>1.06</v>
      </c>
      <c r="AK170" s="114" t="s">
        <v>69</v>
      </c>
      <c r="AL170" s="114">
        <v>1</v>
      </c>
      <c r="AM170" s="114">
        <v>0</v>
      </c>
      <c r="AN170" s="114">
        <v>1</v>
      </c>
      <c r="AO170" s="114">
        <v>1</v>
      </c>
      <c r="AP170" s="114">
        <v>1</v>
      </c>
      <c r="AQ170" s="114">
        <v>1</v>
      </c>
      <c r="AR170" s="114">
        <v>1</v>
      </c>
      <c r="AS170" s="114">
        <v>0</v>
      </c>
      <c r="AT170" s="114">
        <v>0</v>
      </c>
      <c r="AU170" s="114">
        <v>0</v>
      </c>
      <c r="AV170" s="114">
        <v>6</v>
      </c>
      <c r="AW170" s="114">
        <v>0</v>
      </c>
      <c r="AX170" s="114">
        <v>4</v>
      </c>
      <c r="AY170" s="114">
        <v>10</v>
      </c>
    </row>
    <row r="171" spans="1:51" hidden="1" x14ac:dyDescent="0.25">
      <c r="A171">
        <v>170</v>
      </c>
      <c r="B171">
        <v>0</v>
      </c>
      <c r="C171" t="s">
        <v>621</v>
      </c>
      <c r="D171" s="114">
        <v>0</v>
      </c>
      <c r="E171" s="114">
        <v>0.38</v>
      </c>
      <c r="F171" s="114">
        <v>0.96</v>
      </c>
      <c r="G171" s="114">
        <v>0</v>
      </c>
      <c r="H171" s="114">
        <v>0.88</v>
      </c>
      <c r="I171" s="114">
        <v>0.49</v>
      </c>
      <c r="J171" s="114">
        <v>0.72</v>
      </c>
      <c r="K171" s="114">
        <v>0.87</v>
      </c>
      <c r="L171" s="114">
        <v>0.67</v>
      </c>
      <c r="M171" s="114">
        <v>24.78</v>
      </c>
      <c r="N171" s="114">
        <v>27</v>
      </c>
      <c r="O171" s="114">
        <v>0</v>
      </c>
      <c r="P171" s="114">
        <v>0.49</v>
      </c>
      <c r="Q171" s="114">
        <v>0.96</v>
      </c>
      <c r="R171" s="114">
        <v>0.28000000000000003</v>
      </c>
      <c r="S171" s="114">
        <v>0.81</v>
      </c>
      <c r="T171" s="114">
        <v>0.49</v>
      </c>
      <c r="U171" s="114">
        <v>0.64</v>
      </c>
      <c r="V171" s="114">
        <v>0.86</v>
      </c>
      <c r="W171" s="114">
        <v>0.81</v>
      </c>
      <c r="X171" s="114">
        <v>22.98</v>
      </c>
      <c r="Y171" s="114">
        <v>23.88</v>
      </c>
      <c r="Z171" s="114" t="s">
        <v>69</v>
      </c>
      <c r="AA171" s="114">
        <v>0.78</v>
      </c>
      <c r="AB171" s="114">
        <v>1</v>
      </c>
      <c r="AC171" s="114">
        <v>0</v>
      </c>
      <c r="AD171" s="114">
        <v>1.0900000000000001</v>
      </c>
      <c r="AE171" s="114">
        <v>1</v>
      </c>
      <c r="AF171" s="114">
        <v>1.1200000000000001</v>
      </c>
      <c r="AG171" s="114">
        <v>1.01</v>
      </c>
      <c r="AH171" s="114">
        <v>0.83</v>
      </c>
      <c r="AI171" s="114">
        <v>1.08</v>
      </c>
      <c r="AJ171" s="114">
        <v>1.1299999999999999</v>
      </c>
      <c r="AK171" s="114" t="s">
        <v>69</v>
      </c>
      <c r="AL171" s="114">
        <v>-1</v>
      </c>
      <c r="AM171" s="114">
        <v>0</v>
      </c>
      <c r="AN171" s="114">
        <v>-1</v>
      </c>
      <c r="AO171" s="114">
        <v>0</v>
      </c>
      <c r="AP171" s="114">
        <v>0</v>
      </c>
      <c r="AQ171" s="114">
        <v>0</v>
      </c>
      <c r="AR171" s="114">
        <v>0</v>
      </c>
      <c r="AS171" s="114">
        <v>0</v>
      </c>
      <c r="AT171" s="114">
        <v>0</v>
      </c>
      <c r="AU171" s="114">
        <v>0</v>
      </c>
      <c r="AV171" s="114">
        <v>0</v>
      </c>
      <c r="AW171" s="114">
        <v>2</v>
      </c>
      <c r="AX171" s="114">
        <v>8</v>
      </c>
      <c r="AY171" s="114">
        <v>10</v>
      </c>
    </row>
  </sheetData>
  <autoFilter ref="A1:AY171" xr:uid="{AA498CE6-ED5F-4C5B-87A4-4753EBC104DD}">
    <filterColumn colId="2">
      <filters>
        <filter val="Medicina e chirurgiaLMULM-41PA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DC53-7F46-4638-8CBB-DC3A8D519E50}">
  <sheetPr filterMode="1"/>
  <dimension ref="B1:H171"/>
  <sheetViews>
    <sheetView topLeftCell="G1" workbookViewId="0">
      <selection activeCell="F189" sqref="F189"/>
    </sheetView>
  </sheetViews>
  <sheetFormatPr defaultRowHeight="15" x14ac:dyDescent="0.25"/>
  <cols>
    <col min="2" max="3" width="167.85546875" hidden="1" customWidth="1"/>
    <col min="4" max="4" width="163.42578125" bestFit="1" customWidth="1"/>
    <col min="5" max="5" width="163.42578125" customWidth="1"/>
    <col min="6" max="6" width="167.85546875" bestFit="1" customWidth="1"/>
    <col min="7" max="7" width="163.42578125" customWidth="1"/>
  </cols>
  <sheetData>
    <row r="1" spans="2:7" x14ac:dyDescent="0.25">
      <c r="B1" s="2"/>
      <c r="C1" s="2"/>
      <c r="D1" s="2">
        <v>2021</v>
      </c>
      <c r="E1" s="2"/>
      <c r="F1" s="2">
        <v>2022</v>
      </c>
    </row>
    <row r="2" spans="2:7" hidden="1" x14ac:dyDescent="0.25">
      <c r="B2" t="e">
        <f>+VLOOKUP(F2,'estrazione originale X 22'!C:C,11,FALSE)</f>
        <v>#REF!</v>
      </c>
      <c r="C2" t="e">
        <f>+VLOOKUP(F2,'estrazione originale X 22'!C:C,3,FALSE)</f>
        <v>#REF!</v>
      </c>
      <c r="D2" t="s">
        <v>467</v>
      </c>
      <c r="E2" t="str">
        <f>+VLOOKUP(D2,F:F,1,FALSE)</f>
        <v>Beni Culturali: Conoscenza, Gestione, ValorizzazioneLTL-1AG</v>
      </c>
      <c r="F2" t="s">
        <v>467</v>
      </c>
      <c r="G2" t="str">
        <f>+VLOOKUP(F2,D:D,1,FALSE)</f>
        <v>Beni Culturali: Conoscenza, Gestione, ValorizzazioneLTL-1AG</v>
      </c>
    </row>
    <row r="3" spans="2:7" hidden="1" x14ac:dyDescent="0.25">
      <c r="B3" t="e">
        <f>+VLOOKUP(F3,'estrazione originale X 22'!C:C,11,FALSE)</f>
        <v>#REF!</v>
      </c>
      <c r="C3" t="e">
        <f>+VLOOKUP(F3,'estrazione originale X 22'!C:C,3,FALSE)</f>
        <v>#REF!</v>
      </c>
      <c r="D3" t="s">
        <v>468</v>
      </c>
      <c r="E3" t="str">
        <f t="shared" ref="E3:E22" si="0">+VLOOKUP(D3,F:F,1,FALSE)</f>
        <v>Beni Culturali: Conoscenza, Gestione, ValorizzazioneLTL-1PA</v>
      </c>
      <c r="F3" t="s">
        <v>468</v>
      </c>
      <c r="G3" t="str">
        <f t="shared" ref="G3:G66" si="1">+VLOOKUP(F3,D:D,1,FALSE)</f>
        <v>Beni Culturali: Conoscenza, Gestione, ValorizzazioneLTL-1PA</v>
      </c>
    </row>
    <row r="4" spans="2:7" hidden="1" x14ac:dyDescent="0.25">
      <c r="B4" t="e">
        <f>+VLOOKUP(F4,'estrazione originale X 22'!C:C,11,FALSE)</f>
        <v>#REF!</v>
      </c>
      <c r="C4" t="e">
        <f>+VLOOKUP(F4,'estrazione originale X 22'!C:C,3,FALSE)</f>
        <v>#REF!</v>
      </c>
      <c r="D4" t="s">
        <v>469</v>
      </c>
      <c r="E4" t="str">
        <f t="shared" si="0"/>
        <v>LettereLTL-10PA</v>
      </c>
      <c r="F4" t="s">
        <v>469</v>
      </c>
      <c r="G4" t="str">
        <f t="shared" si="1"/>
        <v>LettereLTL-10PA</v>
      </c>
    </row>
    <row r="5" spans="2:7" hidden="1" x14ac:dyDescent="0.25">
      <c r="B5" t="e">
        <f>+VLOOKUP(F5,'estrazione originale X 22'!C:C,11,FALSE)</f>
        <v>#REF!</v>
      </c>
      <c r="C5" t="e">
        <f>+VLOOKUP(F5,'estrazione originale X 22'!C:C,3,FALSE)</f>
        <v>#REF!</v>
      </c>
      <c r="D5" t="s">
        <v>470</v>
      </c>
      <c r="E5" t="str">
        <f t="shared" si="0"/>
        <v>Lingue e Letterature - Studi InterculturaliLTL-11AG</v>
      </c>
      <c r="F5" t="s">
        <v>470</v>
      </c>
      <c r="G5" t="str">
        <f t="shared" si="1"/>
        <v>Lingue e Letterature - Studi InterculturaliLTL-11AG</v>
      </c>
    </row>
    <row r="6" spans="2:7" hidden="1" x14ac:dyDescent="0.25">
      <c r="B6" t="e">
        <f>+VLOOKUP(F6,'estrazione originale X 22'!C:C,11,FALSE)</f>
        <v>#REF!</v>
      </c>
      <c r="C6" t="e">
        <f>+VLOOKUP(F6,'estrazione originale X 22'!C:C,3,FALSE)</f>
        <v>#REF!</v>
      </c>
      <c r="D6" t="s">
        <v>471</v>
      </c>
      <c r="E6" t="str">
        <f t="shared" si="0"/>
        <v>Lingue e Letterature - Studi InterculturaliLTL-11PA</v>
      </c>
      <c r="F6" t="s">
        <v>471</v>
      </c>
      <c r="G6" t="str">
        <f t="shared" si="1"/>
        <v>Lingue e Letterature - Studi InterculturaliLTL-11PA</v>
      </c>
    </row>
    <row r="7" spans="2:7" hidden="1" x14ac:dyDescent="0.25">
      <c r="B7" t="e">
        <f>+VLOOKUP(F7,'estrazione originale X 22'!C:C,11,FALSE)</f>
        <v>#REF!</v>
      </c>
      <c r="C7" t="e">
        <f>+VLOOKUP(F7,'estrazione originale X 22'!C:C,3,FALSE)</f>
        <v>#REF!</v>
      </c>
      <c r="D7" t="s">
        <v>472</v>
      </c>
      <c r="E7" t="str">
        <f t="shared" si="0"/>
        <v>Lingue e Letterature - Studi InterculturaliLTL-12AG</v>
      </c>
      <c r="F7" t="s">
        <v>472</v>
      </c>
      <c r="G7" t="str">
        <f t="shared" si="1"/>
        <v>Lingue e Letterature - Studi InterculturaliLTL-12AG</v>
      </c>
    </row>
    <row r="8" spans="2:7" hidden="1" x14ac:dyDescent="0.25">
      <c r="B8" t="e">
        <f>+VLOOKUP(F8,'estrazione originale X 22'!C:C,11,FALSE)</f>
        <v>#REF!</v>
      </c>
      <c r="C8" t="e">
        <f>+VLOOKUP(F8,'estrazione originale X 22'!C:C,3,FALSE)</f>
        <v>#REF!</v>
      </c>
      <c r="D8" t="s">
        <v>473</v>
      </c>
      <c r="E8" t="str">
        <f t="shared" si="0"/>
        <v>Lingue e Letterature - Studi InterculturaliLTL-12PA</v>
      </c>
      <c r="F8" t="s">
        <v>473</v>
      </c>
      <c r="G8" t="str">
        <f t="shared" si="1"/>
        <v>Lingue e Letterature - Studi InterculturaliLTL-12PA</v>
      </c>
    </row>
    <row r="9" spans="2:7" hidden="1" x14ac:dyDescent="0.25">
      <c r="B9" t="e">
        <f>+VLOOKUP(F9,'estrazione originale X 22'!C:C,11,FALSE)</f>
        <v>#REF!</v>
      </c>
      <c r="C9" t="e">
        <f>+VLOOKUP(F9,'estrazione originale X 22'!C:C,3,FALSE)</f>
        <v>#REF!</v>
      </c>
      <c r="D9" t="s">
        <v>474</v>
      </c>
      <c r="E9" t="str">
        <f t="shared" si="0"/>
        <v>Scienze BiologicheLTL-13PA</v>
      </c>
      <c r="F9" t="s">
        <v>474</v>
      </c>
      <c r="G9" t="str">
        <f t="shared" si="1"/>
        <v>Scienze BiologicheLTL-13PA</v>
      </c>
    </row>
    <row r="10" spans="2:7" hidden="1" x14ac:dyDescent="0.25">
      <c r="B10" t="e">
        <f>+VLOOKUP(F10,'estrazione originale X 22'!C:C,11,FALSE)</f>
        <v>#REF!</v>
      </c>
      <c r="C10" t="e">
        <f>+VLOOKUP(F10,'estrazione originale X 22'!C:C,3,FALSE)</f>
        <v>#REF!</v>
      </c>
      <c r="D10" t="s">
        <v>475</v>
      </c>
      <c r="E10" t="str">
        <f t="shared" si="0"/>
        <v>Scienze BiologicheLTL-13TP</v>
      </c>
      <c r="F10" t="s">
        <v>475</v>
      </c>
      <c r="G10" t="str">
        <f t="shared" si="1"/>
        <v>Scienze BiologicheLTL-13TP</v>
      </c>
    </row>
    <row r="11" spans="2:7" hidden="1" x14ac:dyDescent="0.25">
      <c r="B11" t="e">
        <f>+VLOOKUP(F11,'estrazione originale X 22'!C:C,11,FALSE)</f>
        <v>#REF!</v>
      </c>
      <c r="C11" t="e">
        <f>+VLOOKUP(F11,'estrazione originale X 22'!C:C,3,FALSE)</f>
        <v>#REF!</v>
      </c>
      <c r="D11" t="s">
        <v>476</v>
      </c>
      <c r="E11" t="str">
        <f t="shared" si="0"/>
        <v>Consulente Giuridico d’ImpresaLTL-14TP</v>
      </c>
      <c r="F11" t="s">
        <v>476</v>
      </c>
      <c r="G11" t="str">
        <f t="shared" si="1"/>
        <v>Consulente Giuridico d’ImpresaLTL-14TP</v>
      </c>
    </row>
    <row r="12" spans="2:7" hidden="1" x14ac:dyDescent="0.25">
      <c r="B12" t="e">
        <f>+VLOOKUP(F12,'estrazione originale X 22'!C:C,11,FALSE)</f>
        <v>#REF!</v>
      </c>
      <c r="C12" t="e">
        <f>+VLOOKUP(F12,'estrazione originale X 22'!C:C,3,FALSE)</f>
        <v>#REF!</v>
      </c>
      <c r="D12" t="s">
        <v>477</v>
      </c>
      <c r="E12" t="str">
        <f t="shared" si="0"/>
        <v>Scienze del turismoLTL-15PA</v>
      </c>
      <c r="F12" t="s">
        <v>477</v>
      </c>
      <c r="G12" t="str">
        <f t="shared" si="1"/>
        <v>Scienze del turismoLTL-15PA</v>
      </c>
    </row>
    <row r="13" spans="2:7" hidden="1" x14ac:dyDescent="0.25">
      <c r="B13" t="e">
        <f>+VLOOKUP(F13,'estrazione originale X 22'!C:C,11,FALSE)</f>
        <v>#REF!</v>
      </c>
      <c r="C13" t="e">
        <f>+VLOOKUP(F13,'estrazione originale X 22'!C:C,3,FALSE)</f>
        <v>#REF!</v>
      </c>
      <c r="D13" t="s">
        <v>478</v>
      </c>
      <c r="E13" t="str">
        <f t="shared" si="0"/>
        <v>Scienze del turismoLTL-15TP</v>
      </c>
      <c r="F13" t="s">
        <v>478</v>
      </c>
      <c r="G13" t="str">
        <f t="shared" si="1"/>
        <v>Scienze del turismoLTL-15TP</v>
      </c>
    </row>
    <row r="14" spans="2:7" hidden="1" x14ac:dyDescent="0.25">
      <c r="B14" t="e">
        <f>+VLOOKUP(F14,'estrazione originale X 22'!C:C,11,FALSE)</f>
        <v>#REF!</v>
      </c>
      <c r="C14" t="e">
        <f>+VLOOKUP(F14,'estrazione originale X 22'!C:C,3,FALSE)</f>
        <v>#REF!</v>
      </c>
      <c r="D14" t="s">
        <v>479</v>
      </c>
      <c r="E14" t="str">
        <f t="shared" si="0"/>
        <v>Scienze dell'amministrazione, dell'organizzazione e consulenza del lavoroLTL-16PA</v>
      </c>
      <c r="F14" t="s">
        <v>479</v>
      </c>
      <c r="G14" t="str">
        <f t="shared" si="1"/>
        <v>Scienze dell'amministrazione, dell'organizzazione e consulenza del lavoroLTL-16PA</v>
      </c>
    </row>
    <row r="15" spans="2:7" hidden="1" x14ac:dyDescent="0.25">
      <c r="B15" t="e">
        <f>+VLOOKUP(F15,'estrazione originale X 22'!C:C,11,FALSE)</f>
        <v>#REF!</v>
      </c>
      <c r="C15" t="e">
        <f>+VLOOKUP(F15,'estrazione originale X 22'!C:C,3,FALSE)</f>
        <v>#REF!</v>
      </c>
      <c r="D15" t="s">
        <v>480</v>
      </c>
      <c r="E15" t="str">
        <f t="shared" si="0"/>
        <v>Economia e amministrazione aziendaleLTL-18AG</v>
      </c>
      <c r="F15" t="s">
        <v>480</v>
      </c>
      <c r="G15" t="str">
        <f t="shared" si="1"/>
        <v>Economia e amministrazione aziendaleLTL-18AG</v>
      </c>
    </row>
    <row r="16" spans="2:7" hidden="1" x14ac:dyDescent="0.25">
      <c r="B16" t="e">
        <f>+VLOOKUP(F16,'estrazione originale X 22'!C:C,11,FALSE)</f>
        <v>#REF!</v>
      </c>
      <c r="C16" t="e">
        <f>+VLOOKUP(F16,'estrazione originale X 22'!C:C,3,FALSE)</f>
        <v>#REF!</v>
      </c>
      <c r="D16" t="s">
        <v>481</v>
      </c>
      <c r="E16" t="str">
        <f t="shared" si="0"/>
        <v>Economia e amministrazione aziendaleLTL-18PA</v>
      </c>
      <c r="F16" t="s">
        <v>481</v>
      </c>
      <c r="G16" t="str">
        <f t="shared" si="1"/>
        <v>Economia e amministrazione aziendaleLTL-18PA</v>
      </c>
    </row>
    <row r="17" spans="2:8" hidden="1" x14ac:dyDescent="0.25">
      <c r="B17" t="e">
        <f>+VLOOKUP(F17,'estrazione originale X 22'!C:C,11,FALSE)</f>
        <v>#REF!</v>
      </c>
      <c r="C17" t="e">
        <f>+VLOOKUP(F17,'estrazione originale X 22'!C:C,3,FALSE)</f>
        <v>#REF!</v>
      </c>
      <c r="D17" t="s">
        <v>482</v>
      </c>
      <c r="E17" t="str">
        <f t="shared" si="0"/>
        <v>Scienze dell'educazioneLTL-19AG</v>
      </c>
      <c r="F17" t="s">
        <v>482</v>
      </c>
      <c r="G17" t="str">
        <f t="shared" si="1"/>
        <v>Scienze dell'educazioneLTL-19AG</v>
      </c>
    </row>
    <row r="18" spans="2:8" hidden="1" x14ac:dyDescent="0.25">
      <c r="B18" t="e">
        <f>+VLOOKUP(F18,'estrazione originale X 22'!C:C,11,FALSE)</f>
        <v>#REF!</v>
      </c>
      <c r="C18" t="e">
        <f>+VLOOKUP(F18,'estrazione originale X 22'!C:C,3,FALSE)</f>
        <v>#REF!</v>
      </c>
      <c r="D18" t="s">
        <v>483</v>
      </c>
      <c r="E18" t="str">
        <f t="shared" si="0"/>
        <v>Scienze dell'educazioneLTL-19PA</v>
      </c>
      <c r="F18" t="s">
        <v>483</v>
      </c>
      <c r="G18" t="str">
        <f t="shared" si="1"/>
        <v>Scienze dell'educazioneLTL-19PA</v>
      </c>
    </row>
    <row r="19" spans="2:8" hidden="1" x14ac:dyDescent="0.25">
      <c r="B19" t="e">
        <f>+VLOOKUP(F19,'estrazione originale X 22'!C:C,11,FALSE)</f>
        <v>#REF!</v>
      </c>
      <c r="C19" t="e">
        <f>+VLOOKUP(F19,'estrazione originale X 22'!C:C,3,FALSE)</f>
        <v>#REF!</v>
      </c>
      <c r="D19" t="s">
        <v>484</v>
      </c>
      <c r="E19" t="str">
        <f t="shared" si="0"/>
        <v>BiotecnologieLTL-2PA</v>
      </c>
      <c r="F19" t="s">
        <v>484</v>
      </c>
      <c r="G19" t="str">
        <f t="shared" si="1"/>
        <v>BiotecnologieLTL-2PA</v>
      </c>
    </row>
    <row r="20" spans="2:8" hidden="1" x14ac:dyDescent="0.25">
      <c r="B20" t="e">
        <f>+VLOOKUP(F20,'estrazione originale X 22'!C:C,11,FALSE)</f>
        <v>#REF!</v>
      </c>
      <c r="C20" t="e">
        <f>+VLOOKUP(F20,'estrazione originale X 22'!C:C,3,FALSE)</f>
        <v>#REF!</v>
      </c>
      <c r="D20" t="s">
        <v>485</v>
      </c>
      <c r="E20" t="str">
        <f t="shared" si="0"/>
        <v>Scienze della comunicazione per i Media e le IstituzioniLTL-20PA</v>
      </c>
      <c r="F20" t="s">
        <v>485</v>
      </c>
      <c r="G20" t="str">
        <f t="shared" si="1"/>
        <v>Scienze della comunicazione per i Media e le IstituzioniLTL-20PA</v>
      </c>
    </row>
    <row r="21" spans="2:8" hidden="1" x14ac:dyDescent="0.25">
      <c r="B21" t="e">
        <f>+VLOOKUP(F21,'estrazione originale X 22'!C:C,11,FALSE)</f>
        <v>#REF!</v>
      </c>
      <c r="C21" t="e">
        <f>+VLOOKUP(F21,'estrazione originale X 22'!C:C,3,FALSE)</f>
        <v>#REF!</v>
      </c>
      <c r="D21" t="s">
        <v>486</v>
      </c>
      <c r="E21" t="str">
        <f t="shared" si="0"/>
        <v>Scienze della Comunicazione per le Culture e le ArtiLTL-20PA</v>
      </c>
      <c r="F21" t="s">
        <v>486</v>
      </c>
      <c r="G21" t="str">
        <f t="shared" si="1"/>
        <v>Scienze della Comunicazione per le Culture e le ArtiLTL-20PA</v>
      </c>
    </row>
    <row r="22" spans="2:8" hidden="1" x14ac:dyDescent="0.25">
      <c r="B22" t="e">
        <f>+VLOOKUP(F22,'estrazione originale X 22'!C:C,11,FALSE)</f>
        <v>#REF!</v>
      </c>
      <c r="C22" t="e">
        <f>+VLOOKUP(F22,'estrazione originale X 22'!C:C,3,FALSE)</f>
        <v>#REF!</v>
      </c>
      <c r="D22" t="s">
        <v>487</v>
      </c>
      <c r="E22" t="str">
        <f t="shared" si="0"/>
        <v>Urbanistica e Scienze della Citta'LTL-21PA</v>
      </c>
      <c r="F22" t="s">
        <v>487</v>
      </c>
      <c r="G22" t="str">
        <f t="shared" si="1"/>
        <v>Urbanistica e Scienze della Citta'LTL-21PA</v>
      </c>
    </row>
    <row r="23" spans="2:8" x14ac:dyDescent="0.25">
      <c r="B23" t="e">
        <f>+VLOOKUP(F23,'estrazione originale X 22'!C:C,11,FALSE)</f>
        <v>#REF!</v>
      </c>
      <c r="C23" t="e">
        <f>+VLOOKUP(F23,'estrazione originale X 22'!C:C,3,FALSE)</f>
        <v>#REF!</v>
      </c>
      <c r="D23" t="s">
        <v>488</v>
      </c>
      <c r="F23" t="s">
        <v>622</v>
      </c>
      <c r="G23" t="e">
        <f t="shared" si="1"/>
        <v>#N/A</v>
      </c>
      <c r="H23" t="s">
        <v>659</v>
      </c>
    </row>
    <row r="24" spans="2:8" hidden="1" x14ac:dyDescent="0.25">
      <c r="B24" t="e">
        <f>+VLOOKUP(F24,'estrazione originale X 22'!C:C,11,FALSE)</f>
        <v>#REF!</v>
      </c>
      <c r="C24" t="e">
        <f>+VLOOKUP(F24,'estrazione originale X 22'!C:C,3,FALSE)</f>
        <v>#REF!</v>
      </c>
      <c r="D24" t="s">
        <v>489</v>
      </c>
      <c r="E24" t="str">
        <f t="shared" ref="E24:E48" si="2">+VLOOKUP(D24,F:F,1,FALSE)</f>
        <v>Architettura e progetto nel costruitoLTL-23AG</v>
      </c>
      <c r="F24" t="s">
        <v>488</v>
      </c>
      <c r="G24" t="str">
        <f t="shared" si="1"/>
        <v>Scienze delle attività motorie e sportiveLTL-22PA</v>
      </c>
    </row>
    <row r="25" spans="2:8" hidden="1" x14ac:dyDescent="0.25">
      <c r="B25" t="e">
        <f>+VLOOKUP(F25,'estrazione originale X 22'!C:C,11,FALSE)</f>
        <v>#REF!</v>
      </c>
      <c r="C25" t="e">
        <f>+VLOOKUP(F25,'estrazione originale X 22'!C:C,3,FALSE)</f>
        <v>#REF!</v>
      </c>
      <c r="D25" t="s">
        <v>490</v>
      </c>
      <c r="E25" t="str">
        <f t="shared" si="2"/>
        <v>Ingegneria Edile, Innovazione e Recupero del CostruitoLTL-23PA</v>
      </c>
      <c r="F25" t="s">
        <v>489</v>
      </c>
      <c r="G25" t="str">
        <f t="shared" si="1"/>
        <v>Architettura e progetto nel costruitoLTL-23AG</v>
      </c>
    </row>
    <row r="26" spans="2:8" hidden="1" x14ac:dyDescent="0.25">
      <c r="B26" t="e">
        <f>+VLOOKUP(F26,'estrazione originale X 22'!C:C,11,FALSE)</f>
        <v>#REF!</v>
      </c>
      <c r="C26" t="e">
        <f>+VLOOKUP(F26,'estrazione originale X 22'!C:C,3,FALSE)</f>
        <v>#REF!</v>
      </c>
      <c r="D26" t="s">
        <v>491</v>
      </c>
      <c r="E26" t="str">
        <f t="shared" si="2"/>
        <v>Scienze e tecniche psicologicheLTL-24PA</v>
      </c>
      <c r="F26" t="s">
        <v>490</v>
      </c>
      <c r="G26" t="str">
        <f t="shared" si="1"/>
        <v>Ingegneria Edile, Innovazione e Recupero del CostruitoLTL-23PA</v>
      </c>
    </row>
    <row r="27" spans="2:8" hidden="1" x14ac:dyDescent="0.25">
      <c r="B27" t="e">
        <f>+VLOOKUP(F27,'estrazione originale X 22'!C:C,11,FALSE)</f>
        <v>#REF!</v>
      </c>
      <c r="C27" t="e">
        <f>+VLOOKUP(F27,'estrazione originale X 22'!C:C,3,FALSE)</f>
        <v>#REF!</v>
      </c>
      <c r="D27" t="s">
        <v>492</v>
      </c>
      <c r="E27" t="str">
        <f t="shared" si="2"/>
        <v>Scienze e Tecnologie AgrarieLTL-25CL</v>
      </c>
      <c r="F27" t="s">
        <v>491</v>
      </c>
      <c r="G27" t="str">
        <f t="shared" si="1"/>
        <v>Scienze e tecniche psicologicheLTL-24PA</v>
      </c>
    </row>
    <row r="28" spans="2:8" hidden="1" x14ac:dyDescent="0.25">
      <c r="B28" t="e">
        <f>+VLOOKUP(F28,'estrazione originale X 22'!C:C,11,FALSE)</f>
        <v>#REF!</v>
      </c>
      <c r="C28" t="e">
        <f>+VLOOKUP(F28,'estrazione originale X 22'!C:C,3,FALSE)</f>
        <v>#REF!</v>
      </c>
      <c r="D28" t="s">
        <v>493</v>
      </c>
      <c r="E28" t="str">
        <f t="shared" si="2"/>
        <v>Scienze e Tecnologie AgrarieLTL-25PA</v>
      </c>
      <c r="F28" t="s">
        <v>492</v>
      </c>
      <c r="G28" t="str">
        <f t="shared" si="1"/>
        <v>Scienze e Tecnologie AgrarieLTL-25CL</v>
      </c>
    </row>
    <row r="29" spans="2:8" hidden="1" x14ac:dyDescent="0.25">
      <c r="B29" t="e">
        <f>+VLOOKUP(F29,'estrazione originale X 22'!C:C,11,FALSE)</f>
        <v>#REF!</v>
      </c>
      <c r="C29" t="e">
        <f>+VLOOKUP(F29,'estrazione originale X 22'!C:C,3,FALSE)</f>
        <v>#REF!</v>
      </c>
      <c r="D29" t="s">
        <v>494</v>
      </c>
      <c r="E29" t="str">
        <f t="shared" si="2"/>
        <v>Scienze Forestali ed AmbientaliLTL-25PA</v>
      </c>
      <c r="F29" t="s">
        <v>493</v>
      </c>
      <c r="G29" t="str">
        <f t="shared" si="1"/>
        <v>Scienze e Tecnologie AgrarieLTL-25PA</v>
      </c>
    </row>
    <row r="30" spans="2:8" hidden="1" x14ac:dyDescent="0.25">
      <c r="B30" t="e">
        <f>+VLOOKUP(F30,'estrazione originale X 22'!C:C,11,FALSE)</f>
        <v>#REF!</v>
      </c>
      <c r="C30" t="e">
        <f>+VLOOKUP(F30,'estrazione originale X 22'!C:C,3,FALSE)</f>
        <v>#REF!</v>
      </c>
      <c r="D30" t="s">
        <v>495</v>
      </c>
      <c r="E30" t="str">
        <f t="shared" si="2"/>
        <v>AgroingegneriaLTL-25PA</v>
      </c>
      <c r="F30" t="s">
        <v>494</v>
      </c>
      <c r="G30" t="str">
        <f t="shared" si="1"/>
        <v>Scienze Forestali ed AmbientaliLTL-25PA</v>
      </c>
    </row>
    <row r="31" spans="2:8" hidden="1" x14ac:dyDescent="0.25">
      <c r="B31" t="e">
        <f>+VLOOKUP(F31,'estrazione originale X 22'!C:C,11,FALSE)</f>
        <v>#REF!</v>
      </c>
      <c r="C31" t="e">
        <f>+VLOOKUP(F31,'estrazione originale X 22'!C:C,3,FALSE)</f>
        <v>#REF!</v>
      </c>
      <c r="D31" t="s">
        <v>496</v>
      </c>
      <c r="E31" t="str">
        <f t="shared" si="2"/>
        <v>Viticoltura ed EnologiaLTL-25TP</v>
      </c>
      <c r="F31" t="s">
        <v>495</v>
      </c>
      <c r="G31" t="str">
        <f t="shared" si="1"/>
        <v>AgroingegneriaLTL-25PA</v>
      </c>
    </row>
    <row r="32" spans="2:8" hidden="1" x14ac:dyDescent="0.25">
      <c r="B32" t="e">
        <f>+VLOOKUP(F32,'estrazione originale X 22'!C:C,11,FALSE)</f>
        <v>#REF!</v>
      </c>
      <c r="C32" t="e">
        <f>+VLOOKUP(F32,'estrazione originale X 22'!C:C,3,FALSE)</f>
        <v>#REF!</v>
      </c>
      <c r="D32" t="s">
        <v>497</v>
      </c>
      <c r="E32" t="str">
        <f t="shared" si="2"/>
        <v>Scienze  e Tecnologie AgroalimentariLTL-26PA</v>
      </c>
      <c r="F32" t="s">
        <v>496</v>
      </c>
      <c r="G32" t="str">
        <f t="shared" si="1"/>
        <v>Viticoltura ed EnologiaLTL-25TP</v>
      </c>
    </row>
    <row r="33" spans="2:7" hidden="1" x14ac:dyDescent="0.25">
      <c r="B33" t="e">
        <f>+VLOOKUP(F33,'estrazione originale X 22'!C:C,11,FALSE)</f>
        <v>#REF!</v>
      </c>
      <c r="C33" t="e">
        <f>+VLOOKUP(F33,'estrazione originale X 22'!C:C,3,FALSE)</f>
        <v>#REF!</v>
      </c>
      <c r="D33" t="s">
        <v>498</v>
      </c>
      <c r="E33" t="str">
        <f t="shared" si="2"/>
        <v>ChimicaLTL-27PA</v>
      </c>
      <c r="F33" t="s">
        <v>497</v>
      </c>
      <c r="G33" t="str">
        <f t="shared" si="1"/>
        <v>Scienze  e Tecnologie AgroalimentariLTL-26PA</v>
      </c>
    </row>
    <row r="34" spans="2:7" hidden="1" x14ac:dyDescent="0.25">
      <c r="B34" t="e">
        <f>+VLOOKUP(F34,'estrazione originale X 22'!C:C,11,FALSE)</f>
        <v>#REF!</v>
      </c>
      <c r="C34" t="e">
        <f>+VLOOKUP(F34,'estrazione originale X 22'!C:C,3,FALSE)</f>
        <v>#REF!</v>
      </c>
      <c r="D34" t="s">
        <v>499</v>
      </c>
      <c r="E34" t="str">
        <f t="shared" si="2"/>
        <v>Discipline delle arti, della musica e dello spettacoloLTL-3PA</v>
      </c>
      <c r="F34" t="s">
        <v>498</v>
      </c>
      <c r="G34" t="str">
        <f t="shared" si="1"/>
        <v>ChimicaLTL-27PA</v>
      </c>
    </row>
    <row r="35" spans="2:7" hidden="1" x14ac:dyDescent="0.25">
      <c r="B35" t="e">
        <f>+VLOOKUP(F35,'estrazione originale X 22'!C:C,11,FALSE)</f>
        <v>#REF!</v>
      </c>
      <c r="C35" t="e">
        <f>+VLOOKUP(F35,'estrazione originale X 22'!C:C,3,FALSE)</f>
        <v>#REF!</v>
      </c>
      <c r="D35" t="s">
        <v>500</v>
      </c>
      <c r="E35" t="str">
        <f t="shared" si="2"/>
        <v>Scienze FisicheLTL-30PA</v>
      </c>
      <c r="F35" t="s">
        <v>499</v>
      </c>
      <c r="G35" t="str">
        <f t="shared" si="1"/>
        <v>Discipline delle arti, della musica e dello spettacoloLTL-3PA</v>
      </c>
    </row>
    <row r="36" spans="2:7" hidden="1" x14ac:dyDescent="0.25">
      <c r="B36" t="e">
        <f>+VLOOKUP(F36,'estrazione originale X 22'!C:C,11,FALSE)</f>
        <v>#REF!</v>
      </c>
      <c r="C36" t="e">
        <f>+VLOOKUP(F36,'estrazione originale X 22'!C:C,3,FALSE)</f>
        <v>#REF!</v>
      </c>
      <c r="D36" t="s">
        <v>501</v>
      </c>
      <c r="E36" t="str">
        <f t="shared" si="2"/>
        <v>Ottica e optometriaLTL-30PA</v>
      </c>
      <c r="F36" t="s">
        <v>500</v>
      </c>
      <c r="G36" t="str">
        <f t="shared" si="1"/>
        <v>Scienze FisicheLTL-30PA</v>
      </c>
    </row>
    <row r="37" spans="2:7" hidden="1" x14ac:dyDescent="0.25">
      <c r="B37" t="e">
        <f>+VLOOKUP(F37,'estrazione originale X 22'!C:C,11,FALSE)</f>
        <v>#REF!</v>
      </c>
      <c r="C37" t="e">
        <f>+VLOOKUP(F37,'estrazione originale X 22'!C:C,3,FALSE)</f>
        <v>#REF!</v>
      </c>
      <c r="D37" t="s">
        <v>502</v>
      </c>
      <c r="E37" t="str">
        <f t="shared" si="2"/>
        <v>InformaticaLTL-31PA</v>
      </c>
      <c r="F37" t="s">
        <v>501</v>
      </c>
      <c r="G37" t="str">
        <f t="shared" si="1"/>
        <v>Ottica e optometriaLTL-30PA</v>
      </c>
    </row>
    <row r="38" spans="2:7" hidden="1" x14ac:dyDescent="0.25">
      <c r="B38" t="e">
        <f>+VLOOKUP(F38,'estrazione originale X 22'!C:C,11,FALSE)</f>
        <v>#REF!</v>
      </c>
      <c r="C38" t="e">
        <f>+VLOOKUP(F38,'estrazione originale X 22'!C:C,3,FALSE)</f>
        <v>#REF!</v>
      </c>
      <c r="D38" t="s">
        <v>503</v>
      </c>
      <c r="E38" t="str">
        <f t="shared" si="2"/>
        <v>Scienze della Natura e dell'AmbienteLTL-32PA</v>
      </c>
      <c r="F38" t="s">
        <v>502</v>
      </c>
      <c r="G38" t="str">
        <f t="shared" si="1"/>
        <v>InformaticaLTL-31PA</v>
      </c>
    </row>
    <row r="39" spans="2:7" hidden="1" x14ac:dyDescent="0.25">
      <c r="B39" t="e">
        <f>+VLOOKUP(F39,'estrazione originale X 22'!C:C,11,FALSE)</f>
        <v>#REF!</v>
      </c>
      <c r="C39" t="e">
        <f>+VLOOKUP(F39,'estrazione originale X 22'!C:C,3,FALSE)</f>
        <v>#REF!</v>
      </c>
      <c r="D39" t="s">
        <v>504</v>
      </c>
      <c r="E39" t="str">
        <f t="shared" si="2"/>
        <v>Economia e FinanzaLTL-33PA</v>
      </c>
      <c r="F39" t="s">
        <v>503</v>
      </c>
      <c r="G39" t="str">
        <f t="shared" si="1"/>
        <v>Scienze della Natura e dell'AmbienteLTL-32PA</v>
      </c>
    </row>
    <row r="40" spans="2:7" hidden="1" x14ac:dyDescent="0.25">
      <c r="B40" t="e">
        <f>+VLOOKUP(F40,'estrazione originale X 22'!C:C,11,FALSE)</f>
        <v>#REF!</v>
      </c>
      <c r="C40" t="e">
        <f>+VLOOKUP(F40,'estrazione originale X 22'!C:C,3,FALSE)</f>
        <v>#REF!</v>
      </c>
      <c r="D40" t="s">
        <v>505</v>
      </c>
      <c r="E40" t="str">
        <f t="shared" si="2"/>
        <v>Scienze GeologicheLTL-34PA</v>
      </c>
      <c r="F40" t="s">
        <v>504</v>
      </c>
      <c r="G40" t="str">
        <f t="shared" si="1"/>
        <v>Economia e FinanzaLTL-33PA</v>
      </c>
    </row>
    <row r="41" spans="2:7" hidden="1" x14ac:dyDescent="0.25">
      <c r="B41" t="e">
        <f>+VLOOKUP(F41,'estrazione originale X 22'!C:C,11,FALSE)</f>
        <v>#REF!</v>
      </c>
      <c r="C41" t="e">
        <f>+VLOOKUP(F41,'estrazione originale X 22'!C:C,3,FALSE)</f>
        <v>#REF!</v>
      </c>
      <c r="D41" t="s">
        <v>506</v>
      </c>
      <c r="E41" t="str">
        <f t="shared" si="2"/>
        <v>MatematicaLTL-35PA</v>
      </c>
      <c r="F41" t="s">
        <v>505</v>
      </c>
      <c r="G41" t="str">
        <f t="shared" si="1"/>
        <v>Scienze GeologicheLTL-34PA</v>
      </c>
    </row>
    <row r="42" spans="2:7" hidden="1" x14ac:dyDescent="0.25">
      <c r="B42" t="e">
        <f>+VLOOKUP(F42,'estrazione originale X 22'!C:C,11,FALSE)</f>
        <v>#REF!</v>
      </c>
      <c r="C42" t="e">
        <f>+VLOOKUP(F42,'estrazione originale X 22'!C:C,3,FALSE)</f>
        <v>#REF!</v>
      </c>
      <c r="D42" t="s">
        <v>507</v>
      </c>
      <c r="E42" t="str">
        <f t="shared" si="2"/>
        <v>Scienze politiche e delle relazioni internazionaliLTL-36PA</v>
      </c>
      <c r="F42" t="s">
        <v>506</v>
      </c>
      <c r="G42" t="str">
        <f t="shared" si="1"/>
        <v>MatematicaLTL-35PA</v>
      </c>
    </row>
    <row r="43" spans="2:7" hidden="1" x14ac:dyDescent="0.25">
      <c r="B43" t="e">
        <f>+VLOOKUP(F43,'estrazione originale X 22'!C:C,11,FALSE)</f>
        <v>#REF!</v>
      </c>
      <c r="C43" t="e">
        <f>+VLOOKUP(F43,'estrazione originale X 22'!C:C,3,FALSE)</f>
        <v>#REF!</v>
      </c>
      <c r="D43" t="s">
        <v>508</v>
      </c>
      <c r="E43" t="str">
        <f t="shared" si="2"/>
        <v>Sviluppo economico, cooperazione internazionale e migrazioniLTL-37PA</v>
      </c>
      <c r="F43" t="s">
        <v>507</v>
      </c>
      <c r="G43" t="str">
        <f t="shared" si="1"/>
        <v>Scienze politiche e delle relazioni internazionaliLTL-36PA</v>
      </c>
    </row>
    <row r="44" spans="2:7" hidden="1" x14ac:dyDescent="0.25">
      <c r="B44" t="e">
        <f>+VLOOKUP(F44,'estrazione originale X 22'!C:C,11,FALSE)</f>
        <v>#REF!</v>
      </c>
      <c r="C44" t="e">
        <f>+VLOOKUP(F44,'estrazione originale X 22'!C:C,3,FALSE)</f>
        <v>#REF!</v>
      </c>
      <c r="D44" t="s">
        <v>509</v>
      </c>
      <c r="E44" t="str">
        <f t="shared" si="2"/>
        <v>Servizio SocialeLTL-39AG</v>
      </c>
      <c r="F44" t="s">
        <v>508</v>
      </c>
      <c r="G44" t="str">
        <f t="shared" si="1"/>
        <v>Sviluppo economico, cooperazione internazionale e migrazioniLTL-37PA</v>
      </c>
    </row>
    <row r="45" spans="2:7" hidden="1" x14ac:dyDescent="0.25">
      <c r="B45" t="e">
        <f>+VLOOKUP(F45,'estrazione originale X 22'!C:C,11,FALSE)</f>
        <v>#REF!</v>
      </c>
      <c r="C45" t="e">
        <f>+VLOOKUP(F45,'estrazione originale X 22'!C:C,3,FALSE)</f>
        <v>#REF!</v>
      </c>
      <c r="D45" t="s">
        <v>510</v>
      </c>
      <c r="E45" t="str">
        <f t="shared" si="2"/>
        <v>Servizio SocialeLTL-39PA</v>
      </c>
      <c r="F45" t="s">
        <v>509</v>
      </c>
      <c r="G45" t="str">
        <f t="shared" si="1"/>
        <v>Servizio SocialeLTL-39AG</v>
      </c>
    </row>
    <row r="46" spans="2:7" hidden="1" x14ac:dyDescent="0.25">
      <c r="B46" t="e">
        <f>+VLOOKUP(F46,'estrazione originale X 22'!C:C,11,FALSE)</f>
        <v>#REF!</v>
      </c>
      <c r="C46" t="e">
        <f>+VLOOKUP(F46,'estrazione originale X 22'!C:C,3,FALSE)</f>
        <v>#REF!</v>
      </c>
      <c r="D46" t="s">
        <v>511</v>
      </c>
      <c r="E46" t="str">
        <f t="shared" si="2"/>
        <v>Disegno IndustrialeLTL-4PA</v>
      </c>
      <c r="F46" t="s">
        <v>510</v>
      </c>
      <c r="G46" t="str">
        <f t="shared" si="1"/>
        <v>Servizio SocialeLTL-39PA</v>
      </c>
    </row>
    <row r="47" spans="2:7" hidden="1" x14ac:dyDescent="0.25">
      <c r="B47" t="e">
        <f>+VLOOKUP(F47,'estrazione originale X 22'!C:C,11,FALSE)</f>
        <v>#REF!</v>
      </c>
      <c r="C47" t="e">
        <f>+VLOOKUP(F47,'estrazione originale X 22'!C:C,3,FALSE)</f>
        <v>#REF!</v>
      </c>
      <c r="D47" t="s">
        <v>512</v>
      </c>
      <c r="E47" t="str">
        <f t="shared" si="2"/>
        <v>Statistica per l'Analisi dei DatiLTL-41PA</v>
      </c>
      <c r="F47" t="s">
        <v>511</v>
      </c>
      <c r="G47" t="str">
        <f t="shared" si="1"/>
        <v>Disegno IndustrialeLTL-4PA</v>
      </c>
    </row>
    <row r="48" spans="2:7" hidden="1" x14ac:dyDescent="0.25">
      <c r="B48" t="e">
        <f>+VLOOKUP(F48,'estrazione originale X 22'!C:C,11,FALSE)</f>
        <v>#REF!</v>
      </c>
      <c r="C48" t="e">
        <f>+VLOOKUP(F48,'estrazione originale X 22'!C:C,3,FALSE)</f>
        <v>#REF!</v>
      </c>
      <c r="D48" t="s">
        <v>513</v>
      </c>
      <c r="E48" t="str">
        <f t="shared" si="2"/>
        <v>Studi Filosofici e StoriciLTL-5PA</v>
      </c>
      <c r="F48" t="s">
        <v>512</v>
      </c>
      <c r="G48" t="str">
        <f t="shared" si="1"/>
        <v>Statistica per l'Analisi dei DatiLTL-41PA</v>
      </c>
    </row>
    <row r="49" spans="2:8" x14ac:dyDescent="0.25">
      <c r="B49" t="e">
        <f>+VLOOKUP(F49,'estrazione originale X 22'!C:C,11,FALSE)</f>
        <v>#REF!</v>
      </c>
      <c r="C49" t="e">
        <f>+VLOOKUP(F49,'estrazione originale X 22'!C:C,3,FALSE)</f>
        <v>#REF!</v>
      </c>
      <c r="D49" t="s">
        <v>514</v>
      </c>
      <c r="F49" t="s">
        <v>623</v>
      </c>
      <c r="G49" t="e">
        <f t="shared" si="1"/>
        <v>#N/A</v>
      </c>
      <c r="H49" t="s">
        <v>660</v>
      </c>
    </row>
    <row r="50" spans="2:8" hidden="1" x14ac:dyDescent="0.25">
      <c r="B50" t="e">
        <f>+VLOOKUP(F50,'estrazione originale X 22'!C:C,11,FALSE)</f>
        <v>#REF!</v>
      </c>
      <c r="C50" t="e">
        <f>+VLOOKUP(F50,'estrazione originale X 22'!C:C,3,FALSE)</f>
        <v>#REF!</v>
      </c>
      <c r="D50" t="s">
        <v>515</v>
      </c>
      <c r="E50" t="str">
        <f t="shared" ref="E50:E53" si="3">+VLOOKUP(D50,F:F,1,FALSE)</f>
        <v>Ingegneria CivileLTL-7PA</v>
      </c>
      <c r="F50" t="s">
        <v>513</v>
      </c>
      <c r="G50" t="str">
        <f t="shared" si="1"/>
        <v>Studi Filosofici e StoriciLTL-5PA</v>
      </c>
    </row>
    <row r="51" spans="2:8" hidden="1" x14ac:dyDescent="0.25">
      <c r="B51" t="e">
        <f>+VLOOKUP(F51,'estrazione originale X 22'!C:C,11,FALSE)</f>
        <v>#REF!</v>
      </c>
      <c r="C51" t="e">
        <f>+VLOOKUP(F51,'estrazione originale X 22'!C:C,3,FALSE)</f>
        <v>#REF!</v>
      </c>
      <c r="D51" t="s">
        <v>516</v>
      </c>
      <c r="E51" t="str">
        <f t="shared" si="3"/>
        <v>Ingegneria dell'Innovazione per le Imprese DigitaliLTL-8AG</v>
      </c>
      <c r="F51" t="s">
        <v>514</v>
      </c>
      <c r="G51" t="str">
        <f t="shared" si="1"/>
        <v>Ingegneria AmbientaleLTL-7PA</v>
      </c>
    </row>
    <row r="52" spans="2:8" hidden="1" x14ac:dyDescent="0.25">
      <c r="B52" t="e">
        <f>+VLOOKUP(F52,'estrazione originale X 22'!C:C,11,FALSE)</f>
        <v>#REF!</v>
      </c>
      <c r="C52" t="e">
        <f>+VLOOKUP(F52,'estrazione originale X 22'!C:C,3,FALSE)</f>
        <v>#REF!</v>
      </c>
      <c r="D52" t="s">
        <v>517</v>
      </c>
      <c r="E52" t="e">
        <f t="shared" si="3"/>
        <v>#N/A</v>
      </c>
      <c r="F52" t="s">
        <v>515</v>
      </c>
      <c r="G52" t="str">
        <f t="shared" si="1"/>
        <v>Ingegneria CivileLTL-7PA</v>
      </c>
    </row>
    <row r="53" spans="2:8" hidden="1" x14ac:dyDescent="0.25">
      <c r="B53" t="e">
        <f>+VLOOKUP(F53,'estrazione originale X 22'!C:C,11,FALSE)</f>
        <v>#REF!</v>
      </c>
      <c r="C53" t="e">
        <f>+VLOOKUP(F53,'estrazione originale X 22'!C:C,3,FALSE)</f>
        <v>#REF!</v>
      </c>
      <c r="D53" t="s">
        <v>518</v>
      </c>
      <c r="E53" t="str">
        <f t="shared" si="3"/>
        <v>Ingegneria InformaticaLTL-8PA</v>
      </c>
      <c r="F53" t="s">
        <v>516</v>
      </c>
      <c r="G53" t="str">
        <f t="shared" si="1"/>
        <v>Ingegneria dell'Innovazione per le Imprese DigitaliLTL-8AG</v>
      </c>
    </row>
    <row r="54" spans="2:8" x14ac:dyDescent="0.25">
      <c r="B54" t="e">
        <f>+VLOOKUP(F54,'estrazione originale X 22'!C:C,11,FALSE)</f>
        <v>#REF!</v>
      </c>
      <c r="C54" t="e">
        <f>+VLOOKUP(F54,'estrazione originale X 22'!C:C,3,FALSE)</f>
        <v>#REF!</v>
      </c>
      <c r="D54" t="s">
        <v>519</v>
      </c>
      <c r="F54" t="s">
        <v>624</v>
      </c>
      <c r="G54" t="e">
        <f t="shared" si="1"/>
        <v>#N/A</v>
      </c>
      <c r="H54" t="s">
        <v>661</v>
      </c>
    </row>
    <row r="55" spans="2:8" hidden="1" x14ac:dyDescent="0.25">
      <c r="B55" t="e">
        <f>+VLOOKUP(F55,'estrazione originale X 22'!C:C,11,FALSE)</f>
        <v>#REF!</v>
      </c>
      <c r="C55" t="e">
        <f>+VLOOKUP(F55,'estrazione originale X 22'!C:C,3,FALSE)</f>
        <v>#REF!</v>
      </c>
      <c r="D55" t="s">
        <v>520</v>
      </c>
      <c r="E55" t="str">
        <f t="shared" ref="E55:E65" si="4">+VLOOKUP(D55,F:F,1,FALSE)</f>
        <v>Ingegneria CiberneticaLTL-8PA</v>
      </c>
      <c r="F55" t="s">
        <v>518</v>
      </c>
      <c r="G55" t="str">
        <f t="shared" si="1"/>
        <v>Ingegneria InformaticaLTL-8PA</v>
      </c>
    </row>
    <row r="56" spans="2:8" hidden="1" x14ac:dyDescent="0.25">
      <c r="B56" t="e">
        <f>+VLOOKUP(F56,'estrazione originale X 22'!C:C,11,FALSE)</f>
        <v>#REF!</v>
      </c>
      <c r="C56" t="e">
        <f>+VLOOKUP(F56,'estrazione originale X 22'!C:C,3,FALSE)</f>
        <v>#REF!</v>
      </c>
      <c r="D56" t="s">
        <v>521</v>
      </c>
      <c r="E56" t="str">
        <f t="shared" si="4"/>
        <v>Ingegneria Elettrica per la E-MobilityLTL-9CL</v>
      </c>
      <c r="F56" t="s">
        <v>519</v>
      </c>
      <c r="G56" t="str">
        <f t="shared" si="1"/>
        <v>Ingegneria dell'Innovazione per le Imprese DigitaliLTL-8PA</v>
      </c>
    </row>
    <row r="57" spans="2:8" hidden="1" x14ac:dyDescent="0.25">
      <c r="B57" t="e">
        <f>+VLOOKUP(F57,'estrazione originale X 22'!C:C,11,FALSE)</f>
        <v>#REF!</v>
      </c>
      <c r="C57" t="e">
        <f>+VLOOKUP(F57,'estrazione originale X 22'!C:C,3,FALSE)</f>
        <v>#REF!</v>
      </c>
      <c r="D57" t="s">
        <v>522</v>
      </c>
      <c r="E57" t="str">
        <f t="shared" si="4"/>
        <v>Ingegneria BiomedicaLTL-9CL</v>
      </c>
      <c r="F57" t="s">
        <v>520</v>
      </c>
      <c r="G57" t="str">
        <f t="shared" si="1"/>
        <v>Ingegneria CiberneticaLTL-8PA</v>
      </c>
    </row>
    <row r="58" spans="2:8" hidden="1" x14ac:dyDescent="0.25">
      <c r="B58" t="e">
        <f>+VLOOKUP(F58,'estrazione originale X 22'!C:C,11,FALSE)</f>
        <v>#REF!</v>
      </c>
      <c r="C58" t="e">
        <f>+VLOOKUP(F58,'estrazione originale X 22'!C:C,3,FALSE)</f>
        <v>#REF!</v>
      </c>
      <c r="D58" t="s">
        <v>523</v>
      </c>
      <c r="E58" t="str">
        <f t="shared" si="4"/>
        <v>Ingegneria MeccanicaLTL-9PA</v>
      </c>
      <c r="F58" t="s">
        <v>521</v>
      </c>
      <c r="G58" t="str">
        <f t="shared" si="1"/>
        <v>Ingegneria Elettrica per la E-MobilityLTL-9CL</v>
      </c>
    </row>
    <row r="59" spans="2:8" hidden="1" x14ac:dyDescent="0.25">
      <c r="B59" t="e">
        <f>+VLOOKUP(F59,'estrazione originale X 22'!C:C,11,FALSE)</f>
        <v>#REF!</v>
      </c>
      <c r="C59" t="e">
        <f>+VLOOKUP(F59,'estrazione originale X 22'!C:C,3,FALSE)</f>
        <v>#REF!</v>
      </c>
      <c r="D59" t="s">
        <v>524</v>
      </c>
      <c r="E59" t="str">
        <f t="shared" si="4"/>
        <v>Ingegneria GestionaleLTL-9PA</v>
      </c>
      <c r="F59" t="s">
        <v>522</v>
      </c>
      <c r="G59" t="str">
        <f t="shared" si="1"/>
        <v>Ingegneria BiomedicaLTL-9CL</v>
      </c>
    </row>
    <row r="60" spans="2:8" hidden="1" x14ac:dyDescent="0.25">
      <c r="B60" t="e">
        <f>+VLOOKUP(F60,'estrazione originale X 22'!C:C,11,FALSE)</f>
        <v>#REF!</v>
      </c>
      <c r="C60" t="e">
        <f>+VLOOKUP(F60,'estrazione originale X 22'!C:C,3,FALSE)</f>
        <v>#REF!</v>
      </c>
      <c r="D60" t="s">
        <v>525</v>
      </c>
      <c r="E60" t="str">
        <f t="shared" si="4"/>
        <v>Ingegneria dell'Energia e delle Fonti RinnovabiliLTL-9PA</v>
      </c>
      <c r="F60" t="s">
        <v>523</v>
      </c>
      <c r="G60" t="str">
        <f t="shared" si="1"/>
        <v>Ingegneria MeccanicaLTL-9PA</v>
      </c>
    </row>
    <row r="61" spans="2:8" hidden="1" x14ac:dyDescent="0.25">
      <c r="B61" t="e">
        <f>+VLOOKUP(F61,'estrazione originale X 22'!C:C,11,FALSE)</f>
        <v>#REF!</v>
      </c>
      <c r="C61" t="e">
        <f>+VLOOKUP(F61,'estrazione originale X 22'!C:C,3,FALSE)</f>
        <v>#REF!</v>
      </c>
      <c r="D61" t="s">
        <v>526</v>
      </c>
      <c r="E61" t="str">
        <f t="shared" si="4"/>
        <v>Ingegneria Chimica e BiochimicaLTL-9PA</v>
      </c>
      <c r="F61" t="s">
        <v>524</v>
      </c>
      <c r="G61" t="str">
        <f t="shared" si="1"/>
        <v>Ingegneria GestionaleLTL-9PA</v>
      </c>
    </row>
    <row r="62" spans="2:8" hidden="1" x14ac:dyDescent="0.25">
      <c r="B62" t="e">
        <f>+VLOOKUP(F62,'estrazione originale X 22'!C:C,11,FALSE)</f>
        <v>#REF!</v>
      </c>
      <c r="C62" t="e">
        <f>+VLOOKUP(F62,'estrazione originale X 22'!C:C,3,FALSE)</f>
        <v>#REF!</v>
      </c>
      <c r="D62" t="s">
        <v>527</v>
      </c>
      <c r="E62" t="str">
        <f t="shared" si="4"/>
        <v>Ingegneria Elettrica per la E-MobilityLTL-9PA</v>
      </c>
      <c r="F62" t="s">
        <v>525</v>
      </c>
      <c r="G62" t="str">
        <f t="shared" si="1"/>
        <v>Ingegneria dell'Energia e delle Fonti RinnovabiliLTL-9PA</v>
      </c>
    </row>
    <row r="63" spans="2:8" hidden="1" x14ac:dyDescent="0.25">
      <c r="B63" t="e">
        <f>+VLOOKUP(F63,'estrazione originale X 22'!C:C,11,FALSE)</f>
        <v>#REF!</v>
      </c>
      <c r="C63" t="e">
        <f>+VLOOKUP(F63,'estrazione originale X 22'!C:C,3,FALSE)</f>
        <v>#REF!</v>
      </c>
      <c r="D63" t="s">
        <v>528</v>
      </c>
      <c r="E63" t="str">
        <f t="shared" si="4"/>
        <v>Ingegneria BiomedicaLTL-9PA</v>
      </c>
      <c r="F63" t="s">
        <v>526</v>
      </c>
      <c r="G63" t="str">
        <f t="shared" si="1"/>
        <v>Ingegneria Chimica e BiochimicaLTL-9PA</v>
      </c>
    </row>
    <row r="64" spans="2:8" hidden="1" x14ac:dyDescent="0.25">
      <c r="B64" t="e">
        <f>+VLOOKUP(F64,'estrazione originale X 22'!C:C,11,FALSE)</f>
        <v>#REF!</v>
      </c>
      <c r="C64" t="e">
        <f>+VLOOKUP(F64,'estrazione originale X 22'!C:C,3,FALSE)</f>
        <v>#REF!</v>
      </c>
      <c r="D64" t="s">
        <v>529</v>
      </c>
      <c r="E64" t="e">
        <f t="shared" si="4"/>
        <v>#N/A</v>
      </c>
      <c r="F64" t="s">
        <v>527</v>
      </c>
      <c r="G64" t="str">
        <f t="shared" si="1"/>
        <v>Ingegneria Elettrica per la E-MobilityLTL-9PA</v>
      </c>
    </row>
    <row r="65" spans="2:8" hidden="1" x14ac:dyDescent="0.25">
      <c r="B65" t="e">
        <f>+VLOOKUP(F65,'estrazione originale X 22'!C:C,11,FALSE)</f>
        <v>#REF!</v>
      </c>
      <c r="C65" t="e">
        <f>+VLOOKUP(F65,'estrazione originale X 22'!C:C,3,FALSE)</f>
        <v>#REF!</v>
      </c>
      <c r="D65" t="s">
        <v>530</v>
      </c>
      <c r="E65" t="str">
        <f t="shared" si="4"/>
        <v>Infermieristica (abilitante alla professione sanitaria di Infermiere)LTL/SNT1PA</v>
      </c>
      <c r="F65" t="s">
        <v>528</v>
      </c>
      <c r="G65" t="str">
        <f t="shared" si="1"/>
        <v>Ingegneria BiomedicaLTL-9PA</v>
      </c>
    </row>
    <row r="66" spans="2:8" x14ac:dyDescent="0.25">
      <c r="B66" t="e">
        <f>+VLOOKUP(F66,'estrazione originale X 22'!C:C,11,FALSE)</f>
        <v>#REF!</v>
      </c>
      <c r="C66" t="e">
        <f>+VLOOKUP(F66,'estrazione originale X 22'!C:C,3,FALSE)</f>
        <v>#REF!</v>
      </c>
      <c r="D66" t="s">
        <v>531</v>
      </c>
      <c r="F66" t="s">
        <v>625</v>
      </c>
      <c r="G66" t="e">
        <f t="shared" si="1"/>
        <v>#N/A</v>
      </c>
      <c r="H66" t="s">
        <v>660</v>
      </c>
    </row>
    <row r="67" spans="2:8" x14ac:dyDescent="0.25">
      <c r="B67" t="e">
        <f>+VLOOKUP(F67,'estrazione originale X 22'!C:C,11,FALSE)</f>
        <v>#REF!</v>
      </c>
      <c r="C67" t="e">
        <f>+VLOOKUP(F67,'estrazione originale X 22'!C:C,3,FALSE)</f>
        <v>#REF!</v>
      </c>
      <c r="D67" t="s">
        <v>532</v>
      </c>
      <c r="F67" t="s">
        <v>626</v>
      </c>
      <c r="G67" t="e">
        <f t="shared" ref="G67:G130" si="5">+VLOOKUP(F67,D:D,1,FALSE)</f>
        <v>#N/A</v>
      </c>
      <c r="H67" t="s">
        <v>660</v>
      </c>
    </row>
    <row r="68" spans="2:8" hidden="1" x14ac:dyDescent="0.25">
      <c r="B68" t="e">
        <f>+VLOOKUP(F68,'estrazione originale X 22'!C:C,11,FALSE)</f>
        <v>#REF!</v>
      </c>
      <c r="C68" t="e">
        <f>+VLOOKUP(F68,'estrazione originale X 22'!C:C,3,FALSE)</f>
        <v>#REF!</v>
      </c>
      <c r="D68" t="s">
        <v>533</v>
      </c>
      <c r="E68" t="str">
        <f t="shared" ref="E68:E70" si="6">+VLOOKUP(D68,F:F,1,FALSE)</f>
        <v>Fisioterapia (abilitante alla professione sanitaria di Fisioterapista)LTL/SNT2PA</v>
      </c>
      <c r="F68" t="s">
        <v>530</v>
      </c>
      <c r="G68" t="str">
        <f t="shared" si="5"/>
        <v>Infermieristica (abilitante alla professione sanitaria di Infermiere)LTL/SNT1PA</v>
      </c>
    </row>
    <row r="69" spans="2:8" hidden="1" x14ac:dyDescent="0.25">
      <c r="B69" t="e">
        <f>+VLOOKUP(F69,'estrazione originale X 22'!C:C,11,FALSE)</f>
        <v>#REF!</v>
      </c>
      <c r="C69" t="e">
        <f>+VLOOKUP(F69,'estrazione originale X 22'!C:C,3,FALSE)</f>
        <v>#REF!</v>
      </c>
      <c r="D69" t="s">
        <v>534</v>
      </c>
      <c r="E69" t="str">
        <f t="shared" si="6"/>
        <v>Tecnica della riabilitazione psichiatrica (abilitante alla professione sanitaria di Tecnico della riabilitazione psichiatrica)LTL/SNT2PA</v>
      </c>
      <c r="F69" t="s">
        <v>531</v>
      </c>
      <c r="G69" t="str">
        <f t="shared" si="5"/>
        <v>Ostetricia (abilitante alla professione sanitaria di Ostetrica/o)LTL/SNT1PA</v>
      </c>
    </row>
    <row r="70" spans="2:8" hidden="1" x14ac:dyDescent="0.25">
      <c r="B70" t="e">
        <f>+VLOOKUP(F70,'estrazione originale X 22'!C:C,11,FALSE)</f>
        <v>#REF!</v>
      </c>
      <c r="C70" t="e">
        <f>+VLOOKUP(F70,'estrazione originale X 22'!C:C,3,FALSE)</f>
        <v>#REF!</v>
      </c>
      <c r="D70" t="s">
        <v>535</v>
      </c>
      <c r="E70" t="str">
        <f t="shared" si="6"/>
        <v>Logopedia (abilitante alla professione sanitaria di Logopedista)LTL/SNT2PA</v>
      </c>
      <c r="F70" t="s">
        <v>530</v>
      </c>
      <c r="G70" t="str">
        <f t="shared" si="5"/>
        <v>Infermieristica (abilitante alla professione sanitaria di Infermiere)LTL/SNT1PA</v>
      </c>
    </row>
    <row r="71" spans="2:8" x14ac:dyDescent="0.25">
      <c r="B71" t="e">
        <f>+VLOOKUP(F71,'estrazione originale X 22'!C:C,11,FALSE)</f>
        <v>#REF!</v>
      </c>
      <c r="C71" t="e">
        <f>+VLOOKUP(F71,'estrazione originale X 22'!C:C,3,FALSE)</f>
        <v>#REF!</v>
      </c>
      <c r="D71" t="s">
        <v>536</v>
      </c>
      <c r="F71" t="s">
        <v>627</v>
      </c>
      <c r="G71" t="e">
        <f t="shared" si="5"/>
        <v>#N/A</v>
      </c>
      <c r="H71" t="s">
        <v>659</v>
      </c>
    </row>
    <row r="72" spans="2:8" hidden="1" x14ac:dyDescent="0.25">
      <c r="B72" t="e">
        <f>+VLOOKUP(F72,'estrazione originale X 22'!C:C,11,FALSE)</f>
        <v>#REF!</v>
      </c>
      <c r="C72" t="e">
        <f>+VLOOKUP(F72,'estrazione originale X 22'!C:C,3,FALSE)</f>
        <v>#REF!</v>
      </c>
      <c r="D72" t="s">
        <v>537</v>
      </c>
      <c r="E72" t="str">
        <f t="shared" ref="E72:E90" si="7">+VLOOKUP(D72,F:F,1,FALSE)</f>
        <v>Tecniche di laboratorio biomedico (abilitante alla professione sanitaria di Tecnico di laboratorio biomedico)LTL/SNT3PA</v>
      </c>
      <c r="F72" t="s">
        <v>533</v>
      </c>
      <c r="G72" t="str">
        <f t="shared" si="5"/>
        <v>Fisioterapia (abilitante alla professione sanitaria di Fisioterapista)LTL/SNT2PA</v>
      </c>
    </row>
    <row r="73" spans="2:8" hidden="1" x14ac:dyDescent="0.25">
      <c r="B73" t="e">
        <f>+VLOOKUP(F73,'estrazione originale X 22'!C:C,11,FALSE)</f>
        <v>#REF!</v>
      </c>
      <c r="C73" t="e">
        <f>+VLOOKUP(F73,'estrazione originale X 22'!C:C,3,FALSE)</f>
        <v>#REF!</v>
      </c>
      <c r="D73" t="s">
        <v>538</v>
      </c>
      <c r="E73" t="str">
        <f t="shared" si="7"/>
        <v>Tecniche di radiologia medica, per immagini e radioterapia (abilitante alla professione sanitaria di Tecnico di radiologia medica)LTL/SNT3PA</v>
      </c>
      <c r="F73" t="s">
        <v>534</v>
      </c>
      <c r="G73" t="str">
        <f t="shared" si="5"/>
        <v>Tecnica della riabilitazione psichiatrica (abilitante alla professione sanitaria di Tecnico della riabilitazione psichiatrica)LTL/SNT2PA</v>
      </c>
    </row>
    <row r="74" spans="2:8" hidden="1" x14ac:dyDescent="0.25">
      <c r="B74" t="e">
        <f>+VLOOKUP(F74,'estrazione originale X 22'!C:C,11,FALSE)</f>
        <v>#REF!</v>
      </c>
      <c r="C74" t="e">
        <f>+VLOOKUP(F74,'estrazione originale X 22'!C:C,3,FALSE)</f>
        <v>#REF!</v>
      </c>
      <c r="D74" t="s">
        <v>539</v>
      </c>
      <c r="E74" t="str">
        <f t="shared" si="7"/>
        <v>Igiene dentale (abilitante alla professione sanitaria di Igienista dentale)LTL/SNT3PA</v>
      </c>
      <c r="F74" t="s">
        <v>535</v>
      </c>
      <c r="G74" t="str">
        <f t="shared" si="5"/>
        <v>Logopedia (abilitante alla professione sanitaria di Logopedista)LTL/SNT2PA</v>
      </c>
    </row>
    <row r="75" spans="2:8" hidden="1" x14ac:dyDescent="0.25">
      <c r="B75" t="e">
        <f>+VLOOKUP(F75,'estrazione originale X 22'!C:C,11,FALSE)</f>
        <v>#REF!</v>
      </c>
      <c r="C75" t="e">
        <f>+VLOOKUP(F75,'estrazione originale X 22'!C:C,3,FALSE)</f>
        <v>#REF!</v>
      </c>
      <c r="D75" t="s">
        <v>540</v>
      </c>
      <c r="E75" t="str">
        <f t="shared" si="7"/>
        <v>Dietistica (abilitante alla professione sanitaria di Dietista)LTL/SNT3PA</v>
      </c>
      <c r="F75" t="s">
        <v>536</v>
      </c>
      <c r="G75" t="str">
        <f t="shared" si="5"/>
        <v>Ortottica ed assistenza oftalmologica (abilitante alla professione sanitaria di Ortottista ed assistente di oftalmologia)LTL/SNT2PA</v>
      </c>
    </row>
    <row r="76" spans="2:8" hidden="1" x14ac:dyDescent="0.25">
      <c r="B76" t="e">
        <f>+VLOOKUP(F76,'estrazione originale X 22'!C:C,11,FALSE)</f>
        <v>#REF!</v>
      </c>
      <c r="C76" t="e">
        <f>+VLOOKUP(F76,'estrazione originale X 22'!C:C,3,FALSE)</f>
        <v>#REF!</v>
      </c>
      <c r="D76" t="s">
        <v>541</v>
      </c>
      <c r="E76" t="str">
        <f t="shared" si="7"/>
        <v>Tecniche audioprotesiche (abilitante alla professione sanitaria di Audioprotesista)LTL/SNT3PA</v>
      </c>
      <c r="F76" t="s">
        <v>537</v>
      </c>
      <c r="G76" t="str">
        <f t="shared" si="5"/>
        <v>Tecniche di laboratorio biomedico (abilitante alla professione sanitaria di Tecnico di laboratorio biomedico)LTL/SNT3PA</v>
      </c>
    </row>
    <row r="77" spans="2:8" hidden="1" x14ac:dyDescent="0.25">
      <c r="B77" t="e">
        <f>+VLOOKUP(F77,'estrazione originale X 22'!C:C,11,FALSE)</f>
        <v>#REF!</v>
      </c>
      <c r="C77" t="e">
        <f>+VLOOKUP(F77,'estrazione originale X 22'!C:C,3,FALSE)</f>
        <v>#REF!</v>
      </c>
      <c r="D77" t="s">
        <v>542</v>
      </c>
      <c r="E77" t="str">
        <f t="shared" si="7"/>
        <v>Tecniche della prevenzione nell'ambiente e nei luoghi di lavoro (abilitante alla professione sanitaria di Tecnico della prevenzione nell'ambiente e nei luoghi di lavoro)LTL/SNT4PA</v>
      </c>
      <c r="F77" t="s">
        <v>538</v>
      </c>
      <c r="G77" t="str">
        <f t="shared" si="5"/>
        <v>Tecniche di radiologia medica, per immagini e radioterapia (abilitante alla professione sanitaria di Tecnico di radiologia medica)LTL/SNT3PA</v>
      </c>
    </row>
    <row r="78" spans="2:8" hidden="1" x14ac:dyDescent="0.25">
      <c r="B78" t="e">
        <f>+VLOOKUP(F78,'estrazione originale X 22'!C:C,11,FALSE)</f>
        <v>#REF!</v>
      </c>
      <c r="C78" t="e">
        <f>+VLOOKUP(F78,'estrazione originale X 22'!C:C,3,FALSE)</f>
        <v>#REF!</v>
      </c>
      <c r="D78" t="s">
        <v>543</v>
      </c>
      <c r="E78" t="str">
        <f t="shared" si="7"/>
        <v>Assistenza sanitaria (abilitante alla professione sanitaria di Assistente sanitario)LTL/SNT4PA</v>
      </c>
      <c r="F78" t="s">
        <v>539</v>
      </c>
      <c r="G78" t="str">
        <f t="shared" si="5"/>
        <v>Igiene dentale (abilitante alla professione sanitaria di Igienista dentale)LTL/SNT3PA</v>
      </c>
    </row>
    <row r="79" spans="2:8" hidden="1" x14ac:dyDescent="0.25">
      <c r="B79" t="e">
        <f>+VLOOKUP(F79,'estrazione originale X 22'!C:C,11,FALSE)</f>
        <v>#REF!</v>
      </c>
      <c r="C79" t="e">
        <f>+VLOOKUP(F79,'estrazione originale X 22'!C:C,3,FALSE)</f>
        <v>#REF!</v>
      </c>
      <c r="D79" t="s">
        <v>544</v>
      </c>
      <c r="E79" t="str">
        <f t="shared" si="7"/>
        <v>Chimica e tecnologia farmaceuticheLMULM-13PA</v>
      </c>
      <c r="F79" t="s">
        <v>540</v>
      </c>
      <c r="G79" t="str">
        <f t="shared" si="5"/>
        <v>Dietistica (abilitante alla professione sanitaria di Dietista)LTL/SNT3PA</v>
      </c>
    </row>
    <row r="80" spans="2:8" hidden="1" x14ac:dyDescent="0.25">
      <c r="B80" t="e">
        <f>+VLOOKUP(F80,'estrazione originale X 22'!C:C,11,FALSE)</f>
        <v>#REF!</v>
      </c>
      <c r="C80" t="e">
        <f>+VLOOKUP(F80,'estrazione originale X 22'!C:C,3,FALSE)</f>
        <v>#REF!</v>
      </c>
      <c r="D80" t="s">
        <v>545</v>
      </c>
      <c r="E80" t="str">
        <f t="shared" si="7"/>
        <v>FarmaciaLMULM-13PA</v>
      </c>
      <c r="F80" t="s">
        <v>541</v>
      </c>
      <c r="G80" t="str">
        <f t="shared" si="5"/>
        <v>Tecniche audioprotesiche (abilitante alla professione sanitaria di Audioprotesista)LTL/SNT3PA</v>
      </c>
    </row>
    <row r="81" spans="2:8" hidden="1" x14ac:dyDescent="0.25">
      <c r="B81" t="e">
        <f>+VLOOKUP(F81,'estrazione originale X 22'!C:C,11,FALSE)</f>
        <v>#REF!</v>
      </c>
      <c r="C81" t="e">
        <f>+VLOOKUP(F81,'estrazione originale X 22'!C:C,3,FALSE)</f>
        <v>#REF!</v>
      </c>
      <c r="D81" t="s">
        <v>546</v>
      </c>
      <c r="E81" t="str">
        <f t="shared" si="7"/>
        <v>ArchitetturaLMULM-4 c.u.AG</v>
      </c>
      <c r="F81" t="s">
        <v>542</v>
      </c>
      <c r="G81" t="str">
        <f t="shared" si="5"/>
        <v>Tecniche della prevenzione nell'ambiente e nei luoghi di lavoro (abilitante alla professione sanitaria di Tecnico della prevenzione nell'ambiente e nei luoghi di lavoro)LTL/SNT4PA</v>
      </c>
    </row>
    <row r="82" spans="2:8" hidden="1" x14ac:dyDescent="0.25">
      <c r="B82" t="e">
        <f>+VLOOKUP(F82,'estrazione originale X 22'!C:C,11,FALSE)</f>
        <v>#REF!</v>
      </c>
      <c r="C82" t="e">
        <f>+VLOOKUP(F82,'estrazione originale X 22'!C:C,3,FALSE)</f>
        <v>#REF!</v>
      </c>
      <c r="D82" t="s">
        <v>547</v>
      </c>
      <c r="E82" t="str">
        <f t="shared" si="7"/>
        <v>ArchitetturaLMULM-4 c.u.PA</v>
      </c>
      <c r="F82" t="s">
        <v>543</v>
      </c>
      <c r="G82" t="str">
        <f t="shared" si="5"/>
        <v>Assistenza sanitaria (abilitante alla professione sanitaria di Assistente sanitario)LTL/SNT4PA</v>
      </c>
    </row>
    <row r="83" spans="2:8" hidden="1" x14ac:dyDescent="0.25">
      <c r="B83" t="e">
        <f>+VLOOKUP(F83,'estrazione originale X 22'!C:C,11,FALSE)</f>
        <v>#REF!</v>
      </c>
      <c r="C83" t="e">
        <f>+VLOOKUP(F83,'estrazione originale X 22'!C:C,3,FALSE)</f>
        <v>#REF!</v>
      </c>
      <c r="D83" t="s">
        <v>548</v>
      </c>
      <c r="E83" t="str">
        <f t="shared" si="7"/>
        <v>Medicina e chirurgiaLMULM-41CL</v>
      </c>
      <c r="F83" t="s">
        <v>544</v>
      </c>
      <c r="G83" t="str">
        <f t="shared" si="5"/>
        <v>Chimica e tecnologia farmaceuticheLMULM-13PA</v>
      </c>
    </row>
    <row r="84" spans="2:8" hidden="1" x14ac:dyDescent="0.25">
      <c r="B84" t="e">
        <f>+VLOOKUP(F84,'estrazione originale X 22'!C:C,11,FALSE)</f>
        <v>#REF!</v>
      </c>
      <c r="C84" t="e">
        <f>+VLOOKUP(F84,'estrazione originale X 22'!C:C,3,FALSE)</f>
        <v>#REF!</v>
      </c>
      <c r="D84" t="s">
        <v>549</v>
      </c>
      <c r="E84" t="str">
        <f t="shared" si="7"/>
        <v>Medicina e chirurgiaLMULM-41PA</v>
      </c>
      <c r="F84" t="s">
        <v>545</v>
      </c>
      <c r="G84" t="str">
        <f t="shared" si="5"/>
        <v>FarmaciaLMULM-13PA</v>
      </c>
    </row>
    <row r="85" spans="2:8" hidden="1" x14ac:dyDescent="0.25">
      <c r="B85" t="e">
        <f>+VLOOKUP(F85,'estrazione originale X 22'!C:C,11,FALSE)</f>
        <v>#REF!</v>
      </c>
      <c r="C85" t="e">
        <f>+VLOOKUP(F85,'estrazione originale X 22'!C:C,3,FALSE)</f>
        <v>#REF!</v>
      </c>
      <c r="D85" t="s">
        <v>550</v>
      </c>
      <c r="E85" t="str">
        <f t="shared" si="7"/>
        <v>Odontoiatria e protesi dentariaLMULM-46PA</v>
      </c>
      <c r="F85" t="s">
        <v>546</v>
      </c>
      <c r="G85" t="str">
        <f t="shared" si="5"/>
        <v>ArchitetturaLMULM-4 c.u.AG</v>
      </c>
    </row>
    <row r="86" spans="2:8" hidden="1" x14ac:dyDescent="0.25">
      <c r="B86" t="e">
        <f>+VLOOKUP(F86,'estrazione originale X 22'!C:C,11,FALSE)</f>
        <v>#REF!</v>
      </c>
      <c r="C86" t="e">
        <f>+VLOOKUP(F86,'estrazione originale X 22'!C:C,3,FALSE)</f>
        <v>#REF!</v>
      </c>
      <c r="D86" t="s">
        <v>551</v>
      </c>
      <c r="E86" t="str">
        <f t="shared" si="7"/>
        <v>Scienze della formazione primariaLMULM-85 bisPA</v>
      </c>
      <c r="F86" t="s">
        <v>547</v>
      </c>
      <c r="G86" t="str">
        <f t="shared" si="5"/>
        <v>ArchitetturaLMULM-4 c.u.PA</v>
      </c>
    </row>
    <row r="87" spans="2:8" hidden="1" x14ac:dyDescent="0.25">
      <c r="B87" t="e">
        <f>+VLOOKUP(F87,'estrazione originale X 22'!C:C,11,FALSE)</f>
        <v>#REF!</v>
      </c>
      <c r="C87" t="e">
        <f>+VLOOKUP(F87,'estrazione originale X 22'!C:C,3,FALSE)</f>
        <v>#REF!</v>
      </c>
      <c r="D87" t="s">
        <v>552</v>
      </c>
      <c r="E87" t="str">
        <f t="shared" si="7"/>
        <v>GIURISPRUDENZALMULMG/01AG</v>
      </c>
      <c r="F87" t="s">
        <v>548</v>
      </c>
      <c r="G87" t="str">
        <f t="shared" si="5"/>
        <v>Medicina e chirurgiaLMULM-41CL</v>
      </c>
    </row>
    <row r="88" spans="2:8" hidden="1" x14ac:dyDescent="0.25">
      <c r="B88" t="e">
        <f>+VLOOKUP(F88,'estrazione originale X 22'!C:C,11,FALSE)</f>
        <v>#REF!</v>
      </c>
      <c r="C88" t="e">
        <f>+VLOOKUP(F88,'estrazione originale X 22'!C:C,3,FALSE)</f>
        <v>#REF!</v>
      </c>
      <c r="D88" t="s">
        <v>553</v>
      </c>
      <c r="E88" t="str">
        <f t="shared" si="7"/>
        <v>GIURISPRUDENZALMULMG/01PA</v>
      </c>
      <c r="F88" t="s">
        <v>549</v>
      </c>
      <c r="G88" t="str">
        <f t="shared" si="5"/>
        <v>Medicina e chirurgiaLMULM-41PA</v>
      </c>
    </row>
    <row r="89" spans="2:8" hidden="1" x14ac:dyDescent="0.25">
      <c r="B89" t="e">
        <f>+VLOOKUP(F89,'estrazione originale X 22'!C:C,11,FALSE)</f>
        <v>#REF!</v>
      </c>
      <c r="C89" t="e">
        <f>+VLOOKUP(F89,'estrazione originale X 22'!C:C,3,FALSE)</f>
        <v>#REF!</v>
      </c>
      <c r="D89" t="s">
        <v>554</v>
      </c>
      <c r="E89" t="str">
        <f t="shared" si="7"/>
        <v>GIURISPRUDENZALMULMG/01TP</v>
      </c>
      <c r="F89" t="s">
        <v>549</v>
      </c>
      <c r="G89" t="str">
        <f t="shared" si="5"/>
        <v>Medicina e chirurgiaLMULM-41PA</v>
      </c>
    </row>
    <row r="90" spans="2:8" hidden="1" x14ac:dyDescent="0.25">
      <c r="B90" t="e">
        <f>+VLOOKUP(F90,'estrazione originale X 22'!C:C,11,FALSE)</f>
        <v>#REF!</v>
      </c>
      <c r="C90" t="e">
        <f>+VLOOKUP(F90,'estrazione originale X 22'!C:C,3,FALSE)</f>
        <v>#REF!</v>
      </c>
      <c r="D90" t="s">
        <v>555</v>
      </c>
      <c r="E90" t="str">
        <f t="shared" si="7"/>
        <v>Conservazione e restauro dei beni culturali (abilitante ai sensi del D.Lgs n.42/2004)LMULMR/02PA</v>
      </c>
      <c r="F90" t="s">
        <v>550</v>
      </c>
      <c r="G90" t="str">
        <f t="shared" si="5"/>
        <v>Odontoiatria e protesi dentariaLMULM-46PA</v>
      </c>
    </row>
    <row r="91" spans="2:8" x14ac:dyDescent="0.25">
      <c r="B91" t="e">
        <f>+VLOOKUP(F91,'estrazione originale X 22'!C:C,11,FALSE)</f>
        <v>#REF!</v>
      </c>
      <c r="C91" t="e">
        <f>+VLOOKUP(F91,'estrazione originale X 22'!C:C,3,FALSE)</f>
        <v>#REF!</v>
      </c>
      <c r="D91" t="s">
        <v>556</v>
      </c>
      <c r="F91" t="s">
        <v>628</v>
      </c>
      <c r="G91" t="e">
        <f t="shared" si="5"/>
        <v>#N/A</v>
      </c>
      <c r="H91" t="s">
        <v>660</v>
      </c>
    </row>
    <row r="92" spans="2:8" hidden="1" x14ac:dyDescent="0.25">
      <c r="B92" t="e">
        <f>+VLOOKUP(F92,'estrazione originale X 22'!C:C,11,FALSE)</f>
        <v>#REF!</v>
      </c>
      <c r="C92" t="e">
        <f>+VLOOKUP(F92,'estrazione originale X 22'!C:C,3,FALSE)</f>
        <v>#REF!</v>
      </c>
      <c r="D92" t="s">
        <v>557</v>
      </c>
      <c r="E92" t="str">
        <f t="shared" ref="E92:E108" si="8">+VLOOKUP(D92,F:F,1,FALSE)</f>
        <v>ItalianisticaLMLM-14PA</v>
      </c>
      <c r="F92" t="s">
        <v>551</v>
      </c>
      <c r="G92" t="str">
        <f t="shared" si="5"/>
        <v>Scienze della formazione primariaLMULM-85 bisPA</v>
      </c>
    </row>
    <row r="93" spans="2:8" hidden="1" x14ac:dyDescent="0.25">
      <c r="B93" t="e">
        <f>+VLOOKUP(F93,'estrazione originale X 22'!C:C,11,FALSE)</f>
        <v>#REF!</v>
      </c>
      <c r="C93" t="e">
        <f>+VLOOKUP(F93,'estrazione originale X 22'!C:C,3,FALSE)</f>
        <v>#REF!</v>
      </c>
      <c r="D93" t="s">
        <v>558</v>
      </c>
      <c r="E93" t="str">
        <f t="shared" si="8"/>
        <v>Scienze dell'antichitàLMLM-15PA</v>
      </c>
      <c r="F93" t="s">
        <v>552</v>
      </c>
      <c r="G93" t="str">
        <f t="shared" si="5"/>
        <v>GIURISPRUDENZALMULMG/01AG</v>
      </c>
    </row>
    <row r="94" spans="2:8" hidden="1" x14ac:dyDescent="0.25">
      <c r="B94" t="e">
        <f>+VLOOKUP(F94,'estrazione originale X 22'!C:C,11,FALSE)</f>
        <v>#REF!</v>
      </c>
      <c r="C94" t="e">
        <f>+VLOOKUP(F94,'estrazione originale X 22'!C:C,3,FALSE)</f>
        <v>#REF!</v>
      </c>
      <c r="D94" t="s">
        <v>559</v>
      </c>
      <c r="E94" t="str">
        <f t="shared" si="8"/>
        <v>FisicaLMLM-17PA</v>
      </c>
      <c r="F94" t="s">
        <v>553</v>
      </c>
      <c r="G94" t="str">
        <f t="shared" si="5"/>
        <v>GIURISPRUDENZALMULMG/01PA</v>
      </c>
    </row>
    <row r="95" spans="2:8" hidden="1" x14ac:dyDescent="0.25">
      <c r="B95" t="e">
        <f>+VLOOKUP(F95,'estrazione originale X 22'!C:C,11,FALSE)</f>
        <v>#REF!</v>
      </c>
      <c r="C95" t="e">
        <f>+VLOOKUP(F95,'estrazione originale X 22'!C:C,3,FALSE)</f>
        <v>#REF!</v>
      </c>
      <c r="D95" t="s">
        <v>560</v>
      </c>
      <c r="E95" t="str">
        <f t="shared" si="8"/>
        <v>InformaticaLMLM-18PA</v>
      </c>
      <c r="F95" t="s">
        <v>554</v>
      </c>
      <c r="G95" t="str">
        <f t="shared" si="5"/>
        <v>GIURISPRUDENZALMULMG/01TP</v>
      </c>
    </row>
    <row r="96" spans="2:8" hidden="1" x14ac:dyDescent="0.25">
      <c r="B96" t="e">
        <f>+VLOOKUP(F96,'estrazione originale X 22'!C:C,11,FALSE)</f>
        <v>#REF!</v>
      </c>
      <c r="C96" t="e">
        <f>+VLOOKUP(F96,'estrazione originale X 22'!C:C,3,FALSE)</f>
        <v>#REF!</v>
      </c>
      <c r="D96" t="s">
        <v>561</v>
      </c>
      <c r="E96" t="str">
        <f t="shared" si="8"/>
        <v>ArcheologiaLMLM-2AG</v>
      </c>
      <c r="F96" t="s">
        <v>555</v>
      </c>
      <c r="G96" t="str">
        <f t="shared" si="5"/>
        <v>Conservazione e restauro dei beni culturali (abilitante ai sensi del D.Lgs n.42/2004)LMULMR/02PA</v>
      </c>
    </row>
    <row r="97" spans="2:8" hidden="1" x14ac:dyDescent="0.25">
      <c r="B97" t="e">
        <f>+VLOOKUP(F97,'estrazione originale X 22'!C:C,11,FALSE)</f>
        <v>#REF!</v>
      </c>
      <c r="C97" t="e">
        <f>+VLOOKUP(F97,'estrazione originale X 22'!C:C,3,FALSE)</f>
        <v>#REF!</v>
      </c>
      <c r="D97" t="s">
        <v>562</v>
      </c>
      <c r="E97" t="str">
        <f t="shared" si="8"/>
        <v>ArcheologiaLMLM-2PA</v>
      </c>
      <c r="F97" t="s">
        <v>556</v>
      </c>
      <c r="G97" t="str">
        <f t="shared" si="5"/>
        <v>Design e Cultura del territorioLMLM-12PA</v>
      </c>
    </row>
    <row r="98" spans="2:8" hidden="1" x14ac:dyDescent="0.25">
      <c r="B98" t="e">
        <f>+VLOOKUP(F98,'estrazione originale X 22'!C:C,11,FALSE)</f>
        <v>#REF!</v>
      </c>
      <c r="C98" t="e">
        <f>+VLOOKUP(F98,'estrazione originale X 22'!C:C,3,FALSE)</f>
        <v>#REF!</v>
      </c>
      <c r="D98" t="s">
        <v>563</v>
      </c>
      <c r="E98" t="str">
        <f t="shared" si="8"/>
        <v>Ingegneria AerospazialeLMLM-20PA</v>
      </c>
      <c r="F98" t="s">
        <v>557</v>
      </c>
      <c r="G98" t="str">
        <f t="shared" si="5"/>
        <v>ItalianisticaLMLM-14PA</v>
      </c>
    </row>
    <row r="99" spans="2:8" hidden="1" x14ac:dyDescent="0.25">
      <c r="B99" t="e">
        <f>+VLOOKUP(F99,'estrazione originale X 22'!C:C,11,FALSE)</f>
        <v>#REF!</v>
      </c>
      <c r="C99" t="e">
        <f>+VLOOKUP(F99,'estrazione originale X 22'!C:C,3,FALSE)</f>
        <v>#REF!</v>
      </c>
      <c r="D99" t="s">
        <v>564</v>
      </c>
      <c r="E99" t="str">
        <f t="shared" si="8"/>
        <v>Ingegneria BiomedicaLMLM-21PA</v>
      </c>
      <c r="F99" t="s">
        <v>558</v>
      </c>
      <c r="G99" t="str">
        <f t="shared" si="5"/>
        <v>Scienze dell'antichitàLMLM-15PA</v>
      </c>
    </row>
    <row r="100" spans="2:8" hidden="1" x14ac:dyDescent="0.25">
      <c r="B100" t="e">
        <f>+VLOOKUP(F100,'estrazione originale X 22'!C:C,11,FALSE)</f>
        <v>#REF!</v>
      </c>
      <c r="C100" t="e">
        <f>+VLOOKUP(F100,'estrazione originale X 22'!C:C,3,FALSE)</f>
        <v>#REF!</v>
      </c>
      <c r="D100" t="s">
        <v>565</v>
      </c>
      <c r="E100" t="str">
        <f t="shared" si="8"/>
        <v>Ingegneria ChimicaLMLM-22PA</v>
      </c>
      <c r="F100" t="s">
        <v>559</v>
      </c>
      <c r="G100" t="str">
        <f t="shared" si="5"/>
        <v>FisicaLMLM-17PA</v>
      </c>
    </row>
    <row r="101" spans="2:8" hidden="1" x14ac:dyDescent="0.25">
      <c r="B101" t="e">
        <f>+VLOOKUP(F101,'estrazione originale X 22'!C:C,11,FALSE)</f>
        <v>#REF!</v>
      </c>
      <c r="C101" t="e">
        <f>+VLOOKUP(F101,'estrazione originale X 22'!C:C,3,FALSE)</f>
        <v>#REF!</v>
      </c>
      <c r="D101" t="s">
        <v>566</v>
      </c>
      <c r="E101" t="str">
        <f t="shared" si="8"/>
        <v>Ingegneria CivileLMLM-23PA</v>
      </c>
      <c r="F101" t="s">
        <v>560</v>
      </c>
      <c r="G101" t="str">
        <f t="shared" si="5"/>
        <v>InformaticaLMLM-18PA</v>
      </c>
    </row>
    <row r="102" spans="2:8" hidden="1" x14ac:dyDescent="0.25">
      <c r="B102" t="e">
        <f>+VLOOKUP(F102,'estrazione originale X 22'!C:C,11,FALSE)</f>
        <v>#REF!</v>
      </c>
      <c r="C102" t="e">
        <f>+VLOOKUP(F102,'estrazione originale X 22'!C:C,3,FALSE)</f>
        <v>#REF!</v>
      </c>
      <c r="D102" t="s">
        <v>567</v>
      </c>
      <c r="E102" t="str">
        <f t="shared" si="8"/>
        <v>Ingegneria dei Sistemi EdiliziLMLM-24PA</v>
      </c>
      <c r="F102" t="s">
        <v>561</v>
      </c>
      <c r="G102" t="str">
        <f t="shared" si="5"/>
        <v>ArcheologiaLMLM-2AG</v>
      </c>
    </row>
    <row r="103" spans="2:8" hidden="1" x14ac:dyDescent="0.25">
      <c r="B103" t="e">
        <f>+VLOOKUP(F103,'estrazione originale X 22'!C:C,11,FALSE)</f>
        <v>#REF!</v>
      </c>
      <c r="C103" t="e">
        <f>+VLOOKUP(F103,'estrazione originale X 22'!C:C,3,FALSE)</f>
        <v>#REF!</v>
      </c>
      <c r="D103" t="s">
        <v>568</v>
      </c>
      <c r="E103" t="str">
        <f t="shared" si="8"/>
        <v>Ingegneria ElettricaLMLM-28PA</v>
      </c>
      <c r="F103" t="s">
        <v>562</v>
      </c>
      <c r="G103" t="str">
        <f t="shared" si="5"/>
        <v>ArcheologiaLMLM-2PA</v>
      </c>
    </row>
    <row r="104" spans="2:8" hidden="1" x14ac:dyDescent="0.25">
      <c r="B104" t="e">
        <f>+VLOOKUP(F104,'estrazione originale X 22'!C:C,11,FALSE)</f>
        <v>#REF!</v>
      </c>
      <c r="C104" t="e">
        <f>+VLOOKUP(F104,'estrazione originale X 22'!C:C,3,FALSE)</f>
        <v>#REF!</v>
      </c>
      <c r="D104" t="s">
        <v>569</v>
      </c>
      <c r="E104" t="str">
        <f t="shared" si="8"/>
        <v>Ingegneria ElettronicaLMLM-29PA</v>
      </c>
      <c r="F104" t="s">
        <v>563</v>
      </c>
      <c r="G104" t="str">
        <f t="shared" si="5"/>
        <v>Ingegneria AerospazialeLMLM-20PA</v>
      </c>
    </row>
    <row r="105" spans="2:8" hidden="1" x14ac:dyDescent="0.25">
      <c r="B105" t="e">
        <f>+VLOOKUP(F105,'estrazione originale X 22'!C:C,11,FALSE)</f>
        <v>#REF!</v>
      </c>
      <c r="C105" t="e">
        <f>+VLOOKUP(F105,'estrazione originale X 22'!C:C,3,FALSE)</f>
        <v>#REF!</v>
      </c>
      <c r="D105" t="s">
        <v>570</v>
      </c>
      <c r="E105" t="str">
        <f t="shared" si="8"/>
        <v>Architettura del paesaggioLMLM-3PA</v>
      </c>
      <c r="F105" t="s">
        <v>564</v>
      </c>
      <c r="G105" t="str">
        <f t="shared" si="5"/>
        <v>Ingegneria BiomedicaLMLM-21PA</v>
      </c>
    </row>
    <row r="106" spans="2:8" hidden="1" x14ac:dyDescent="0.25">
      <c r="B106" t="e">
        <f>+VLOOKUP(F106,'estrazione originale X 22'!C:C,11,FALSE)</f>
        <v>#REF!</v>
      </c>
      <c r="C106" t="e">
        <f>+VLOOKUP(F106,'estrazione originale X 22'!C:C,3,FALSE)</f>
        <v>#REF!</v>
      </c>
      <c r="D106" t="s">
        <v>571</v>
      </c>
      <c r="E106" t="str">
        <f t="shared" si="8"/>
        <v>Ingegneria Energetica e NucleareLMLM-30PA</v>
      </c>
      <c r="F106" t="s">
        <v>565</v>
      </c>
      <c r="G106" t="str">
        <f t="shared" si="5"/>
        <v>Ingegneria ChimicaLMLM-22PA</v>
      </c>
    </row>
    <row r="107" spans="2:8" hidden="1" x14ac:dyDescent="0.25">
      <c r="B107" t="e">
        <f>+VLOOKUP(F107,'estrazione originale X 22'!C:C,11,FALSE)</f>
        <v>#REF!</v>
      </c>
      <c r="C107" t="e">
        <f>+VLOOKUP(F107,'estrazione originale X 22'!C:C,3,FALSE)</f>
        <v>#REF!</v>
      </c>
      <c r="D107" t="s">
        <v>572</v>
      </c>
      <c r="E107" t="str">
        <f t="shared" si="8"/>
        <v>Ingegneria GestionaleLMLM-31PA</v>
      </c>
      <c r="F107" t="s">
        <v>566</v>
      </c>
      <c r="G107" t="str">
        <f t="shared" si="5"/>
        <v>Ingegneria CivileLMLM-23PA</v>
      </c>
    </row>
    <row r="108" spans="2:8" hidden="1" x14ac:dyDescent="0.25">
      <c r="B108" t="e">
        <f>+VLOOKUP(F108,'estrazione originale X 22'!C:C,11,FALSE)</f>
        <v>#REF!</v>
      </c>
      <c r="C108" t="e">
        <f>+VLOOKUP(F108,'estrazione originale X 22'!C:C,3,FALSE)</f>
        <v>#REF!</v>
      </c>
      <c r="D108" t="s">
        <v>573</v>
      </c>
      <c r="E108" t="str">
        <f t="shared" si="8"/>
        <v>Ingegneria InformaticaLMLM-32PA</v>
      </c>
      <c r="F108" t="s">
        <v>567</v>
      </c>
      <c r="G108" t="str">
        <f t="shared" si="5"/>
        <v>Ingegneria dei Sistemi EdiliziLMLM-24PA</v>
      </c>
    </row>
    <row r="109" spans="2:8" x14ac:dyDescent="0.25">
      <c r="B109" t="e">
        <f>+VLOOKUP(F109,'estrazione originale X 22'!C:C,11,FALSE)</f>
        <v>#REF!</v>
      </c>
      <c r="C109" t="e">
        <f>+VLOOKUP(F109,'estrazione originale X 22'!C:C,3,FALSE)</f>
        <v>#REF!</v>
      </c>
      <c r="D109" t="s">
        <v>574</v>
      </c>
      <c r="F109" t="s">
        <v>629</v>
      </c>
      <c r="G109" t="e">
        <f t="shared" si="5"/>
        <v>#N/A</v>
      </c>
      <c r="H109" t="s">
        <v>660</v>
      </c>
    </row>
    <row r="110" spans="2:8" x14ac:dyDescent="0.25">
      <c r="B110" t="e">
        <f>+VLOOKUP(F110,'estrazione originale X 22'!C:C,11,FALSE)</f>
        <v>#REF!</v>
      </c>
      <c r="C110" t="e">
        <f>+VLOOKUP(F110,'estrazione originale X 22'!C:C,3,FALSE)</f>
        <v>#REF!</v>
      </c>
      <c r="D110" t="s">
        <v>575</v>
      </c>
      <c r="F110" t="s">
        <v>630</v>
      </c>
      <c r="G110" t="e">
        <f t="shared" si="5"/>
        <v>#N/A</v>
      </c>
      <c r="H110" t="s">
        <v>0</v>
      </c>
    </row>
    <row r="111" spans="2:8" hidden="1" x14ac:dyDescent="0.25">
      <c r="B111" t="e">
        <f>+VLOOKUP(F111,'estrazione originale X 22'!C:C,11,FALSE)</f>
        <v>#REF!</v>
      </c>
      <c r="C111" t="e">
        <f>+VLOOKUP(F111,'estrazione originale X 22'!C:C,3,FALSE)</f>
        <v>#REF!</v>
      </c>
      <c r="D111" t="s">
        <v>576</v>
      </c>
      <c r="E111" t="str">
        <f t="shared" ref="E111:E112" si="9">+VLOOKUP(D111,F:F,1,FALSE)</f>
        <v>Lingue e Letterature: Interculturalità e DidatticaLMLM-37PA</v>
      </c>
      <c r="F111" t="s">
        <v>568</v>
      </c>
      <c r="G111" t="str">
        <f t="shared" si="5"/>
        <v>Ingegneria ElettricaLMLM-28PA</v>
      </c>
    </row>
    <row r="112" spans="2:8" hidden="1" x14ac:dyDescent="0.25">
      <c r="B112" t="e">
        <f>+VLOOKUP(F112,'estrazione originale X 22'!C:C,11,FALSE)</f>
        <v>#REF!</v>
      </c>
      <c r="C112" t="e">
        <f>+VLOOKUP(F112,'estrazione originale X 22'!C:C,3,FALSE)</f>
        <v>#REF!</v>
      </c>
      <c r="D112" t="s">
        <v>577</v>
      </c>
      <c r="E112" t="str">
        <f t="shared" si="9"/>
        <v>Transnational German StudiesLMLM-37PA</v>
      </c>
      <c r="F112" t="s">
        <v>569</v>
      </c>
      <c r="G112" t="str">
        <f t="shared" si="5"/>
        <v>Ingegneria ElettronicaLMLM-29PA</v>
      </c>
    </row>
    <row r="113" spans="2:8" x14ac:dyDescent="0.25">
      <c r="B113" t="e">
        <f>+VLOOKUP(F113,'estrazione originale X 22'!C:C,11,FALSE)</f>
        <v>#REF!</v>
      </c>
      <c r="C113" t="e">
        <f>+VLOOKUP(F113,'estrazione originale X 22'!C:C,3,FALSE)</f>
        <v>#REF!</v>
      </c>
      <c r="D113" t="s">
        <v>578</v>
      </c>
      <c r="F113" t="s">
        <v>631</v>
      </c>
      <c r="G113" t="e">
        <f t="shared" si="5"/>
        <v>#N/A</v>
      </c>
      <c r="H113" t="s">
        <v>0</v>
      </c>
    </row>
    <row r="114" spans="2:8" hidden="1" x14ac:dyDescent="0.25">
      <c r="B114" t="e">
        <f>+VLOOKUP(F114,'estrazione originale X 22'!C:C,11,FALSE)</f>
        <v>#REF!</v>
      </c>
      <c r="C114" t="e">
        <f>+VLOOKUP(F114,'estrazione originale X 22'!C:C,3,FALSE)</f>
        <v>#REF!</v>
      </c>
      <c r="D114" t="s">
        <v>579</v>
      </c>
      <c r="E114" t="str">
        <f t="shared" ref="E114:E124" si="10">+VLOOKUP(D114,F:F,1,FALSE)</f>
        <v>Lingue e Letterature: Interculturalità e DidatticaLMLM-39PA</v>
      </c>
      <c r="F114" t="s">
        <v>570</v>
      </c>
      <c r="G114" t="str">
        <f t="shared" si="5"/>
        <v>Architettura del paesaggioLMLM-3PA</v>
      </c>
    </row>
    <row r="115" spans="2:8" hidden="1" x14ac:dyDescent="0.25">
      <c r="B115" t="e">
        <f>+VLOOKUP(F115,'estrazione originale X 22'!C:C,11,FALSE)</f>
        <v>#REF!</v>
      </c>
      <c r="C115" t="e">
        <f>+VLOOKUP(F115,'estrazione originale X 22'!C:C,3,FALSE)</f>
        <v>#REF!</v>
      </c>
      <c r="D115" t="s">
        <v>580</v>
      </c>
      <c r="E115" t="str">
        <f t="shared" si="10"/>
        <v>MatematicaLMLM-40PA</v>
      </c>
      <c r="F115" t="s">
        <v>571</v>
      </c>
      <c r="G115" t="str">
        <f t="shared" si="5"/>
        <v>Ingegneria Energetica e NucleareLMLM-30PA</v>
      </c>
    </row>
    <row r="116" spans="2:8" hidden="1" x14ac:dyDescent="0.25">
      <c r="B116" t="e">
        <f>+VLOOKUP(F116,'estrazione originale X 22'!C:C,11,FALSE)</f>
        <v>#REF!</v>
      </c>
      <c r="C116" t="e">
        <f>+VLOOKUP(F116,'estrazione originale X 22'!C:C,3,FALSE)</f>
        <v>#REF!</v>
      </c>
      <c r="D116" t="s">
        <v>581</v>
      </c>
      <c r="E116" t="str">
        <f t="shared" si="10"/>
        <v>Musicologia e Scienze dello spettacoloLMLM-45PA</v>
      </c>
      <c r="F116" t="s">
        <v>572</v>
      </c>
      <c r="G116" t="str">
        <f t="shared" si="5"/>
        <v>Ingegneria GestionaleLMLM-31PA</v>
      </c>
    </row>
    <row r="117" spans="2:8" hidden="1" x14ac:dyDescent="0.25">
      <c r="B117" t="e">
        <f>+VLOOKUP(F117,'estrazione originale X 22'!C:C,11,FALSE)</f>
        <v>#REF!</v>
      </c>
      <c r="C117" t="e">
        <f>+VLOOKUP(F117,'estrazione originale X 22'!C:C,3,FALSE)</f>
        <v>#REF!</v>
      </c>
      <c r="D117" t="s">
        <v>582</v>
      </c>
      <c r="E117" t="str">
        <f t="shared" si="10"/>
        <v>Management dello Sport e delle Attività MotorieLMLM-47PA</v>
      </c>
      <c r="F117" t="s">
        <v>632</v>
      </c>
      <c r="G117" t="str">
        <f t="shared" si="5"/>
        <v>Ingegneria GestionaleLMLM-31PA</v>
      </c>
    </row>
    <row r="118" spans="2:8" hidden="1" x14ac:dyDescent="0.25">
      <c r="B118" t="e">
        <f>+VLOOKUP(F118,'estrazione originale X 22'!C:C,11,FALSE)</f>
        <v>#REF!</v>
      </c>
      <c r="C118" t="e">
        <f>+VLOOKUP(F118,'estrazione originale X 22'!C:C,3,FALSE)</f>
        <v>#REF!</v>
      </c>
      <c r="D118" t="s">
        <v>583</v>
      </c>
      <c r="E118" t="str">
        <f t="shared" si="10"/>
        <v>Pianificazione territoriale, urbanistica e ambientaleLMLM-48PA</v>
      </c>
      <c r="F118" t="s">
        <v>573</v>
      </c>
      <c r="G118" t="str">
        <f t="shared" si="5"/>
        <v>Ingegneria InformaticaLMLM-32PA</v>
      </c>
    </row>
    <row r="119" spans="2:8" hidden="1" x14ac:dyDescent="0.25">
      <c r="B119" t="e">
        <f>+VLOOKUP(F119,'estrazione originale X 22'!C:C,11,FALSE)</f>
        <v>#REF!</v>
      </c>
      <c r="C119" t="e">
        <f>+VLOOKUP(F119,'estrazione originale X 22'!C:C,3,FALSE)</f>
        <v>#REF!</v>
      </c>
      <c r="D119" t="s">
        <v>584</v>
      </c>
      <c r="E119" t="str">
        <f t="shared" si="10"/>
        <v>Sistemi turistici e gestione dell'ospitalitàLMLM-49PA</v>
      </c>
      <c r="F119" t="s">
        <v>574</v>
      </c>
      <c r="G119" t="str">
        <f t="shared" si="5"/>
        <v>Ingegneria MeccanicaLMLM-33PA</v>
      </c>
    </row>
    <row r="120" spans="2:8" hidden="1" x14ac:dyDescent="0.25">
      <c r="B120" t="e">
        <f>+VLOOKUP(F120,'estrazione originale X 22'!C:C,11,FALSE)</f>
        <v>#REF!</v>
      </c>
      <c r="C120" t="e">
        <f>+VLOOKUP(F120,'estrazione originale X 22'!C:C,3,FALSE)</f>
        <v>#REF!</v>
      </c>
      <c r="D120" t="s">
        <v>585</v>
      </c>
      <c r="E120" t="str">
        <f t="shared" si="10"/>
        <v>Psicologia sociale, del lavoro e delle organizzazioniLMLM-51PA</v>
      </c>
      <c r="F120" t="s">
        <v>575</v>
      </c>
      <c r="G120" t="str">
        <f t="shared" si="5"/>
        <v>Ingegneria e Tecnologie Innovative per l'AmbienteLMLM-35PA</v>
      </c>
    </row>
    <row r="121" spans="2:8" hidden="1" x14ac:dyDescent="0.25">
      <c r="B121" t="e">
        <f>+VLOOKUP(F121,'estrazione originale X 22'!C:C,11,FALSE)</f>
        <v>#REF!</v>
      </c>
      <c r="C121" t="e">
        <f>+VLOOKUP(F121,'estrazione originale X 22'!C:C,3,FALSE)</f>
        <v>#REF!</v>
      </c>
      <c r="D121" t="s">
        <v>586</v>
      </c>
      <c r="E121" t="str">
        <f t="shared" si="10"/>
        <v>Psicologia del ciclo di vitaLMLM-51PA</v>
      </c>
      <c r="F121" t="s">
        <v>576</v>
      </c>
      <c r="G121" t="str">
        <f t="shared" si="5"/>
        <v>Lingue e Letterature: Interculturalità e DidatticaLMLM-37PA</v>
      </c>
    </row>
    <row r="122" spans="2:8" hidden="1" x14ac:dyDescent="0.25">
      <c r="B122" t="e">
        <f>+VLOOKUP(F122,'estrazione originale X 22'!C:C,11,FALSE)</f>
        <v>#REF!</v>
      </c>
      <c r="C122" t="e">
        <f>+VLOOKUP(F122,'estrazione originale X 22'!C:C,3,FALSE)</f>
        <v>#REF!</v>
      </c>
      <c r="D122" t="s">
        <v>587</v>
      </c>
      <c r="E122" t="str">
        <f t="shared" si="10"/>
        <v>Psicologia ClinicaLMLM-51PA</v>
      </c>
      <c r="F122" t="s">
        <v>577</v>
      </c>
      <c r="G122" t="str">
        <f t="shared" si="5"/>
        <v>Transnational German StudiesLMLM-37PA</v>
      </c>
    </row>
    <row r="123" spans="2:8" hidden="1" x14ac:dyDescent="0.25">
      <c r="B123" t="e">
        <f>+VLOOKUP(F123,'estrazione originale X 22'!C:C,11,FALSE)</f>
        <v>#REF!</v>
      </c>
      <c r="C123" t="e">
        <f>+VLOOKUP(F123,'estrazione originale X 22'!C:C,3,FALSE)</f>
        <v>#REF!</v>
      </c>
      <c r="D123" t="s">
        <v>588</v>
      </c>
      <c r="E123" t="str">
        <f t="shared" si="10"/>
        <v>International relations / Relazioni InternazionaliLMLM-52PA</v>
      </c>
      <c r="F123" t="s">
        <v>578</v>
      </c>
      <c r="G123" t="str">
        <f t="shared" si="5"/>
        <v>Lingue moderne e traduzione per le relazioni internazionaliLMLM-38PA</v>
      </c>
    </row>
    <row r="124" spans="2:8" hidden="1" x14ac:dyDescent="0.25">
      <c r="B124" t="e">
        <f>+VLOOKUP(F124,'estrazione originale X 22'!C:C,11,FALSE)</f>
        <v>#REF!</v>
      </c>
      <c r="C124" t="e">
        <f>+VLOOKUP(F124,'estrazione originale X 22'!C:C,3,FALSE)</f>
        <v>#REF!</v>
      </c>
      <c r="D124" t="s">
        <v>589</v>
      </c>
      <c r="E124" t="str">
        <f t="shared" si="10"/>
        <v>ChimicaLMLM-54PA</v>
      </c>
      <c r="F124" t="s">
        <v>579</v>
      </c>
      <c r="G124" t="str">
        <f t="shared" si="5"/>
        <v>Lingue e Letterature: Interculturalità e DidatticaLMLM-39PA</v>
      </c>
    </row>
    <row r="125" spans="2:8" x14ac:dyDescent="0.25">
      <c r="B125" t="e">
        <f>+VLOOKUP(F125,'estrazione originale X 22'!C:C,11,FALSE)</f>
        <v>#REF!</v>
      </c>
      <c r="C125" t="e">
        <f>+VLOOKUP(F125,'estrazione originale X 22'!C:C,3,FALSE)</f>
        <v>#REF!</v>
      </c>
      <c r="D125" t="s">
        <v>590</v>
      </c>
      <c r="F125" t="s">
        <v>633</v>
      </c>
      <c r="G125" t="e">
        <f t="shared" si="5"/>
        <v>#N/A</v>
      </c>
      <c r="H125" t="s">
        <v>660</v>
      </c>
    </row>
    <row r="126" spans="2:8" hidden="1" x14ac:dyDescent="0.25">
      <c r="B126" t="e">
        <f>+VLOOKUP(F126,'estrazione originale X 22'!C:C,11,FALSE)</f>
        <v>#REF!</v>
      </c>
      <c r="C126" t="e">
        <f>+VLOOKUP(F126,'estrazione originale X 22'!C:C,3,FALSE)</f>
        <v>#REF!</v>
      </c>
      <c r="D126" t="s">
        <v>591</v>
      </c>
      <c r="E126" t="str">
        <f t="shared" ref="E126:E134" si="11">+VLOOKUP(D126,F:F,1,FALSE)</f>
        <v>Comunicazione pubblica, d'impresa e pubblicitàLMLM-59PA</v>
      </c>
      <c r="F126" t="s">
        <v>580</v>
      </c>
      <c r="G126" t="str">
        <f t="shared" si="5"/>
        <v>MatematicaLMLM-40PA</v>
      </c>
    </row>
    <row r="127" spans="2:8" hidden="1" x14ac:dyDescent="0.25">
      <c r="B127" t="e">
        <f>+VLOOKUP(F127,'estrazione originale X 22'!C:C,11,FALSE)</f>
        <v>#REF!</v>
      </c>
      <c r="C127" t="e">
        <f>+VLOOKUP(F127,'estrazione originale X 22'!C:C,3,FALSE)</f>
        <v>#REF!</v>
      </c>
      <c r="D127" t="s">
        <v>592</v>
      </c>
      <c r="E127" t="str">
        <f t="shared" si="11"/>
        <v>Biodiversita' e Biologia ambientaleLMLM-6PA</v>
      </c>
      <c r="F127" t="s">
        <v>581</v>
      </c>
      <c r="G127" t="str">
        <f t="shared" si="5"/>
        <v>Musicologia e Scienze dello spettacoloLMLM-45PA</v>
      </c>
    </row>
    <row r="128" spans="2:8" hidden="1" x14ac:dyDescent="0.25">
      <c r="B128" t="e">
        <f>+VLOOKUP(F128,'estrazione originale X 22'!C:C,11,FALSE)</f>
        <v>#REF!</v>
      </c>
      <c r="C128" t="e">
        <f>+VLOOKUP(F128,'estrazione originale X 22'!C:C,3,FALSE)</f>
        <v>#REF!</v>
      </c>
      <c r="D128" t="s">
        <v>593</v>
      </c>
      <c r="E128" t="str">
        <f t="shared" si="11"/>
        <v>Biologia marinaLMLM-6PA</v>
      </c>
      <c r="F128" t="s">
        <v>582</v>
      </c>
      <c r="G128" t="str">
        <f t="shared" si="5"/>
        <v>Management dello Sport e delle Attività MotorieLMLM-47PA</v>
      </c>
    </row>
    <row r="129" spans="2:8" hidden="1" x14ac:dyDescent="0.25">
      <c r="B129" t="e">
        <f>+VLOOKUP(F129,'estrazione originale X 22'!C:C,11,FALSE)</f>
        <v>#REF!</v>
      </c>
      <c r="C129" t="e">
        <f>+VLOOKUP(F129,'estrazione originale X 22'!C:C,3,FALSE)</f>
        <v>#REF!</v>
      </c>
      <c r="D129" t="s">
        <v>594</v>
      </c>
      <c r="E129" t="str">
        <f t="shared" si="11"/>
        <v>Biologia Molecolare e della SaluteLMLM-6PA</v>
      </c>
      <c r="F129" t="s">
        <v>583</v>
      </c>
      <c r="G129" t="str">
        <f t="shared" si="5"/>
        <v>Pianificazione territoriale, urbanistica e ambientaleLMLM-48PA</v>
      </c>
    </row>
    <row r="130" spans="2:8" hidden="1" x14ac:dyDescent="0.25">
      <c r="B130" t="e">
        <f>+VLOOKUP(F130,'estrazione originale X 22'!C:C,11,FALSE)</f>
        <v>#REF!</v>
      </c>
      <c r="C130" t="e">
        <f>+VLOOKUP(F130,'estrazione originale X 22'!C:C,3,FALSE)</f>
        <v>#REF!</v>
      </c>
      <c r="D130" t="s">
        <v>595</v>
      </c>
      <c r="E130" t="str">
        <f t="shared" si="11"/>
        <v>NeuroscienzeLMLM-6PA</v>
      </c>
      <c r="F130" t="s">
        <v>584</v>
      </c>
      <c r="G130" t="str">
        <f t="shared" si="5"/>
        <v>Sistemi turistici e gestione dell'ospitalitàLMLM-49PA</v>
      </c>
    </row>
    <row r="131" spans="2:8" hidden="1" x14ac:dyDescent="0.25">
      <c r="B131" t="e">
        <f>+VLOOKUP(F131,'estrazione originale X 22'!C:C,11,FALSE)</f>
        <v>#REF!</v>
      </c>
      <c r="C131" t="e">
        <f>+VLOOKUP(F131,'estrazione originale X 22'!C:C,3,FALSE)</f>
        <v>#REF!</v>
      </c>
      <c r="D131" t="s">
        <v>596</v>
      </c>
      <c r="E131" t="str">
        <f t="shared" si="11"/>
        <v>Scienze della NaturaLMLM-60PA</v>
      </c>
      <c r="F131" t="s">
        <v>585</v>
      </c>
      <c r="G131" t="str">
        <f t="shared" ref="G131:G171" si="12">+VLOOKUP(F131,D:D,1,FALSE)</f>
        <v>Psicologia sociale, del lavoro e delle organizzazioniLMLM-51PA</v>
      </c>
    </row>
    <row r="132" spans="2:8" hidden="1" x14ac:dyDescent="0.25">
      <c r="B132" t="e">
        <f>+VLOOKUP(F132,'estrazione originale X 22'!C:C,11,FALSE)</f>
        <v>#REF!</v>
      </c>
      <c r="C132" t="e">
        <f>+VLOOKUP(F132,'estrazione originale X 22'!C:C,3,FALSE)</f>
        <v>#REF!</v>
      </c>
      <c r="D132" t="s">
        <v>597</v>
      </c>
      <c r="E132" t="str">
        <f t="shared" si="11"/>
        <v>Scienze dell'alimentazione e della nutrizione umanaLMLM-61PA</v>
      </c>
      <c r="F132" t="s">
        <v>586</v>
      </c>
      <c r="G132" t="str">
        <f t="shared" si="12"/>
        <v>Psicologia del ciclo di vitaLMLM-51PA</v>
      </c>
    </row>
    <row r="133" spans="2:8" hidden="1" x14ac:dyDescent="0.25">
      <c r="B133" t="e">
        <f>+VLOOKUP(F133,'estrazione originale X 22'!C:C,11,FALSE)</f>
        <v>#REF!</v>
      </c>
      <c r="C133" t="e">
        <f>+VLOOKUP(F133,'estrazione originale X 22'!C:C,3,FALSE)</f>
        <v>#REF!</v>
      </c>
      <c r="D133" t="s">
        <v>598</v>
      </c>
      <c r="E133" t="str">
        <f t="shared" si="11"/>
        <v>Scienze delle amministrazioni e delle organizzazioni complesseLMLM-63PA</v>
      </c>
      <c r="F133" t="s">
        <v>587</v>
      </c>
      <c r="G133" t="str">
        <f t="shared" si="12"/>
        <v>Psicologia ClinicaLMLM-51PA</v>
      </c>
    </row>
    <row r="134" spans="2:8" hidden="1" x14ac:dyDescent="0.25">
      <c r="B134" t="e">
        <f>+VLOOKUP(F134,'estrazione originale X 22'!C:C,11,FALSE)</f>
        <v>#REF!</v>
      </c>
      <c r="C134" t="e">
        <f>+VLOOKUP(F134,'estrazione originale X 22'!C:C,3,FALSE)</f>
        <v>#REF!</v>
      </c>
      <c r="D134" t="s">
        <v>599</v>
      </c>
      <c r="E134" t="str">
        <f t="shared" si="11"/>
        <v>Musicologia e Scienze dello spettacoloLMLM-65PA</v>
      </c>
      <c r="F134" t="s">
        <v>588</v>
      </c>
      <c r="G134" t="str">
        <f t="shared" si="12"/>
        <v>International relations / Relazioni InternazionaliLMLM-52PA</v>
      </c>
    </row>
    <row r="135" spans="2:8" x14ac:dyDescent="0.25">
      <c r="B135" t="e">
        <f>+VLOOKUP(F135,'estrazione originale X 22'!C:C,11,FALSE)</f>
        <v>#REF!</v>
      </c>
      <c r="C135" t="e">
        <f>+VLOOKUP(F135,'estrazione originale X 22'!C:C,3,FALSE)</f>
        <v>#REF!</v>
      </c>
      <c r="D135" t="s">
        <v>600</v>
      </c>
      <c r="F135" t="s">
        <v>634</v>
      </c>
      <c r="G135" t="e">
        <f t="shared" si="12"/>
        <v>#N/A</v>
      </c>
      <c r="H135" t="s">
        <v>662</v>
      </c>
    </row>
    <row r="136" spans="2:8" hidden="1" x14ac:dyDescent="0.25">
      <c r="B136" t="e">
        <f>+VLOOKUP(F136,'estrazione originale X 22'!C:C,11,FALSE)</f>
        <v>#REF!</v>
      </c>
      <c r="C136" t="e">
        <f>+VLOOKUP(F136,'estrazione originale X 22'!C:C,3,FALSE)</f>
        <v>#REF!</v>
      </c>
      <c r="D136" t="s">
        <v>601</v>
      </c>
      <c r="E136" t="str">
        <f t="shared" ref="E136:E142" si="13">+VLOOKUP(D136,F:F,1,FALSE)</f>
        <v>Scienze e Tecniche delle Attività Motorie Preventive e Adattate e delle Attività sportiveLMLM-68PA</v>
      </c>
      <c r="F136" t="s">
        <v>589</v>
      </c>
      <c r="G136" t="str">
        <f t="shared" si="12"/>
        <v>ChimicaLMLM-54PA</v>
      </c>
    </row>
    <row r="137" spans="2:8" hidden="1" x14ac:dyDescent="0.25">
      <c r="B137" t="e">
        <f>+VLOOKUP(F137,'estrazione originale X 22'!C:C,11,FALSE)</f>
        <v>#REF!</v>
      </c>
      <c r="C137" t="e">
        <f>+VLOOKUP(F137,'estrazione originale X 22'!C:C,3,FALSE)</f>
        <v>#REF!</v>
      </c>
      <c r="D137" t="s">
        <v>602</v>
      </c>
      <c r="E137" t="str">
        <f t="shared" si="13"/>
        <v>Scienze delle Produzioni e delle Tecnologie AgrarieLMLM-69PA</v>
      </c>
      <c r="F137" t="s">
        <v>590</v>
      </c>
      <c r="G137" t="str">
        <f t="shared" si="12"/>
        <v>Scienze Economiche e FinanziarieLMLM-56PA</v>
      </c>
    </row>
    <row r="138" spans="2:8" hidden="1" x14ac:dyDescent="0.25">
      <c r="B138" t="e">
        <f>+VLOOKUP(F138,'estrazione originale X 22'!C:C,11,FALSE)</f>
        <v>#REF!</v>
      </c>
      <c r="C138" t="e">
        <f>+VLOOKUP(F138,'estrazione originale X 22'!C:C,3,FALSE)</f>
        <v>#REF!</v>
      </c>
      <c r="D138" t="s">
        <v>603</v>
      </c>
      <c r="E138" t="str">
        <f t="shared" si="13"/>
        <v>Imprenditorialita' e qualita' per il sistema agroalimentareLMLM-69PA</v>
      </c>
      <c r="F138" t="s">
        <v>591</v>
      </c>
      <c r="G138" t="str">
        <f t="shared" si="12"/>
        <v>Comunicazione pubblica, d'impresa e pubblicitàLMLM-59PA</v>
      </c>
    </row>
    <row r="139" spans="2:8" hidden="1" x14ac:dyDescent="0.25">
      <c r="B139" t="e">
        <f>+VLOOKUP(F139,'estrazione originale X 22'!C:C,11,FALSE)</f>
        <v>#REF!</v>
      </c>
      <c r="C139" t="e">
        <f>+VLOOKUP(F139,'estrazione originale X 22'!C:C,3,FALSE)</f>
        <v>#REF!</v>
      </c>
      <c r="D139" t="s">
        <v>604</v>
      </c>
      <c r="E139" t="str">
        <f t="shared" si="13"/>
        <v>Scienze e Tecnologie degli alimenti mediterraneiLMLM-70PA</v>
      </c>
      <c r="F139" t="s">
        <v>592</v>
      </c>
      <c r="G139" t="str">
        <f t="shared" si="12"/>
        <v>Biodiversita' e Biologia ambientaleLMLM-6PA</v>
      </c>
    </row>
    <row r="140" spans="2:8" hidden="1" x14ac:dyDescent="0.25">
      <c r="B140" t="e">
        <f>+VLOOKUP(F140,'estrazione originale X 22'!C:C,11,FALSE)</f>
        <v>#REF!</v>
      </c>
      <c r="C140" t="e">
        <f>+VLOOKUP(F140,'estrazione originale X 22'!C:C,3,FALSE)</f>
        <v>#REF!</v>
      </c>
      <c r="D140" t="s">
        <v>605</v>
      </c>
      <c r="E140" t="e">
        <f t="shared" si="13"/>
        <v>#N/A</v>
      </c>
      <c r="F140" t="s">
        <v>593</v>
      </c>
      <c r="G140" t="str">
        <f t="shared" si="12"/>
        <v>Biologia marinaLMLM-6PA</v>
      </c>
    </row>
    <row r="141" spans="2:8" hidden="1" x14ac:dyDescent="0.25">
      <c r="B141" t="e">
        <f>+VLOOKUP(F141,'estrazione originale X 22'!C:C,11,FALSE)</f>
        <v>#REF!</v>
      </c>
      <c r="C141" t="e">
        <f>+VLOOKUP(F141,'estrazione originale X 22'!C:C,3,FALSE)</f>
        <v>#REF!</v>
      </c>
      <c r="D141" t="s">
        <v>606</v>
      </c>
      <c r="E141" t="str">
        <f t="shared" si="13"/>
        <v>Georischi e GeorisorseLMLM-74PA</v>
      </c>
      <c r="F141" t="s">
        <v>594</v>
      </c>
      <c r="G141" t="str">
        <f t="shared" si="12"/>
        <v>Biologia Molecolare e della SaluteLMLM-6PA</v>
      </c>
    </row>
    <row r="142" spans="2:8" hidden="1" x14ac:dyDescent="0.25">
      <c r="B142" t="e">
        <f>+VLOOKUP(F142,'estrazione originale X 22'!C:C,11,FALSE)</f>
        <v>#REF!</v>
      </c>
      <c r="C142" t="e">
        <f>+VLOOKUP(F142,'estrazione originale X 22'!C:C,3,FALSE)</f>
        <v>#REF!</v>
      </c>
      <c r="D142" t="s">
        <v>607</v>
      </c>
      <c r="E142" t="str">
        <f t="shared" si="13"/>
        <v>Analisi e Gestione AmbientaleLMLM-75PA</v>
      </c>
      <c r="F142" t="s">
        <v>595</v>
      </c>
      <c r="G142" t="str">
        <f t="shared" si="12"/>
        <v>NeuroscienzeLMLM-6PA</v>
      </c>
    </row>
    <row r="143" spans="2:8" x14ac:dyDescent="0.25">
      <c r="B143" t="e">
        <f>+VLOOKUP(F143,'estrazione originale X 22'!C:C,11,FALSE)</f>
        <v>#REF!</v>
      </c>
      <c r="C143" t="e">
        <f>+VLOOKUP(F143,'estrazione originale X 22'!C:C,3,FALSE)</f>
        <v>#REF!</v>
      </c>
      <c r="D143" t="s">
        <v>608</v>
      </c>
      <c r="F143" t="s">
        <v>635</v>
      </c>
      <c r="G143" t="e">
        <f t="shared" si="12"/>
        <v>#N/A</v>
      </c>
      <c r="H143" t="s">
        <v>660</v>
      </c>
    </row>
    <row r="144" spans="2:8" hidden="1" x14ac:dyDescent="0.25">
      <c r="B144" t="e">
        <f>+VLOOKUP(F144,'estrazione originale X 22'!C:C,11,FALSE)</f>
        <v>#REF!</v>
      </c>
      <c r="C144" t="e">
        <f>+VLOOKUP(F144,'estrazione originale X 22'!C:C,3,FALSE)</f>
        <v>#REF!</v>
      </c>
      <c r="D144" t="s">
        <v>609</v>
      </c>
      <c r="E144" t="str">
        <f t="shared" ref="E144:E146" si="14">+VLOOKUP(D144,F:F,1,FALSE)</f>
        <v>Scienze filosofiche e storicheLMLM-78PA</v>
      </c>
      <c r="F144" t="s">
        <v>596</v>
      </c>
      <c r="G144" t="str">
        <f t="shared" si="12"/>
        <v>Scienze della NaturaLMLM-60PA</v>
      </c>
    </row>
    <row r="145" spans="2:8" hidden="1" x14ac:dyDescent="0.25">
      <c r="B145" t="e">
        <f>+VLOOKUP(F145,'estrazione originale X 22'!C:C,11,FALSE)</f>
        <v>#REF!</v>
      </c>
      <c r="C145" t="e">
        <f>+VLOOKUP(F145,'estrazione originale X 22'!C:C,3,FALSE)</f>
        <v>#REF!</v>
      </c>
      <c r="D145" t="s">
        <v>610</v>
      </c>
      <c r="E145" t="str">
        <f t="shared" si="14"/>
        <v>BIOTECNOLOGIE PER L'INDUSTRIA E PER LA RICERCA SCIENTIFICALMLM-8PA</v>
      </c>
      <c r="F145" t="s">
        <v>597</v>
      </c>
      <c r="G145" t="str">
        <f t="shared" si="12"/>
        <v>Scienze dell'alimentazione e della nutrizione umanaLMLM-61PA</v>
      </c>
    </row>
    <row r="146" spans="2:8" hidden="1" x14ac:dyDescent="0.25">
      <c r="B146" t="e">
        <f>+VLOOKUP(F146,'estrazione originale X 22'!C:C,11,FALSE)</f>
        <v>#REF!</v>
      </c>
      <c r="C146" t="e">
        <f>+VLOOKUP(F146,'estrazione originale X 22'!C:C,3,FALSE)</f>
        <v>#REF!</v>
      </c>
      <c r="D146" t="s">
        <v>611</v>
      </c>
      <c r="E146" t="str">
        <f t="shared" si="14"/>
        <v>Cooperazione, sviluppo e migrazioniLMLM-81PA</v>
      </c>
      <c r="F146" t="s">
        <v>598</v>
      </c>
      <c r="G146" t="str">
        <f t="shared" si="12"/>
        <v>Scienze delle amministrazioni e delle organizzazioni complesseLMLM-63PA</v>
      </c>
    </row>
    <row r="147" spans="2:8" x14ac:dyDescent="0.25">
      <c r="B147" t="e">
        <f>+VLOOKUP(F147,'estrazione originale X 22'!C:C,11,FALSE)</f>
        <v>#REF!</v>
      </c>
      <c r="C147" t="e">
        <f>+VLOOKUP(F147,'estrazione originale X 22'!C:C,3,FALSE)</f>
        <v>#REF!</v>
      </c>
      <c r="D147" t="s">
        <v>612</v>
      </c>
      <c r="F147" t="s">
        <v>636</v>
      </c>
      <c r="G147" t="e">
        <f t="shared" si="12"/>
        <v>#N/A</v>
      </c>
      <c r="H147" t="s">
        <v>660</v>
      </c>
    </row>
    <row r="148" spans="2:8" hidden="1" x14ac:dyDescent="0.25">
      <c r="B148" t="e">
        <f>+VLOOKUP(F148,'estrazione originale X 22'!C:C,11,FALSE)</f>
        <v>#REF!</v>
      </c>
      <c r="C148" t="e">
        <f>+VLOOKUP(F148,'estrazione originale X 22'!C:C,3,FALSE)</f>
        <v>#REF!</v>
      </c>
      <c r="D148" t="s">
        <v>613</v>
      </c>
      <c r="E148" t="str">
        <f t="shared" ref="E148:E152" si="15">+VLOOKUP(D148,F:F,1,FALSE)</f>
        <v>Studi storici, antropologici e geograficiLMLM-84PA</v>
      </c>
      <c r="F148" t="s">
        <v>599</v>
      </c>
      <c r="G148" t="str">
        <f t="shared" si="12"/>
        <v>Musicologia e Scienze dello spettacoloLMLM-65PA</v>
      </c>
    </row>
    <row r="149" spans="2:8" hidden="1" x14ac:dyDescent="0.25">
      <c r="B149" t="e">
        <f>+VLOOKUP(F149,'estrazione originale X 22'!C:C,11,FALSE)</f>
        <v>#REF!</v>
      </c>
      <c r="C149" t="e">
        <f>+VLOOKUP(F149,'estrazione originale X 22'!C:C,3,FALSE)</f>
        <v>#REF!</v>
      </c>
      <c r="D149" t="s">
        <v>614</v>
      </c>
      <c r="E149" t="str">
        <f t="shared" si="15"/>
        <v>Scienze pedagogicheLMLM-85PA</v>
      </c>
      <c r="F149" t="s">
        <v>600</v>
      </c>
      <c r="G149" t="str">
        <f t="shared" si="12"/>
        <v>Scienze e Tecniche delle Attività Motorie Preventive e Adattate e delle Attività sportiveLMLM-67PA</v>
      </c>
    </row>
    <row r="150" spans="2:8" hidden="1" x14ac:dyDescent="0.25">
      <c r="B150" t="e">
        <f>+VLOOKUP(F150,'estrazione originale X 22'!C:C,11,FALSE)</f>
        <v>#REF!</v>
      </c>
      <c r="C150" t="e">
        <f>+VLOOKUP(F150,'estrazione originale X 22'!C:C,3,FALSE)</f>
        <v>#REF!</v>
      </c>
      <c r="D150" t="s">
        <v>615</v>
      </c>
      <c r="E150" t="e">
        <f t="shared" si="15"/>
        <v>#N/A</v>
      </c>
      <c r="F150" t="s">
        <v>601</v>
      </c>
      <c r="G150" t="str">
        <f t="shared" si="12"/>
        <v>Scienze e Tecniche delle Attività Motorie Preventive e Adattate e delle Attività sportiveLMLM-68PA</v>
      </c>
    </row>
    <row r="151" spans="2:8" hidden="1" x14ac:dyDescent="0.25">
      <c r="B151" t="e">
        <f>+VLOOKUP(F151,'estrazione originale X 22'!C:C,11,FALSE)</f>
        <v>#REF!</v>
      </c>
      <c r="C151" t="e">
        <f>+VLOOKUP(F151,'estrazione originale X 22'!C:C,3,FALSE)</f>
        <v>#REF!</v>
      </c>
      <c r="D151" t="s">
        <v>616</v>
      </c>
      <c r="E151" t="str">
        <f t="shared" si="15"/>
        <v>Storia dell'arteLMLM-89PA</v>
      </c>
      <c r="F151" t="s">
        <v>602</v>
      </c>
      <c r="G151" t="str">
        <f t="shared" si="12"/>
        <v>Scienze delle Produzioni e delle Tecnologie AgrarieLMLM-69PA</v>
      </c>
    </row>
    <row r="152" spans="2:8" hidden="1" x14ac:dyDescent="0.25">
      <c r="B152" t="e">
        <f>+VLOOKUP(F152,'estrazione originale X 22'!C:C,11,FALSE)</f>
        <v>#REF!</v>
      </c>
      <c r="C152" t="e">
        <f>+VLOOKUP(F152,'estrazione originale X 22'!C:C,3,FALSE)</f>
        <v>#REF!</v>
      </c>
      <c r="D152" t="s">
        <v>617</v>
      </c>
      <c r="E152" t="str">
        <f t="shared" si="15"/>
        <v>Biotecnologie Mediche e Medicina MolecolareLMLM-9PA</v>
      </c>
      <c r="F152" t="s">
        <v>603</v>
      </c>
      <c r="G152" t="str">
        <f t="shared" si="12"/>
        <v>Imprenditorialita' e qualita' per il sistema agroalimentareLMLM-69PA</v>
      </c>
    </row>
    <row r="153" spans="2:8" x14ac:dyDescent="0.25">
      <c r="B153" t="e">
        <f>+VLOOKUP(F153,'estrazione originale X 22'!C:C,11,FALSE)</f>
        <v>#REF!</v>
      </c>
      <c r="C153" t="e">
        <f>+VLOOKUP(F153,'estrazione originale X 22'!C:C,3,FALSE)</f>
        <v>#REF!</v>
      </c>
      <c r="D153" t="s">
        <v>618</v>
      </c>
      <c r="F153" t="s">
        <v>637</v>
      </c>
      <c r="G153" t="e">
        <f t="shared" si="12"/>
        <v>#N/A</v>
      </c>
      <c r="H153" t="s">
        <v>0</v>
      </c>
    </row>
    <row r="154" spans="2:8" hidden="1" x14ac:dyDescent="0.25">
      <c r="B154" t="e">
        <f>+VLOOKUP(F154,'estrazione originale X 22'!C:C,11,FALSE)</f>
        <v>#REF!</v>
      </c>
      <c r="C154" t="e">
        <f>+VLOOKUP(F154,'estrazione originale X 22'!C:C,3,FALSE)</f>
        <v>#REF!</v>
      </c>
      <c r="D154" t="s">
        <v>619</v>
      </c>
      <c r="E154" t="str">
        <f>+VLOOKUP(D154,F:F,1,FALSE)</f>
        <v>Comunicazione del patrimonio culturaleLMLM-92PA</v>
      </c>
      <c r="F154" t="s">
        <v>604</v>
      </c>
      <c r="G154" t="str">
        <f t="shared" si="12"/>
        <v>Scienze e Tecnologie degli alimenti mediterraneiLMLM-70PA</v>
      </c>
    </row>
    <row r="155" spans="2:8" x14ac:dyDescent="0.25">
      <c r="B155" t="e">
        <f>+VLOOKUP(F155,'estrazione originale X 22'!C:C,11,FALSE)</f>
        <v>#REF!</v>
      </c>
      <c r="C155" t="e">
        <f>+VLOOKUP(F155,'estrazione originale X 22'!C:C,3,FALSE)</f>
        <v>#REF!</v>
      </c>
      <c r="D155" t="s">
        <v>620</v>
      </c>
      <c r="F155" t="s">
        <v>638</v>
      </c>
      <c r="G155" t="e">
        <f t="shared" si="12"/>
        <v>#N/A</v>
      </c>
      <c r="H155" t="s">
        <v>0</v>
      </c>
    </row>
    <row r="156" spans="2:8" hidden="1" x14ac:dyDescent="0.25">
      <c r="B156" t="e">
        <f>+VLOOKUP(F156,'estrazione originale X 22'!C:C,11,FALSE)</f>
        <v>#REF!</v>
      </c>
      <c r="C156" t="e">
        <f>+VLOOKUP(F156,'estrazione originale X 22'!C:C,3,FALSE)</f>
        <v>#REF!</v>
      </c>
      <c r="D156" t="s">
        <v>621</v>
      </c>
      <c r="E156" t="str">
        <f t="shared" ref="E156:E164" si="16">+VLOOKUP(D156,F:F,1,FALSE)</f>
        <v>Scienze riabilitative delle professioni sanitarieLMLM/SNT2PA</v>
      </c>
      <c r="F156" t="s">
        <v>606</v>
      </c>
      <c r="G156" t="str">
        <f t="shared" si="12"/>
        <v>Georischi e GeorisorseLMLM-74PA</v>
      </c>
    </row>
    <row r="157" spans="2:8" hidden="1" x14ac:dyDescent="0.25">
      <c r="B157" t="e">
        <f>+VLOOKUP(F157,'estrazione originale X 22'!C:C,11,FALSE)</f>
        <v>#REF!</v>
      </c>
      <c r="C157" t="e">
        <f>+VLOOKUP(F157,'estrazione originale X 22'!C:C,3,FALSE)</f>
        <v>#REF!</v>
      </c>
      <c r="E157" t="e">
        <f t="shared" si="16"/>
        <v>#N/A</v>
      </c>
      <c r="F157" t="s">
        <v>607</v>
      </c>
      <c r="G157" t="str">
        <f t="shared" si="12"/>
        <v>Analisi e Gestione AmbientaleLMLM-75PA</v>
      </c>
    </row>
    <row r="158" spans="2:8" hidden="1" x14ac:dyDescent="0.25">
      <c r="B158" t="e">
        <f>+VLOOKUP(F158,'estrazione originale X 22'!C:C,11,FALSE)</f>
        <v>#REF!</v>
      </c>
      <c r="C158" t="e">
        <f>+VLOOKUP(F158,'estrazione originale X 22'!C:C,3,FALSE)</f>
        <v>#REF!</v>
      </c>
      <c r="E158" t="e">
        <f t="shared" si="16"/>
        <v>#N/A</v>
      </c>
      <c r="F158" t="s">
        <v>608</v>
      </c>
      <c r="G158" t="str">
        <f t="shared" si="12"/>
        <v>Scienze economico-aziendaliLMLM-77PA</v>
      </c>
    </row>
    <row r="159" spans="2:8" hidden="1" x14ac:dyDescent="0.25">
      <c r="B159" t="e">
        <f>+VLOOKUP(F159,'estrazione originale X 22'!C:C,11,FALSE)</f>
        <v>#REF!</v>
      </c>
      <c r="C159" t="e">
        <f>+VLOOKUP(F159,'estrazione originale X 22'!C:C,3,FALSE)</f>
        <v>#REF!</v>
      </c>
      <c r="E159" t="e">
        <f t="shared" si="16"/>
        <v>#N/A</v>
      </c>
      <c r="F159" t="s">
        <v>609</v>
      </c>
      <c r="G159" t="str">
        <f t="shared" si="12"/>
        <v>Scienze filosofiche e storicheLMLM-78PA</v>
      </c>
    </row>
    <row r="160" spans="2:8" hidden="1" x14ac:dyDescent="0.25">
      <c r="B160" t="e">
        <f>+VLOOKUP(F160,'estrazione originale X 22'!C:C,11,FALSE)</f>
        <v>#REF!</v>
      </c>
      <c r="C160" t="e">
        <f>+VLOOKUP(F160,'estrazione originale X 22'!C:C,3,FALSE)</f>
        <v>#REF!</v>
      </c>
      <c r="E160" t="e">
        <f t="shared" si="16"/>
        <v>#N/A</v>
      </c>
      <c r="F160" t="s">
        <v>610</v>
      </c>
      <c r="G160" t="str">
        <f t="shared" si="12"/>
        <v>BIOTECNOLOGIE PER L'INDUSTRIA E PER LA RICERCA SCIENTIFICALMLM-8PA</v>
      </c>
    </row>
    <row r="161" spans="2:8" hidden="1" x14ac:dyDescent="0.25">
      <c r="B161" t="e">
        <f>+VLOOKUP(F161,'estrazione originale X 22'!C:C,11,FALSE)</f>
        <v>#REF!</v>
      </c>
      <c r="C161" t="e">
        <f>+VLOOKUP(F161,'estrazione originale X 22'!C:C,3,FALSE)</f>
        <v>#REF!</v>
      </c>
      <c r="E161" t="e">
        <f t="shared" si="16"/>
        <v>#N/A</v>
      </c>
      <c r="F161" t="s">
        <v>611</v>
      </c>
      <c r="G161" t="str">
        <f t="shared" si="12"/>
        <v>Cooperazione, sviluppo e migrazioniLMLM-81PA</v>
      </c>
    </row>
    <row r="162" spans="2:8" hidden="1" x14ac:dyDescent="0.25">
      <c r="B162" t="e">
        <f>+VLOOKUP(F162,'estrazione originale X 22'!C:C,11,FALSE)</f>
        <v>#REF!</v>
      </c>
      <c r="C162" t="e">
        <f>+VLOOKUP(F162,'estrazione originale X 22'!C:C,3,FALSE)</f>
        <v>#REF!</v>
      </c>
      <c r="E162" t="e">
        <f t="shared" si="16"/>
        <v>#N/A</v>
      </c>
      <c r="F162" t="s">
        <v>612</v>
      </c>
      <c r="G162" t="str">
        <f t="shared" si="12"/>
        <v>Statistica e Data ScienceLMLM-82PA</v>
      </c>
    </row>
    <row r="163" spans="2:8" hidden="1" x14ac:dyDescent="0.25">
      <c r="B163" t="e">
        <f>+VLOOKUP(F163,'estrazione originale X 22'!C:C,11,FALSE)</f>
        <v>#REF!</v>
      </c>
      <c r="C163" t="e">
        <f>+VLOOKUP(F163,'estrazione originale X 22'!C:C,3,FALSE)</f>
        <v>#REF!</v>
      </c>
      <c r="E163" t="e">
        <f t="shared" si="16"/>
        <v>#N/A</v>
      </c>
      <c r="F163" t="s">
        <v>613</v>
      </c>
      <c r="G163" t="str">
        <f t="shared" si="12"/>
        <v>Studi storici, antropologici e geograficiLMLM-84PA</v>
      </c>
    </row>
    <row r="164" spans="2:8" hidden="1" x14ac:dyDescent="0.25">
      <c r="B164" t="e">
        <f>+VLOOKUP(F164,'estrazione originale X 22'!C:C,11,FALSE)</f>
        <v>#REF!</v>
      </c>
      <c r="C164" t="e">
        <f>+VLOOKUP(F164,'estrazione originale X 22'!C:C,3,FALSE)</f>
        <v>#REF!</v>
      </c>
      <c r="E164" t="e">
        <f t="shared" si="16"/>
        <v>#N/A</v>
      </c>
      <c r="F164" t="s">
        <v>614</v>
      </c>
      <c r="G164" t="str">
        <f t="shared" si="12"/>
        <v>Scienze pedagogicheLMLM-85PA</v>
      </c>
    </row>
    <row r="165" spans="2:8" x14ac:dyDescent="0.25">
      <c r="B165" t="e">
        <f>+VLOOKUP(F165,'estrazione originale X 22'!C:C,11,FALSE)</f>
        <v>#REF!</v>
      </c>
      <c r="C165" t="e">
        <f>+VLOOKUP(F165,'estrazione originale X 22'!C:C,3,FALSE)</f>
        <v>#REF!</v>
      </c>
      <c r="F165" t="s">
        <v>639</v>
      </c>
      <c r="G165" t="e">
        <f t="shared" si="12"/>
        <v>#N/A</v>
      </c>
      <c r="H165" t="s">
        <v>660</v>
      </c>
    </row>
    <row r="166" spans="2:8" hidden="1" x14ac:dyDescent="0.25">
      <c r="B166" t="e">
        <f>+VLOOKUP(F166,'estrazione originale X 22'!C:C,11,FALSE)</f>
        <v>#REF!</v>
      </c>
      <c r="C166" t="e">
        <f>+VLOOKUP(F166,'estrazione originale X 22'!C:C,3,FALSE)</f>
        <v>#REF!</v>
      </c>
      <c r="E166" t="e">
        <f t="shared" ref="E166:E171" si="17">+VLOOKUP(D166,F:F,1,FALSE)</f>
        <v>#N/A</v>
      </c>
      <c r="F166" t="s">
        <v>616</v>
      </c>
      <c r="G166" t="str">
        <f t="shared" si="12"/>
        <v>Storia dell'arteLMLM-89PA</v>
      </c>
    </row>
    <row r="167" spans="2:8" hidden="1" x14ac:dyDescent="0.25">
      <c r="B167" t="e">
        <f>+VLOOKUP(F167,'estrazione originale X 22'!C:C,11,FALSE)</f>
        <v>#REF!</v>
      </c>
      <c r="C167" t="e">
        <f>+VLOOKUP(F167,'estrazione originale X 22'!C:C,3,FALSE)</f>
        <v>#REF!</v>
      </c>
      <c r="E167" t="e">
        <f t="shared" si="17"/>
        <v>#N/A</v>
      </c>
      <c r="F167" t="s">
        <v>617</v>
      </c>
      <c r="G167" t="str">
        <f t="shared" si="12"/>
        <v>Biotecnologie Mediche e Medicina MolecolareLMLM-9PA</v>
      </c>
    </row>
    <row r="168" spans="2:8" hidden="1" x14ac:dyDescent="0.25">
      <c r="B168" t="e">
        <f>+VLOOKUP(F168,'estrazione originale X 22'!C:C,11,FALSE)</f>
        <v>#REF!</v>
      </c>
      <c r="C168" t="e">
        <f>+VLOOKUP(F168,'estrazione originale X 22'!C:C,3,FALSE)</f>
        <v>#REF!</v>
      </c>
      <c r="E168" t="e">
        <f t="shared" si="17"/>
        <v>#N/A</v>
      </c>
      <c r="F168" t="s">
        <v>618</v>
      </c>
      <c r="G168" t="str">
        <f t="shared" si="12"/>
        <v>Migrazioni, diritti, integrazioneLMLM-90PA</v>
      </c>
    </row>
    <row r="169" spans="2:8" hidden="1" x14ac:dyDescent="0.25">
      <c r="B169" t="e">
        <f>+VLOOKUP(F169,'estrazione originale X 22'!C:C,11,FALSE)</f>
        <v>#REF!</v>
      </c>
      <c r="C169" t="e">
        <f>+VLOOKUP(F169,'estrazione originale X 22'!C:C,3,FALSE)</f>
        <v>#REF!</v>
      </c>
      <c r="E169" t="e">
        <f t="shared" si="17"/>
        <v>#N/A</v>
      </c>
      <c r="F169" t="s">
        <v>619</v>
      </c>
      <c r="G169" t="str">
        <f t="shared" si="12"/>
        <v>Comunicazione del patrimonio culturaleLMLM-92PA</v>
      </c>
    </row>
    <row r="170" spans="2:8" hidden="1" x14ac:dyDescent="0.25">
      <c r="B170" t="e">
        <f>+VLOOKUP(F170,'estrazione originale X 22'!C:C,11,FALSE)</f>
        <v>#REF!</v>
      </c>
      <c r="C170" t="e">
        <f>+VLOOKUP(F170,'estrazione originale X 22'!C:C,3,FALSE)</f>
        <v>#REF!</v>
      </c>
      <c r="E170" t="e">
        <f t="shared" si="17"/>
        <v>#N/A</v>
      </c>
      <c r="F170" t="s">
        <v>620</v>
      </c>
      <c r="G170" t="str">
        <f t="shared" si="12"/>
        <v>Scienze infermieristiche e ostetricheLMLM/SNT1PA</v>
      </c>
    </row>
    <row r="171" spans="2:8" hidden="1" x14ac:dyDescent="0.25">
      <c r="B171" t="e">
        <f>+VLOOKUP(F171,'estrazione originale X 22'!C:C,11,FALSE)</f>
        <v>#REF!</v>
      </c>
      <c r="C171" t="e">
        <f>+VLOOKUP(F171,'estrazione originale X 22'!C:C,3,FALSE)</f>
        <v>#REF!</v>
      </c>
      <c r="E171" t="e">
        <f t="shared" si="17"/>
        <v>#N/A</v>
      </c>
      <c r="F171" t="s">
        <v>621</v>
      </c>
      <c r="G171" t="str">
        <f t="shared" si="12"/>
        <v>Scienze riabilitative delle professioni sanitarieLMLM/SNT2PA</v>
      </c>
    </row>
  </sheetData>
  <autoFilter ref="B1:H171" xr:uid="{8EA1DC53-7F46-4638-8CBB-DC3A8D519E50}">
    <filterColumn colId="6">
      <customFilters>
        <customFilter operator="notEqual" val=" "/>
      </customFilters>
    </filterColumn>
  </autoFilter>
  <sortState xmlns:xlrd2="http://schemas.microsoft.com/office/spreadsheetml/2017/richdata2" ref="A2:D171">
    <sortCondition descending="1" ref="B2:B171"/>
    <sortCondition ref="C2:C17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CE62-A770-4B3D-B8E1-D438564424A2}">
  <dimension ref="A2:K13"/>
  <sheetViews>
    <sheetView workbookViewId="0">
      <selection activeCell="C15" sqref="C15"/>
    </sheetView>
  </sheetViews>
  <sheetFormatPr defaultRowHeight="24" customHeight="1" x14ac:dyDescent="0.25"/>
  <cols>
    <col min="1" max="1" width="9.5703125" bestFit="1" customWidth="1"/>
    <col min="2" max="2" width="8.7109375" bestFit="1" customWidth="1"/>
    <col min="3" max="3" width="24.42578125" bestFit="1" customWidth="1"/>
  </cols>
  <sheetData>
    <row r="2" spans="1:11" ht="24" customHeight="1" x14ac:dyDescent="0.25">
      <c r="A2" s="11"/>
      <c r="B2" s="12" t="s">
        <v>391</v>
      </c>
      <c r="C2" s="12" t="s">
        <v>392</v>
      </c>
    </row>
    <row r="3" spans="1:11" ht="24" customHeight="1" x14ac:dyDescent="0.25">
      <c r="A3" s="11" t="s">
        <v>393</v>
      </c>
      <c r="B3" s="13" t="s">
        <v>69</v>
      </c>
      <c r="C3" s="13" t="s">
        <v>69</v>
      </c>
    </row>
    <row r="4" spans="1:11" ht="24" customHeight="1" x14ac:dyDescent="0.25">
      <c r="A4" s="11" t="s">
        <v>394</v>
      </c>
      <c r="B4" s="13" t="s">
        <v>69</v>
      </c>
      <c r="C4" s="13" t="s">
        <v>69</v>
      </c>
    </row>
    <row r="5" spans="1:11" ht="24" customHeight="1" x14ac:dyDescent="0.25">
      <c r="A5" s="11" t="s">
        <v>395</v>
      </c>
      <c r="B5" s="13">
        <v>0</v>
      </c>
      <c r="C5" s="14" t="s">
        <v>397</v>
      </c>
    </row>
    <row r="6" spans="1:11" ht="24" customHeight="1" x14ac:dyDescent="0.25">
      <c r="A6" s="11" t="s">
        <v>396</v>
      </c>
      <c r="B6" s="13" t="s">
        <v>69</v>
      </c>
      <c r="C6" s="13" t="s">
        <v>69</v>
      </c>
      <c r="H6" t="s">
        <v>415</v>
      </c>
      <c r="I6">
        <v>0</v>
      </c>
      <c r="K6">
        <v>0.2</v>
      </c>
    </row>
    <row r="7" spans="1:11" ht="24" customHeight="1" x14ac:dyDescent="0.25">
      <c r="A7" s="11" t="s">
        <v>398</v>
      </c>
      <c r="B7" s="13" t="s">
        <v>421</v>
      </c>
      <c r="C7" s="13" t="s">
        <v>422</v>
      </c>
      <c r="D7" t="s">
        <v>420</v>
      </c>
      <c r="H7" t="s">
        <v>414</v>
      </c>
      <c r="I7" s="31">
        <v>0.2</v>
      </c>
      <c r="J7" t="s">
        <v>413</v>
      </c>
      <c r="K7">
        <v>0</v>
      </c>
    </row>
    <row r="8" spans="1:11" ht="24" customHeight="1" x14ac:dyDescent="0.25">
      <c r="A8" s="11" t="s">
        <v>399</v>
      </c>
      <c r="B8" s="13"/>
      <c r="C8" s="13"/>
      <c r="H8" t="s">
        <v>416</v>
      </c>
      <c r="I8" s="30">
        <f>I7-I6</f>
        <v>0.2</v>
      </c>
      <c r="K8" s="30">
        <f>K7-K6</f>
        <v>-0.2</v>
      </c>
    </row>
    <row r="9" spans="1:11" ht="24" customHeight="1" x14ac:dyDescent="0.25">
      <c r="A9" s="11" t="s">
        <v>401</v>
      </c>
      <c r="B9" s="13" t="s">
        <v>69</v>
      </c>
      <c r="C9" s="13" t="s">
        <v>69</v>
      </c>
      <c r="I9" t="s">
        <v>418</v>
      </c>
      <c r="K9" t="s">
        <v>417</v>
      </c>
    </row>
    <row r="10" spans="1:11" ht="24" customHeight="1" x14ac:dyDescent="0.25">
      <c r="A10" s="11" t="s">
        <v>400</v>
      </c>
      <c r="B10" s="13" t="s">
        <v>69</v>
      </c>
      <c r="C10" s="13" t="s">
        <v>69</v>
      </c>
      <c r="K10" t="s">
        <v>419</v>
      </c>
    </row>
    <row r="12" spans="1:11" ht="24" customHeight="1" x14ac:dyDescent="0.25">
      <c r="B12" s="15"/>
      <c r="C12" s="15"/>
    </row>
    <row r="13" spans="1:11" ht="24" customHeight="1" x14ac:dyDescent="0.25">
      <c r="C1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indicatori_sentinella</vt:lpstr>
      <vt:lpstr>Confro AREA ind. sentinella</vt:lpstr>
      <vt:lpstr>ELAB 2022</vt:lpstr>
      <vt:lpstr>ELAB 2021</vt:lpstr>
      <vt:lpstr>estrazione originale X 22</vt:lpstr>
      <vt:lpstr>off form confronto</vt:lpstr>
      <vt:lpstr>casi limite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Virna</dc:creator>
  <cp:lastModifiedBy>GIROLAMO MONASTERO</cp:lastModifiedBy>
  <dcterms:created xsi:type="dcterms:W3CDTF">2021-07-30T10:43:28Z</dcterms:created>
  <dcterms:modified xsi:type="dcterms:W3CDTF">2023-10-10T10:26:26Z</dcterms:modified>
</cp:coreProperties>
</file>