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825" windowWidth="23250" windowHeight="10785" activeTab="1"/>
  </bookViews>
  <sheets>
    <sheet name="Personale " sheetId="1" r:id="rId1"/>
    <sheet name="presentazione progetto art. 4 b" sheetId="2" r:id="rId2"/>
    <sheet name="regolamento" sheetId="3" r:id="rId3"/>
    <sheet name="art 4 bis" sheetId="4" r:id="rId4"/>
  </sheets>
  <definedNames>
    <definedName name="_xlnm.Print_Area" localSheetId="0">'Personale '!$B$12:$R$91</definedName>
    <definedName name="_xlnm.Print_Area" localSheetId="1">'presentazione progetto art. 4 b'!$D$51:$CQ$95</definedName>
    <definedName name="_xlnm.Print_Area" localSheetId="2">'regolamento'!$B$2:$D$58</definedName>
  </definedNames>
  <calcPr fullCalcOnLoad="1"/>
</workbook>
</file>

<file path=xl/sharedStrings.xml><?xml version="1.0" encoding="utf-8"?>
<sst xmlns="http://schemas.openxmlformats.org/spreadsheetml/2006/main" count="531" uniqueCount="268">
  <si>
    <t>Personale strutturato Tecnico Amministrativo</t>
  </si>
  <si>
    <t>IMPRESE</t>
  </si>
  <si>
    <t>Strumenti e attrezzature</t>
  </si>
  <si>
    <t>Fabbricati e terreni</t>
  </si>
  <si>
    <t>Ricerca contrattuale</t>
  </si>
  <si>
    <t>Competenze tecniche e brevetti</t>
  </si>
  <si>
    <t>Consulenze</t>
  </si>
  <si>
    <t>Altri costi di esercizio</t>
  </si>
  <si>
    <t>Spese Generali supplementari</t>
  </si>
  <si>
    <t>Personale strutturato Docente</t>
  </si>
  <si>
    <t>RICERCA
INDUSTRIALE</t>
  </si>
  <si>
    <t>RICERCA
FONDAMENTALE</t>
  </si>
  <si>
    <t>RENDICONTAZIONI</t>
  </si>
  <si>
    <t>,</t>
  </si>
  <si>
    <t>DIFFERENZA NEGATIVA PERSONALE DETRATTA A SPESE GENERALI E VICEVERSA</t>
  </si>
  <si>
    <t>RICERCA FONDAMENTALE</t>
  </si>
  <si>
    <t>NUMERO CONTRATTO / PROGETTO</t>
  </si>
  <si>
    <t>NOTE PER LA COMPILAZIONE</t>
  </si>
  <si>
    <t>Compilare le celle di colore giallo</t>
  </si>
  <si>
    <t>REGIONE SICILIANA - ASSESSORATO REGIONALE DELLE ATTIVITA' PRODUTTIVE</t>
  </si>
  <si>
    <t>POR FESR SICILIA 2007/2013</t>
  </si>
  <si>
    <t>FINANZIAMENTO / LINEA INTERVENTO</t>
  </si>
  <si>
    <t>4.1.1.1.</t>
  </si>
  <si>
    <t>BANDO / AVVISO</t>
  </si>
  <si>
    <t>SCADENZA BANDO</t>
  </si>
  <si>
    <r>
      <t xml:space="preserve">Inserire preliminarmente i dati relativi alla
Ricerca fondamentale e al Costo Progetto
nella sezione </t>
    </r>
    <r>
      <rPr>
        <b/>
        <sz val="12"/>
        <color indexed="12"/>
        <rFont val="Arial"/>
        <family val="2"/>
      </rPr>
      <t>C</t>
    </r>
  </si>
  <si>
    <t xml:space="preserve">                                                                                                    Totale costi</t>
  </si>
  <si>
    <t>MODIFICHE
 E/O VARIAZIONI</t>
  </si>
  <si>
    <t xml:space="preserve">Verificare: 
Consulenze &lt;= al 30% dei costi ammissibili;
Spese Generali &lt;= 10% costi ammissibili;
Spese missioni personale rientrano nella quota delle spese generali
</t>
  </si>
  <si>
    <t>spese da sostenere analiticamente sulla disponibilità del finanziamento</t>
  </si>
  <si>
    <r>
      <t xml:space="preserve">4.      </t>
    </r>
    <r>
      <rPr>
        <sz val="11"/>
        <color indexed="8"/>
        <rFont val="Times New Roman"/>
        <family val="1"/>
      </rPr>
      <t xml:space="preserve">Gli eventuali compensi al personale tecnico-amministrativo sono correlati alle ore effettivamente svolte fuori dall’orario di servizio, documentate tramite i fogli di presenza e il sistema di rilevazione delle presenze di Ateneo, secondo le tabelle retributive </t>
    </r>
    <r>
      <rPr>
        <sz val="11"/>
        <rFont val="Times New Roman"/>
        <family val="1"/>
      </rPr>
      <t>previste dai Regolamenti di Ateneo.</t>
    </r>
  </si>
  <si>
    <r>
      <t xml:space="preserve">5.      </t>
    </r>
    <r>
      <rPr>
        <sz val="11"/>
        <color indexed="8"/>
        <rFont val="Times New Roman"/>
        <family val="1"/>
      </rPr>
      <t>Per quanto riguarda i docenti e/o ricercatori impegnati nei progetti, e che abbiano garantito il monte ore dovuto come carico didattico, l’eventuale compenso spettante, al netto della quota del cofinanziamento dell’Università, è correlato alle ore effettivamente svolte e documentate tramite i fogli di presenza secondo le tabelle retributive previste dalla tipologia di progetto.</t>
    </r>
  </si>
  <si>
    <r>
      <t xml:space="preserve">6.      </t>
    </r>
    <r>
      <rPr>
        <sz val="11"/>
        <color indexed="8"/>
        <rFont val="Times New Roman"/>
        <family val="1"/>
      </rPr>
      <t>Le risorse finanziarie per il conferimento degli incarichi di cui al presente articolo derivano dalle quote assegnate al responsabile scientifico di cui all’art. 4.</t>
    </r>
  </si>
  <si>
    <t xml:space="preserve">RIMBORSO ENTE su SPESE GEN. E PERSONALE INTERNO </t>
  </si>
  <si>
    <t xml:space="preserve">IMPORTI A BASE DEL CALCOLO DELLE  QUOTE </t>
  </si>
  <si>
    <t>PRESENTAZIONE</t>
  </si>
  <si>
    <t>APPROVAZIONE</t>
  </si>
  <si>
    <t>RIFERIMENTI TEMPORALI</t>
  </si>
  <si>
    <t xml:space="preserve">ENTE ESTERNO FINANZIATORE </t>
  </si>
  <si>
    <t xml:space="preserve">INIZIO ATTIVITA' </t>
  </si>
  <si>
    <t xml:space="preserve">FINE ATTIVITA' </t>
  </si>
  <si>
    <t>CHIUSURA PROGETTO</t>
  </si>
  <si>
    <t>a carico  Ente finanziatore</t>
  </si>
  <si>
    <t>a carico  Struttura</t>
  </si>
  <si>
    <t xml:space="preserve">DIRETTORE DIPARTIMENTO </t>
  </si>
  <si>
    <t>SEGRETARIO AMMINISTRATIVO</t>
  </si>
  <si>
    <t>ALTRI REFERENTI PROGETTO</t>
  </si>
  <si>
    <t>IL SEGRETARIO AMMINISTRATIVO DEL DIPARTIMENTO</t>
  </si>
  <si>
    <t>IL RESPONSABILE SCIENTIFICO DEL PROGETTO</t>
  </si>
  <si>
    <t>IL DIRETTORE  DEL DIPARTIMENTO</t>
  </si>
  <si>
    <t>_____________________________</t>
  </si>
  <si>
    <t>PROSPETTO DI MASSIMA ALLEGATO AL PROGETTO</t>
  </si>
  <si>
    <t xml:space="preserve">QUOTE DISPONIBILI   art.4  Regolamento </t>
  </si>
  <si>
    <t xml:space="preserve">QUOTE ex art. 4 Regolamento  - CALCOLO </t>
  </si>
  <si>
    <t>DOCENTE</t>
  </si>
  <si>
    <t>TECN. AMM.VO</t>
  </si>
  <si>
    <t>PIANO FINANZIARIO ALLEGATO AL PROGETTO</t>
  </si>
  <si>
    <t>Università degli Studi di Palermo</t>
  </si>
  <si>
    <t>CALCOLO QUOTA ATENEO SUPPORTO SERVIZI AMM.VI</t>
  </si>
  <si>
    <t>%</t>
  </si>
  <si>
    <t>PERSONALE  INTERNO</t>
  </si>
  <si>
    <t>YY</t>
  </si>
  <si>
    <t>INCIDENZA SU COSTO PROGETTO</t>
  </si>
  <si>
    <t>INCIDENZA QUOTE SUL FINANZIAMENTO ENTE</t>
  </si>
  <si>
    <t xml:space="preserve"> STAMPE</t>
  </si>
  <si>
    <t xml:space="preserve">PROGRAMMA </t>
  </si>
  <si>
    <r>
      <t>b)</t>
    </r>
    <r>
      <rPr>
        <b/>
        <i/>
        <sz val="11"/>
        <rFont val="Times New Roman"/>
        <family val="1"/>
      </rPr>
      <t xml:space="preserve"> Risorse </t>
    </r>
    <r>
      <rPr>
        <b/>
        <i/>
        <sz val="11"/>
        <color indexed="8"/>
        <rFont val="Times New Roman"/>
        <family val="1"/>
      </rPr>
      <t xml:space="preserve">derivanti dalla rendicontazione del costo del Personale strutturato </t>
    </r>
    <r>
      <rPr>
        <sz val="11"/>
        <color indexed="8"/>
        <rFont val="Times New Roman"/>
        <family val="1"/>
      </rPr>
      <t>(nel caso in cui tali spese siano ammissibili e rimborsabili). Fatta salva la quota necessaria per l’eventuale co-finanziamento</t>
    </r>
    <r>
      <rPr>
        <b/>
        <sz val="11"/>
        <color indexed="8"/>
        <rFont val="Times New Roman"/>
        <family val="1"/>
      </rPr>
      <t xml:space="preserve">, </t>
    </r>
    <r>
      <rPr>
        <sz val="11"/>
        <rFont val="Times New Roman"/>
        <family val="1"/>
      </rPr>
      <t>le risorse finanziarie acquisite come rimborso del costo del personale interno strutturato rendicontato nei progetti  saranno destinate come segue:</t>
    </r>
  </si>
  <si>
    <r>
      <t xml:space="preserve">   IV.     </t>
    </r>
    <r>
      <rPr>
        <sz val="11"/>
        <rFont val="Times New Roman"/>
        <family val="1"/>
      </rPr>
      <t xml:space="preserve">il 10 % per l’incentivazione del personale tecnico – amministrativo che </t>
    </r>
    <r>
      <rPr>
        <sz val="11"/>
        <color indexed="8"/>
        <rFont val="Times New Roman"/>
        <family val="1"/>
      </rPr>
      <t>sarà accantonato in apposito fondo da utilizzare per il finanziamento di “progetti obiettivo di Ateneo”.</t>
    </r>
  </si>
  <si>
    <r>
      <t xml:space="preserve">La rimanente quota pari al 50% sarà assegnata </t>
    </r>
    <r>
      <rPr>
        <sz val="11"/>
        <color indexed="8"/>
        <rFont val="Times New Roman"/>
        <family val="1"/>
      </rPr>
      <t xml:space="preserve">al responsabile scientifico per: </t>
    </r>
  </si>
  <si>
    <r>
      <t>·</t>
    </r>
    <r>
      <rPr>
        <sz val="11"/>
        <color indexed="8"/>
        <rFont val="Times New Roman"/>
        <family val="1"/>
      </rPr>
      <t>       per esigenze scientifiche quali: acquisto strumentazione, materiale di consumo, pagamenti di servizi, ecc.;</t>
    </r>
  </si>
  <si>
    <r>
      <t>·</t>
    </r>
    <r>
      <rPr>
        <sz val="11"/>
        <color indexed="8"/>
        <rFont val="Times New Roman"/>
        <family val="1"/>
      </rPr>
      <t>       per eventuali incarichi aggiuntivi al personale docente e T/A che collabora o ha collaborato direttamente al progetto di ricerca.</t>
    </r>
  </si>
  <si>
    <r>
      <t>b.1)</t>
    </r>
    <r>
      <rPr>
        <sz val="11"/>
        <color indexed="8"/>
        <rFont val="Times New Roman"/>
        <family val="1"/>
      </rPr>
      <t xml:space="preserve"> In relazione alle risorse finanziarie acquisite dal rimborso del costo del personale strutturato amministrativo (c.d. personale indiretto), una quota del 30% sarà destinata all’Ateneo per il supporto ai servizi amministrativi. Le restanti risorse saranno ripartite secondo quanto stabilito dalla precedente lett. b).</t>
    </r>
  </si>
  <si>
    <r>
      <t xml:space="preserve">6.      </t>
    </r>
    <r>
      <rPr>
        <sz val="11"/>
        <color indexed="8"/>
        <rFont val="Times New Roman"/>
        <family val="1"/>
      </rPr>
      <t xml:space="preserve">Per i progetti di Ateneo le quote di spese generali e di rimborso del costo del personale destinate al responsabile </t>
    </r>
    <r>
      <rPr>
        <sz val="11"/>
        <rFont val="Times New Roman"/>
        <family val="1"/>
      </rPr>
      <t>scientifico di cui all’art. 4 saranno trasferite previa richiesta dello stesso nel bilancio della struttura decentrata di afferenza.</t>
    </r>
  </si>
  <si>
    <r>
      <t xml:space="preserve">9.      In caso di mancata comunicazione agli Uffici dell’Amministrazione Centrale delle informazioni di cui ai commi 2 e 4 del presente articolo da parte dei Centri di Gestione con Autonomia amministrativo – contabile non saranno attivate </t>
    </r>
    <r>
      <rPr>
        <sz val="11"/>
        <rFont val="Times New Roman"/>
        <family val="1"/>
      </rPr>
      <t>nel Bilancio d’Ateneo</t>
    </r>
    <r>
      <rPr>
        <sz val="11"/>
        <color indexed="10"/>
        <rFont val="Times New Roman"/>
        <family val="1"/>
      </rPr>
      <t xml:space="preserve"> </t>
    </r>
    <r>
      <rPr>
        <sz val="11"/>
        <color indexed="8"/>
        <rFont val="Times New Roman"/>
        <family val="1"/>
      </rPr>
      <t xml:space="preserve">le specifiche  voci di spesa per la gestione dei progetti.   </t>
    </r>
  </si>
  <si>
    <t>2.      Sui progetti di cui all’art.2 in corso alla data di entrata in vigore del presente Regolamento sarà prelevata a titolo di autofinanziamento dell’Ateneo una quota del 5% sulle spese generali e del 10% sulle risorse derivanti dal rimborso dei costi del personale strutturato rendicontato fatta salva la quota necessaria per l’eventuale co-finanziamento. Il prelievo, previo accordo con il responsabile scientifico, sarà effettuato solo in presenza di disponibilità di risorse. Il piano di utilizzo delle somme residue derivanti da spese generali e rendicontazione del costo del personale strutturato  sarà predisposto dal responsabile scientifico. Al riguardo è fatto obbligo ai Direttori dei Centri di Gestione con Autonomia amministrativo – contabile comunicare agli Uffici Competenti dell’Amministrazione Centrale i progetti approvati e finanziati precedentemente alla data di entrata in vigore del presente regolamento e in corso di svolgimento con l’indicazione del piano finanziario.</t>
  </si>
  <si>
    <r>
      <t xml:space="preserve"> a) Risorse derivanti dalle </t>
    </r>
    <r>
      <rPr>
        <b/>
        <i/>
        <sz val="11"/>
        <color indexed="8"/>
        <rFont val="Times New Roman"/>
        <family val="1"/>
      </rPr>
      <t>Spese Generali</t>
    </r>
    <r>
      <rPr>
        <sz val="11"/>
        <color indexed="8"/>
        <rFont val="Times New Roman"/>
        <family val="1"/>
      </rPr>
      <t xml:space="preserve"> riconosciute nel progetto.</t>
    </r>
  </si>
  <si>
    <r>
      <t xml:space="preserve">   III.      </t>
    </r>
    <r>
      <rPr>
        <sz val="11"/>
        <rFont val="Times New Roman"/>
        <family val="1"/>
      </rPr>
      <t>il 40% al fondo di ricerca di Ateneo</t>
    </r>
    <r>
      <rPr>
        <sz val="11"/>
        <color indexed="8"/>
        <rFont val="Times New Roman"/>
        <family val="1"/>
      </rPr>
      <t xml:space="preserve"> da destinare al finanziamento della ricerca di Ateneo e ad altre attività strategiche e che sarà accantonato su apposita voce di bilancio;</t>
    </r>
  </si>
  <si>
    <r>
      <t xml:space="preserve">   IV.     </t>
    </r>
    <r>
      <rPr>
        <sz val="11"/>
        <rFont val="Times New Roman"/>
        <family val="1"/>
      </rPr>
      <t xml:space="preserve">il 10 % per l’incentivazione del personale tecnico – amministrativo che </t>
    </r>
    <r>
      <rPr>
        <sz val="11"/>
        <color indexed="8"/>
        <rFont val="Times New Roman"/>
        <family val="1"/>
      </rPr>
      <t>sarà accantonato in apposito fondo da utilizzare per il finanziamento di “progetti obiettivo di Ateneo”.</t>
    </r>
  </si>
  <si>
    <r>
      <t xml:space="preserve">La rimanente parte pari ad almeno il 50% delle spese generali, sarà destinata </t>
    </r>
    <r>
      <rPr>
        <sz val="11"/>
        <color indexed="8"/>
        <rFont val="Times New Roman"/>
        <family val="1"/>
      </rPr>
      <t>al responsabile scientifico per esigenze di ricerca compresi eventuali compensi per il personale impegnato nel progetto.</t>
    </r>
  </si>
  <si>
    <t xml:space="preserve">7.      Il monitoraggio delle quote spettanti all’Ateneo, a titolo di spese generali e personale interno rendicontato, sui progetti gestiti dai Centri con autonomia amministrativo- contabile, sarà effettuato mediante appositi prospetti di dettaglio predisposti a cura del Responsabile Amministrativo da trasmettere agli Uffici Competenti dell’Amministrazione Centrale. </t>
  </si>
  <si>
    <t xml:space="preserve">8.      Le quote a titolo di autofinanziamento spettanti all’Ateneo ed al finanziamento della ricerca di Ateneo derivanti dalle spese generali e dal personale interno rendicontato, devono essere iscritte in specifiche voci del bilancio dell’Ateneo, l’utilizzo di dette quote sarà deliberato dal C.d.A. su proposta del Rettore sentito il Direttore Amministrativo. </t>
  </si>
  <si>
    <t>Art. 6 - Incarichi al personale strutturato</t>
  </si>
  <si>
    <t xml:space="preserve">1.      L’Università di Palermo per la realizzazione dei progetti citati all’art. 2 comma 1, può in caso di particolari necessità, conferire ai propri dipendenti incarichi aggiuntivi retribuiti, da svolgere fuori dall’orario di servizio.  </t>
  </si>
  <si>
    <t>2.       Per quanto riguarda il personale docente e ricercatore, gli incarichi possono essere conferiti solo ai ricercatori attivi che abbiano garantito il monte ore dovuto come carico didattico.</t>
  </si>
  <si>
    <t>3.      L’affidamento degli incarichi al personale docente e tecnico-amministrativo è disciplinato dai regolamenti dell’Università di Palermo e dalle relative norme di legge vigenti in materia.</t>
  </si>
  <si>
    <t>Art. 7 – Entrata in vigore</t>
  </si>
  <si>
    <t xml:space="preserve">1.      Le presenti disposizioni entrano in vigore dal giorno successivo alla data di emanazione del decreto rettorale di adozione del presente regolamento, da pubblicarsi all’albo Ufficiale di questa Università e da divulgare per via telematica, e si applicano ai progetti approvati successivamente alla data di entrata in vigore.  </t>
  </si>
  <si>
    <t>Art. 8 – Norme finali e transitorie</t>
  </si>
  <si>
    <t>1.      Per quanto non specificatamente disciplinato si fa riferimento alla normativa vigente e alle norme specifiche che regolano il bando.</t>
  </si>
  <si>
    <t>2.      I progetti a titolarità dei Centri con Autonomia amministrativo – contabile presentati direttamente a firma del Direttore del Centro, se consentito dal bando, devono essere comunicati, tempestivamente, agli Uffici competenti dell’Amministrazione Centrale unitamente alla delibera di approvazione dell’organo collegiale, del piano finanziario e del prospetto di massima di ripartizione delle risorse finanziarie di cui al comma 1.</t>
  </si>
  <si>
    <t>3.      I progetti proposti dai Centri con Autonomia amministrativo – contabile per i quali è richiesta, ai fini della presentazione del progetto, la firma del legale rappresentante dell’Ateneo o suo delegato, devono essere trasmessi agli Uffici competenti dell’Amministrazione Centrale per l’istruttoria con congruo anticipo rispetto ai termini di scadenza previsti dai relativi bandi.</t>
  </si>
  <si>
    <t>Ai progetti occorre allegare:</t>
  </si>
  <si>
    <t>a)      la delibera dell’Organo Collegiale;</t>
  </si>
  <si>
    <t>b)      il piano finanziario;</t>
  </si>
  <si>
    <t>c)      il prospetto di massima di ripartizione delle risorse finanziarie di cui al comma 1.</t>
  </si>
  <si>
    <t>4.      I progetti finanziati devono essere tempestivamente comunicati agli Uffici Competenti dell’Amministrazione Centrale, sarà comunicato altresì il prospetto, secondo il progetto approvato e finanziato, di ripartizione delle risorse finanziarie di cui all’art. 4 comma 1 lett. a) e b) del presente Regolamento. Eventuali modifiche e variazioni sono soggette solamente a comunicazione da parte del Responsabile scientifico.</t>
  </si>
  <si>
    <t xml:space="preserve">5.      Il Responsabile scientifico a chiusura del progetto dovrà inviare all’Amministrazione  il prospetto definitivo di ripartizione delle risorse finanziarie di cui all’art. 4 comma 1 lett. a) e b) del presente Regolamento.    </t>
  </si>
  <si>
    <t>3.      Per costo del personale strutturato s’intende la valorizzazione delle ore del personale contrattualizzato dall’Università a tempo indeterminato e/o determinato impiegato nei progetti, sulla base della retribuzione lorda effettiva comprensiva degli oneri a carico dell’Amministrazione e comunque quella riconosciuta e rimborsata nel progetto. Dal personale strutturato a tempo determinato si intende escluso quello contrattualizzato con fondi del progetto.</t>
  </si>
  <si>
    <t>Art. 4 – Criteri di utilizzo delle risorse finanziarie</t>
  </si>
  <si>
    <t>1.      I criteri da adottare per l’utilizzo delle risorse finanziarie (esenti da specifici vincoli di spesa) derivanti da progetti di cui all’art. 2 sono i seguenti:</t>
  </si>
  <si>
    <t>Una quota pari al massimo del 50% delle spese generali, entro il limite massimo del 10% delle risorse finanziarie nette provenienti dall’Ente finanziatore, sarà destinata come di seguito indicato:</t>
  </si>
  <si>
    <t>     I.      il 40% all’autofinanziamento dell’Ateneo;</t>
  </si>
  <si>
    <t>    II.      il 10 % all’autofinanziamento del Dipartimento/Dipartimenti coinvolti nelle attività di ricerca;</t>
  </si>
  <si>
    <t>Una quota pari al 50% sarà destinata all’Ateneo e utilizzata come di seguito indicato:</t>
  </si>
  <si>
    <t>    II.      il 10% all’autofinanziamento del Dipartimento/Dipartimenti coinvolti nelle attività di ricerca;</t>
  </si>
  <si>
    <t>Art. 5 – Monitoraggio risorse finanziarie</t>
  </si>
  <si>
    <t xml:space="preserve">1.      Ai fini del monitoraggio delle risorse finanziarie derivanti dai progetti citati all’art. 2 del presente Regolamento, il prospetto della ripartizione di massima delle risorse di cui all’art. 4 comma 1 lett. a) e b) dovrà essere allegato al piano finanziario del progetto all’atto della firma del rappresentante legale dell’Ateneo per la presentazione formale del progetto. </t>
  </si>
  <si>
    <t>ESCLUSA QUOTA SERVIZI AMM.VI</t>
  </si>
  <si>
    <t>SPESE GENERALI  A CARICO ENTE FINANZ..</t>
  </si>
  <si>
    <t xml:space="preserve">SPESE NON COPERTE DA CONTRIBUTO  </t>
  </si>
  <si>
    <t xml:space="preserve">SPESE NON COPERTE DA CONTRIBUTO   </t>
  </si>
  <si>
    <t>FONDO INCENTIVAZIONE PERSONALE  TECNICO AMM.VO</t>
  </si>
  <si>
    <t>DETRAZIONE QUOTA ATENEO SUPPORTO SERVIZI AMM.VI   art. 4 lett. b.1)</t>
  </si>
  <si>
    <t>1.      Il presente Regolamento disciplina modalità e procedure da seguire per la gestione delle risorse finanziarie derivanti dalle spese generali e dal rimborso del costo del personale strutturato dei progetti dell’Università degli studi di Palermo, o di sue strutture decentrate, finanziati direttamente da programmi internazionali, comunitari, nazionali e regionali di cui all’art.2  del presente regolamento in cui l’Ateneo è capofila o partner .</t>
  </si>
  <si>
    <t>Art. 2 – Ambito di applicazione</t>
  </si>
  <si>
    <t>1.      Il presente regolamento si applica ai progetti e convenzioni di ricerca, di cooperazione e/o di formazione finanziati all’Università degli Studi di Palermo da Enti pubblici attraverso programmi internazionali, comunitari, nazionali e regionali, con esclusione dei Master già disciplinati da apposito regolamento d’Ateneo. Il presente regolamento non norma il conto terzi.</t>
  </si>
  <si>
    <t>2.      I progetti citati al comma 1 possono essere a titolarità dell’Ateneo “cd. di Ateneo” o dei Centri con Autonomia amministrativo – contabile di cui all’art. 2 del Regolamento per l’Amministrazione, la Finanza e la Contabilità dell’Università di Palermo.</t>
  </si>
  <si>
    <t>Art. 3 – Definizioni</t>
  </si>
  <si>
    <t>1.      Per programmi internazionali,comunitari, nazionali e regionali s’intendono tutti quelli finanziati con fondi provenienti da Enti pubblici esterni all’Ateneo.</t>
  </si>
  <si>
    <t>2.      Per spese generali s’intendono tutti i costi indiretti riferiti ai progetti, riconosciute come tali dall’Ente finanziatore.</t>
  </si>
  <si>
    <t>IVA</t>
  </si>
  <si>
    <t>Budget</t>
  </si>
  <si>
    <t>QUOTA DISPONIBILE</t>
  </si>
  <si>
    <t>ALTRE SPESE</t>
  </si>
  <si>
    <t>SPESE NON COPERTE DA CONTRIBUTO</t>
  </si>
  <si>
    <t>SPESE GENERALI</t>
  </si>
  <si>
    <t>PERSONALE</t>
  </si>
  <si>
    <t>CONTROLLO</t>
  </si>
  <si>
    <t>TOTALE</t>
  </si>
  <si>
    <t>RESPONSABILE SCIENTIFICO</t>
  </si>
  <si>
    <t>COSTO PROGETTO</t>
  </si>
  <si>
    <t>SPESE EFFETTIVE</t>
  </si>
  <si>
    <t>SPESE GENERALI DISPONIBILI</t>
  </si>
  <si>
    <t>SPESE PERSONALE DISPONIBILI</t>
  </si>
  <si>
    <t>DIFFERENZA</t>
  </si>
  <si>
    <t>QUOTE ATENEO E DIPARTIMENTI</t>
  </si>
  <si>
    <t>QUOTE RESPONSABILE SCIENTIFICO</t>
  </si>
  <si>
    <t>TITOLO PROGETTO</t>
  </si>
  <si>
    <t>ACRONIMO</t>
  </si>
  <si>
    <t>RIEPILOGO</t>
  </si>
  <si>
    <t>COSTI PROGETTO</t>
  </si>
  <si>
    <t>QUOTA DISPONIBILE PER IL PROGETTO</t>
  </si>
  <si>
    <t>FINANZIAMENTO</t>
  </si>
  <si>
    <t>COFINANZIAMENTO</t>
  </si>
  <si>
    <t>TIPOLOGIA SPESE</t>
  </si>
  <si>
    <t>AUTOFINANZIAMENTO ATENEO</t>
  </si>
  <si>
    <t>CODICE PROGETTO SURPLUS</t>
  </si>
  <si>
    <t>PIANO FINANZIARIO</t>
  </si>
  <si>
    <t>DATI PROGETTO</t>
  </si>
  <si>
    <t>A</t>
  </si>
  <si>
    <t>B</t>
  </si>
  <si>
    <t>SUBTOTALE</t>
  </si>
  <si>
    <t>QUOTA RESPONSABILE SCIENTIFICO</t>
  </si>
  <si>
    <t>Personale da assumere</t>
  </si>
  <si>
    <t>SPESE PER LA RICERCA</t>
  </si>
  <si>
    <t>Personale da assumere (assegnisti, co.co.co, temp. det.)</t>
  </si>
  <si>
    <t>TOTALE SPESE EFFETTIVE</t>
  </si>
  <si>
    <t>ALTRO</t>
  </si>
  <si>
    <t>SPESE GEN.</t>
  </si>
  <si>
    <t>DIPARTIMENTO/CENTRO - REFERENTE</t>
  </si>
  <si>
    <t>DIPARTIMENTO/CENTRO - ALTRO</t>
  </si>
  <si>
    <t>CONTRIBUTO ENTE FINANZIATORE</t>
  </si>
  <si>
    <t>CONTRIBUTO ENTE FINANZIATORE 10%:</t>
  </si>
  <si>
    <t>LIMITE SPESE GENERALI</t>
  </si>
  <si>
    <t>SPESE GENERALI  A CARICO PROGETTO</t>
  </si>
  <si>
    <t>SPESE GENERALI  SOSTENUTE DA ATENEO</t>
  </si>
  <si>
    <t xml:space="preserve">SPESE GENERALI  </t>
  </si>
  <si>
    <t>AUTOFINANZIAMENTO  DIPARTIMENTO</t>
  </si>
  <si>
    <t>FONDO DI RICERCA DI ATENEO</t>
  </si>
  <si>
    <t>TOTALE RISORSE</t>
  </si>
  <si>
    <t>QUOTE DA TRASFERIRE ALL' ATENEO</t>
  </si>
  <si>
    <t>QUOTE DA TRASFERIRE ALL'ATENEO</t>
  </si>
  <si>
    <t>QUOTE ATENEO E DIPARTIMENTO</t>
  </si>
  <si>
    <t>PERSONALE
 INTERNO</t>
  </si>
  <si>
    <t xml:space="preserve"> SU COSTO PROGETTO</t>
  </si>
  <si>
    <t xml:space="preserve"> SU FINANZIAMENTO</t>
  </si>
  <si>
    <t>C</t>
  </si>
  <si>
    <t>D</t>
  </si>
  <si>
    <t xml:space="preserve">QUOTE DISPONIBILI </t>
  </si>
  <si>
    <t xml:space="preserve">QUOTA ATENEO SUPPORTO SERVIZI AMMINISTRATIVI </t>
  </si>
  <si>
    <t xml:space="preserve">QUOTE DISPONIBILI  </t>
  </si>
  <si>
    <t>PER IL CALCOLO DELLE ALTRE QUOTE</t>
  </si>
  <si>
    <t>QUOTE DISPONIBILI     50%</t>
  </si>
  <si>
    <t>Quota Ateneo Supporto Servizi Amministrativi calcolata sul 30% del contributo rimborso ente delle spese personale T.A. ai sensi del punto b. 1) dell'art 4 regolamento sull 30% della quota Ente su spese personale TA</t>
  </si>
  <si>
    <t>INCIDENZA QUOTE</t>
  </si>
  <si>
    <t>Regolamento per la gestione delle risorse derivanti dai progetti finanziati da programmi internazionali, comunitari, nazionali e regionali</t>
  </si>
  <si>
    <t>Art. 1 – Finalità</t>
  </si>
  <si>
    <t>FINANZIAMENTO CONCESSO</t>
  </si>
  <si>
    <t>FINANZIAMENTO PREVISTO</t>
  </si>
  <si>
    <t>COSTO ANNUO</t>
  </si>
  <si>
    <t>ORE</t>
  </si>
  <si>
    <t>COSTO ORARIO (*)</t>
  </si>
  <si>
    <t>RICERCATORE T.D TIPO A TEMPO PIENO</t>
  </si>
  <si>
    <t>RICERCATORE T.D TIPO A TEMPO DEFINITO</t>
  </si>
  <si>
    <t>RICERCATORE T.D. TIPO B TEMPO PIENO</t>
  </si>
  <si>
    <t>ASSEGNISTA DI RICERCA</t>
  </si>
  <si>
    <t>DOTTORANDO DI RICERCA</t>
  </si>
  <si>
    <t>(*) CALCOLATO SULLA BASE DI UN TEMPO PRODUTTIVO ANNUO DI 1500 ORE</t>
  </si>
  <si>
    <t xml:space="preserve">(**) PER IL RICERCATORE A TEMPO DETERMINATO TEMPO PIENO LE ORE MASSIME IMPUTABILI AL PROGETTO SONO 1.150 PER IL TEMPO DEFINITO 550. </t>
  </si>
  <si>
    <t>PROGETTO</t>
  </si>
  <si>
    <t>APPROVATO</t>
  </si>
  <si>
    <t>PERSONALE DIPENDENTE</t>
  </si>
  <si>
    <t>COGNOME E NOME</t>
  </si>
  <si>
    <t>RUOLO</t>
  </si>
  <si>
    <t>TD
TP</t>
  </si>
  <si>
    <t>PROG.
ECON.</t>
  </si>
  <si>
    <t>CLASSE</t>
  </si>
  <si>
    <t>SCATTO</t>
  </si>
  <si>
    <t>RICERCA INDUSTRIALE</t>
  </si>
  <si>
    <t>COSTO 
ORARIO</t>
  </si>
  <si>
    <t>IMPORTO</t>
  </si>
  <si>
    <t>PERSONALE NON DIPENDENTE</t>
  </si>
  <si>
    <t>TIPOLOGIA</t>
  </si>
  <si>
    <t>RICERCATORE T.D. - TEMPO PIENO</t>
  </si>
  <si>
    <t>COLLABORATORE SENIOR</t>
  </si>
  <si>
    <t>COLLABORATORE JUNIOR</t>
  </si>
  <si>
    <t>DOTTORANDO</t>
  </si>
  <si>
    <t>SPESE PERSONALE</t>
  </si>
  <si>
    <t>PERSONALE  DIPENDENTE</t>
  </si>
  <si>
    <t>RIMODULATO</t>
  </si>
  <si>
    <t>MODIFICHE</t>
  </si>
  <si>
    <t/>
  </si>
  <si>
    <t>Art. 4 bis - Limite percentuale delle quote destinate all’Ateneo</t>
  </si>
  <si>
    <t>Nel caso in cui la tipologia di progetti preveda il rimborso di personale strutturato, la percentuale complessiva delle quote destinate all’Ateneo calcolate secondo quanto stabilito all’art.4 lettera a) punti I,II,III e IV  e lettera b) punti I,II,III e IV non può essere inferiore ad una quota compresa tra l’8% e il 16% del finanziamento concesso, funzione lineare della percentuale delle spese generali ammissibili rispetto al costo del progetto. La percentuale minima sarà pari all’8% per spese generali dello 0% e pari al 16% per spese generali del 30%.</t>
  </si>
  <si>
    <t>L’importo eccedente tale percentuale minima e sino a quanto calcolato ai sensi dell’art.4 lettera a) punti I,II,II e IV  e lettera b) punti I,II,III e IV, dovrà essere destinato dal Responsabile scientifico esclusivamente per le seguenti finalità:</t>
  </si>
  <si>
    <t>copertura di spese relative ad assegni di ricerca, borse di studio e/o ricerca, borse di dottorato di ricerca e/o contratti di ricercatore a tempo determinato anche non finalizzate al progetto;</t>
  </si>
  <si>
    <t>acquisto attrezzature anche non finalizzate al progetto;</t>
  </si>
  <si>
    <t>copertura di spese da ricondurre alla tipologia “spese generali” .</t>
  </si>
  <si>
    <t>Nel caso in cui la tipologia di progetti non preveda il rimborso di spese di personale strutturato, in deroga al comma 1, la percentuale delle quote destinate all’Ateneo sarà compresa entro il limite massimo del 10% , così come previsto all’art. 4 comma 1) lett. a.</t>
  </si>
  <si>
    <t xml:space="preserve">comma 3 </t>
  </si>
  <si>
    <t>8/30 =</t>
  </si>
  <si>
    <t>quota Ateneo ex art 4 bis</t>
  </si>
  <si>
    <t>quota Ateneo ex art 4 tra min e max</t>
  </si>
  <si>
    <t xml:space="preserve">percentuali delle singole quote in rapporto al finanziamento concecsso </t>
  </si>
  <si>
    <t xml:space="preserve">QUOTE ex art. 4  Regolamento </t>
  </si>
  <si>
    <t xml:space="preserve">QUOTE ex art. 4  Regolamento - ricalcolate in base all' art. 4 bis </t>
  </si>
  <si>
    <r>
      <t xml:space="preserve">QUOTE ATENEO </t>
    </r>
    <r>
      <rPr>
        <sz val="10"/>
        <color indexed="23"/>
        <rFont val="Arial"/>
        <family val="2"/>
      </rPr>
      <t xml:space="preserve"> (inclusa quota AUTOFINANZIAMENTO DIPARTIMENTO)</t>
    </r>
  </si>
  <si>
    <r>
      <t>QUOTE ATENEO</t>
    </r>
    <r>
      <rPr>
        <sz val="12"/>
        <color indexed="23"/>
        <rFont val="Arial"/>
        <family val="2"/>
      </rPr>
      <t xml:space="preserve"> </t>
    </r>
    <r>
      <rPr>
        <sz val="10"/>
        <color indexed="23"/>
        <rFont val="Arial"/>
        <family val="2"/>
      </rPr>
      <t xml:space="preserve"> (inclusa quota AUTOFINANZIAMENTO DIPARTIMENTO)</t>
    </r>
  </si>
  <si>
    <t>SPESE GENERALI    /   COSTO PROGETTO</t>
  </si>
  <si>
    <t xml:space="preserve">  8 / 30 =</t>
  </si>
  <si>
    <t xml:space="preserve">parametri art. 4 bis </t>
  </si>
  <si>
    <r>
      <t xml:space="preserve">QUOTE ATENEO  </t>
    </r>
    <r>
      <rPr>
        <sz val="10"/>
        <rFont val="Arial"/>
        <family val="2"/>
      </rPr>
      <t>art. 4 bis</t>
    </r>
  </si>
  <si>
    <r>
      <t xml:space="preserve">QUOTE ATENEO  </t>
    </r>
    <r>
      <rPr>
        <sz val="10"/>
        <rFont val="Arial"/>
        <family val="2"/>
      </rPr>
      <t>art. 4 bis   (ricalcolata tra  minimo  8 % e massimo 16 % )</t>
    </r>
  </si>
  <si>
    <r>
      <t xml:space="preserve">QUOTE ATENEO  </t>
    </r>
    <r>
      <rPr>
        <sz val="10"/>
        <rFont val="Arial"/>
        <family val="2"/>
      </rPr>
      <t xml:space="preserve">art. 4 </t>
    </r>
  </si>
  <si>
    <r>
      <t xml:space="preserve">DIFFERENZA        (QUOTE ATENEO  </t>
    </r>
    <r>
      <rPr>
        <sz val="10"/>
        <rFont val="Arial"/>
        <family val="2"/>
      </rPr>
      <t xml:space="preserve">art. 4 bis </t>
    </r>
    <r>
      <rPr>
        <sz val="12"/>
        <rFont val="Arial"/>
        <family val="2"/>
      </rPr>
      <t xml:space="preserve">  -   QUOTE ATENEO  </t>
    </r>
    <r>
      <rPr>
        <sz val="10"/>
        <rFont val="Arial"/>
        <family val="2"/>
      </rPr>
      <t>art. 4</t>
    </r>
    <r>
      <rPr>
        <sz val="12"/>
        <rFont val="Arial"/>
        <family val="2"/>
      </rPr>
      <t xml:space="preserve"> )</t>
    </r>
  </si>
  <si>
    <r>
      <t xml:space="preserve">QUOTE ATENEO  </t>
    </r>
    <r>
      <rPr>
        <sz val="10"/>
        <rFont val="Arial"/>
        <family val="2"/>
      </rPr>
      <t>art. 4</t>
    </r>
    <r>
      <rPr>
        <sz val="12"/>
        <rFont val="Arial"/>
        <family val="2"/>
      </rPr>
      <t xml:space="preserve">    </t>
    </r>
    <r>
      <rPr>
        <sz val="10"/>
        <rFont val="Arial"/>
        <family val="2"/>
      </rPr>
      <t>( solo da SPESE PERSONALE )</t>
    </r>
  </si>
  <si>
    <r>
      <t xml:space="preserve">DIFFERENZA        (QUOTE ATENEO  </t>
    </r>
    <r>
      <rPr>
        <sz val="10"/>
        <rFont val="Arial"/>
        <family val="2"/>
      </rPr>
      <t>art. 4 bis</t>
    </r>
    <r>
      <rPr>
        <sz val="12"/>
        <rFont val="Arial"/>
        <family val="2"/>
      </rPr>
      <t xml:space="preserve">   -   QUOTE ATENEO  </t>
    </r>
    <r>
      <rPr>
        <sz val="10"/>
        <rFont val="Arial"/>
        <family val="2"/>
      </rPr>
      <t>art. 4</t>
    </r>
    <r>
      <rPr>
        <sz val="12"/>
        <rFont val="Arial"/>
        <family val="2"/>
      </rPr>
      <t xml:space="preserve"> )</t>
    </r>
  </si>
  <si>
    <r>
      <t xml:space="preserve">QUOTE ATENEO  </t>
    </r>
    <r>
      <rPr>
        <sz val="10"/>
        <rFont val="Arial"/>
        <family val="2"/>
      </rPr>
      <t>art. 4    rideterminata in base all art. 4 bis</t>
    </r>
  </si>
  <si>
    <r>
      <t xml:space="preserve">QUOTE ATENEO  </t>
    </r>
    <r>
      <rPr>
        <sz val="10"/>
        <rFont val="Arial"/>
        <family val="2"/>
      </rPr>
      <t xml:space="preserve">art. 4  </t>
    </r>
    <r>
      <rPr>
        <sz val="12"/>
        <rFont val="Arial"/>
        <family val="2"/>
      </rPr>
      <t xml:space="preserve">    /    QUOTE ATENEO  </t>
    </r>
    <r>
      <rPr>
        <sz val="10"/>
        <rFont val="Arial"/>
        <family val="2"/>
      </rPr>
      <t>art. 4 bis</t>
    </r>
  </si>
  <si>
    <t>x</t>
  </si>
  <si>
    <r>
      <t xml:space="preserve">QUOTE ATENEO  </t>
    </r>
    <r>
      <rPr>
        <sz val="10"/>
        <rFont val="Arial"/>
        <family val="2"/>
      </rPr>
      <t>art. 4 bis   =</t>
    </r>
  </si>
  <si>
    <t>SPESE GENERALI
----------------------------     =
COSTO PROGETTO</t>
  </si>
  <si>
    <r>
      <t>QUOTA ECCEDENTE</t>
    </r>
    <r>
      <rPr>
        <sz val="12"/>
        <rFont val="Arial"/>
        <family val="2"/>
      </rPr>
      <t xml:space="preserve"> AL RESPONSABILE SCIENTIFICO ex art. 4 bis</t>
    </r>
  </si>
  <si>
    <t>QUOTA ECCEDENTE AL RESPONSABILE SCIENTIFICO ex art. 4 bis</t>
  </si>
  <si>
    <t>QUOTE ATENEO esclusa quota AUTOFINANZ DIPARTIMENTO</t>
  </si>
  <si>
    <t xml:space="preserve"> quote ex art. 4 ed art. 4 bis  Regolamento </t>
  </si>
  <si>
    <t>RIFERIMENTI TEMPORALI DEL PROGETTO</t>
  </si>
  <si>
    <t>SPESE EFFETTIVE DEL PROGETTO</t>
  </si>
  <si>
    <t>QUOTE ATENEO</t>
  </si>
  <si>
    <t>ART.4</t>
  </si>
  <si>
    <t>ART. 4 BIS</t>
  </si>
  <si>
    <t>QUOTE DISPONIBILI PER L'ATENEO</t>
  </si>
  <si>
    <t>QUOTE DISPONIBILI PER IL PROGETTO</t>
  </si>
  <si>
    <t>RISORSE DISPONIBILI</t>
  </si>
  <si>
    <t>Le disposizioni dell’art. 4 bis si applicano ai progetti finanziati successivamente alla data di entrata in vigore del Regolamento emanato con D.R. n.2572 del 23.07.2010.</t>
  </si>
  <si>
    <t xml:space="preserve">Prof.  </t>
  </si>
  <si>
    <t>Dott.</t>
  </si>
  <si>
    <t xml:space="preserve">AVVISO PUBBLICO PER LA CONCESSIONE DELLE AGEVOLAZIONI IN FAVORE DELLA RICERCA, SVILUPPO ED INNOVAZIONE PREVISTE DALL’ART 5 DELLA LEGGE REGIONALE 16.12.2008, N. 23  -  D.D.G. n. 4591 del 26/10/2011 - pubblicato sulla GURS n. 45 del 28 ottobre 2011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</si>
</sst>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0_ ;\-#,##0.00\ "/>
    <numFmt numFmtId="166" formatCode="_-* #,##0.00000_-;\-* #,##0.00000_-;_-* &quot;-&quot;?????_-;_-@_-"/>
    <numFmt numFmtId="167" formatCode="0.00000%"/>
    <numFmt numFmtId="168" formatCode="0.00000"/>
    <numFmt numFmtId="169" formatCode="0.000000%"/>
    <numFmt numFmtId="170" formatCode="0.0%"/>
    <numFmt numFmtId="171" formatCode="_-* #,##0.00000_-;\-* #,##0.00000_-;_-* &quot;-&quot;??_-;_-@_-"/>
    <numFmt numFmtId="172" formatCode="0.0000000"/>
    <numFmt numFmtId="173" formatCode="[$-410]d\ mmmm\ yyyy;@"/>
    <numFmt numFmtId="174" formatCode="_-* #,##0.0000000000000_-;\-* #,##0.0000000000000_-;_-* &quot;-&quot;?????????????_-;_-@_-"/>
    <numFmt numFmtId="175" formatCode="_-* #,##0.0000000000000_-;\-* #,##0.0000000000000_-;_-* &quot;-&quot;??_-;_-@_-"/>
    <numFmt numFmtId="176" formatCode="_-* #,##0.00_-;\-* #,##0.00_-;_-* &quot;-&quot;_-;_-@_-"/>
    <numFmt numFmtId="177" formatCode="_-* #,##0.000000_-;\-* #,##0.000000_-;_-* &quot;-&quot;??_-;_-@_-"/>
    <numFmt numFmtId="178" formatCode="0.0000000000"/>
    <numFmt numFmtId="179" formatCode="0.00000000000000"/>
    <numFmt numFmtId="180" formatCode="0.00000000000000000000000000000"/>
    <numFmt numFmtId="181" formatCode="_-* #,##0.000_-;\-* #,##0.000_-;_-* &quot;-&quot;??_-;_-@_-"/>
    <numFmt numFmtId="182" formatCode="_-* #,##0.0000_-;\-* #,##0.0000_-;_-* &quot;-&quot;??_-;_-@_-"/>
    <numFmt numFmtId="183" formatCode="_-* #,##0.0000000_-;\-* #,##0.0000000_-;_-* &quot;-&quot;??_-;_-@_-"/>
    <numFmt numFmtId="184" formatCode="_-* #,##0.00000000_-;\-* #,##0.00000000_-;_-* &quot;-&quot;??_-;_-@_-"/>
    <numFmt numFmtId="185" formatCode="_-* #,##0.000000000_-;\-* #,##0.000000000_-;_-* &quot;-&quot;??_-;_-@_-"/>
    <numFmt numFmtId="186" formatCode="_-* #,##0.0000000000_-;\-* #,##0.0000000000_-;_-* &quot;-&quot;??_-;_-@_-"/>
    <numFmt numFmtId="187" formatCode="_-* #,##0.00000000000_-;\-* #,##0.00000000000_-;_-* &quot;-&quot;??_-;_-@_-"/>
    <numFmt numFmtId="188" formatCode="0.00000000"/>
    <numFmt numFmtId="189" formatCode="0.000000000"/>
    <numFmt numFmtId="190" formatCode="0.0"/>
    <numFmt numFmtId="191" formatCode="0.000"/>
    <numFmt numFmtId="192" formatCode="0.0000"/>
    <numFmt numFmtId="193" formatCode="0.000000"/>
    <numFmt numFmtId="194" formatCode="0.000%"/>
    <numFmt numFmtId="195" formatCode="0.0000%"/>
    <numFmt numFmtId="196" formatCode="[$-410]dddd\ d\ mmmm\ yyyy"/>
  </numFmts>
  <fonts count="79">
    <font>
      <sz val="10"/>
      <name val="Arial"/>
      <family val="0"/>
    </font>
    <font>
      <sz val="6"/>
      <name val="Arial"/>
      <family val="2"/>
    </font>
    <font>
      <sz val="8"/>
      <name val="Arial"/>
      <family val="2"/>
    </font>
    <font>
      <b/>
      <sz val="8"/>
      <name val="Berlin Sans FB Demi"/>
      <family val="2"/>
    </font>
    <font>
      <b/>
      <sz val="14"/>
      <name val="Arial"/>
      <family val="2"/>
    </font>
    <font>
      <b/>
      <sz val="10"/>
      <name val="Arial"/>
      <family val="2"/>
    </font>
    <font>
      <sz val="11"/>
      <name val="Arial"/>
      <family val="2"/>
    </font>
    <font>
      <b/>
      <sz val="12"/>
      <name val="Arial"/>
      <family val="2"/>
    </font>
    <font>
      <sz val="12"/>
      <name val="Arial"/>
      <family val="2"/>
    </font>
    <font>
      <sz val="9"/>
      <name val="Arial"/>
      <family val="2"/>
    </font>
    <font>
      <sz val="12"/>
      <color indexed="10"/>
      <name val="Arial"/>
      <family val="2"/>
    </font>
    <font>
      <sz val="12"/>
      <color indexed="60"/>
      <name val="Arial"/>
      <family val="2"/>
    </font>
    <font>
      <sz val="10"/>
      <color indexed="23"/>
      <name val="Arial"/>
      <family val="2"/>
    </font>
    <font>
      <sz val="10"/>
      <color indexed="12"/>
      <name val="Arial"/>
      <family val="2"/>
    </font>
    <font>
      <b/>
      <sz val="10"/>
      <color indexed="60"/>
      <name val="Arial"/>
      <family val="2"/>
    </font>
    <font>
      <sz val="7"/>
      <name val="Arial"/>
      <family val="2"/>
    </font>
    <font>
      <sz val="8"/>
      <color indexed="17"/>
      <name val="Arial"/>
      <family val="2"/>
    </font>
    <font>
      <sz val="8"/>
      <color indexed="23"/>
      <name val="Arial"/>
      <family val="2"/>
    </font>
    <font>
      <sz val="12"/>
      <color indexed="23"/>
      <name val="Arial"/>
      <family val="2"/>
    </font>
    <font>
      <sz val="8"/>
      <color indexed="10"/>
      <name val="Arial"/>
      <family val="2"/>
    </font>
    <font>
      <sz val="8"/>
      <color indexed="12"/>
      <name val="Arial"/>
      <family val="2"/>
    </font>
    <font>
      <sz val="12"/>
      <color indexed="12"/>
      <name val="Arial"/>
      <family val="2"/>
    </font>
    <font>
      <b/>
      <sz val="12"/>
      <color indexed="45"/>
      <name val="Arial"/>
      <family val="2"/>
    </font>
    <font>
      <b/>
      <sz val="12"/>
      <color indexed="23"/>
      <name val="Arial"/>
      <family val="2"/>
    </font>
    <font>
      <b/>
      <sz val="14"/>
      <color indexed="45"/>
      <name val="Berlin Sans FB Demi"/>
      <family val="2"/>
    </font>
    <font>
      <sz val="6"/>
      <color indexed="23"/>
      <name val="Arial"/>
      <family val="2"/>
    </font>
    <font>
      <sz val="11"/>
      <color indexed="14"/>
      <name val="Arial"/>
      <family val="2"/>
    </font>
    <font>
      <sz val="10"/>
      <color indexed="14"/>
      <name val="Arial"/>
      <family val="2"/>
    </font>
    <font>
      <b/>
      <sz val="8"/>
      <color indexed="14"/>
      <name val="Berlin Sans FB Demi"/>
      <family val="2"/>
    </font>
    <font>
      <sz val="6"/>
      <color indexed="45"/>
      <name val="Arial"/>
      <family val="2"/>
    </font>
    <font>
      <sz val="6"/>
      <color indexed="12"/>
      <name val="Arial"/>
      <family val="2"/>
    </font>
    <font>
      <b/>
      <sz val="8"/>
      <color indexed="12"/>
      <name val="Berlin Sans FB Demi"/>
      <family val="2"/>
    </font>
    <font>
      <b/>
      <sz val="12"/>
      <color indexed="10"/>
      <name val="Arial"/>
      <family val="2"/>
    </font>
    <font>
      <b/>
      <sz val="11"/>
      <name val="Times New Roman"/>
      <family val="1"/>
    </font>
    <font>
      <sz val="11"/>
      <name val="Times New Roman"/>
      <family val="1"/>
    </font>
    <font>
      <b/>
      <i/>
      <sz val="11"/>
      <name val="Times New Roman"/>
      <family val="1"/>
    </font>
    <font>
      <b/>
      <i/>
      <sz val="11"/>
      <color indexed="8"/>
      <name val="Times New Roman"/>
      <family val="1"/>
    </font>
    <font>
      <sz val="11"/>
      <color indexed="8"/>
      <name val="Times New Roman"/>
      <family val="1"/>
    </font>
    <font>
      <b/>
      <sz val="11"/>
      <color indexed="8"/>
      <name val="Times New Roman"/>
      <family val="1"/>
    </font>
    <font>
      <sz val="11"/>
      <color indexed="8"/>
      <name val="Symbol"/>
      <family val="1"/>
    </font>
    <font>
      <sz val="11"/>
      <color indexed="10"/>
      <name val="Times New Roman"/>
      <family val="1"/>
    </font>
    <font>
      <sz val="10"/>
      <color indexed="16"/>
      <name val="Arial"/>
      <family val="2"/>
    </font>
    <font>
      <i/>
      <sz val="16"/>
      <name val="Kastler"/>
      <family val="2"/>
    </font>
    <font>
      <b/>
      <sz val="12"/>
      <color indexed="63"/>
      <name val="Arial"/>
      <family val="2"/>
    </font>
    <font>
      <b/>
      <sz val="12"/>
      <color indexed="62"/>
      <name val="Arial"/>
      <family val="2"/>
    </font>
    <font>
      <sz val="12"/>
      <color indexed="53"/>
      <name val="Arial"/>
      <family val="2"/>
    </font>
    <font>
      <b/>
      <sz val="8"/>
      <color indexed="23"/>
      <name val="Arial"/>
      <family val="2"/>
    </font>
    <font>
      <b/>
      <sz val="12"/>
      <color indexed="12"/>
      <name val="Arial"/>
      <family val="2"/>
    </font>
    <font>
      <sz val="9"/>
      <color indexed="23"/>
      <name val="Arial"/>
      <family val="2"/>
    </font>
    <font>
      <sz val="10"/>
      <color indexed="8"/>
      <name val="Arial"/>
      <family val="2"/>
    </font>
    <font>
      <sz val="10"/>
      <color indexed="10"/>
      <name val="Arial"/>
      <family val="2"/>
    </font>
    <font>
      <b/>
      <sz val="10"/>
      <color indexed="45"/>
      <name val="Arial"/>
      <family val="2"/>
    </font>
    <font>
      <b/>
      <sz val="10"/>
      <color indexed="23"/>
      <name val="Arial"/>
      <family val="2"/>
    </font>
    <font>
      <b/>
      <sz val="10"/>
      <color indexed="63"/>
      <name val="Arial"/>
      <family val="2"/>
    </font>
    <font>
      <b/>
      <sz val="10"/>
      <color indexed="10"/>
      <name val="Arial"/>
      <family val="2"/>
    </font>
    <font>
      <b/>
      <sz val="10"/>
      <color indexed="12"/>
      <name val="Arial"/>
      <family val="2"/>
    </font>
    <font>
      <b/>
      <sz val="8"/>
      <name val="Arial"/>
      <family val="2"/>
    </font>
    <font>
      <b/>
      <sz val="10"/>
      <name val="Berlin Sans FB Demi"/>
      <family val="2"/>
    </font>
    <font>
      <sz val="12"/>
      <color indexed="8"/>
      <name val="Times New Roman"/>
      <family val="1"/>
    </font>
    <font>
      <b/>
      <i/>
      <sz val="12"/>
      <color indexed="8"/>
      <name val="Times New Roman"/>
      <family val="1"/>
    </font>
    <font>
      <sz val="12"/>
      <name val="Times New Roman"/>
      <family val="1"/>
    </font>
    <font>
      <b/>
      <sz val="12"/>
      <name val="Berlin Sans FB Dem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1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hair">
        <color indexed="23"/>
      </top>
      <bottom>
        <color indexed="63"/>
      </bottom>
    </border>
    <border>
      <left>
        <color indexed="63"/>
      </left>
      <right>
        <color indexed="63"/>
      </right>
      <top>
        <color indexed="63"/>
      </top>
      <bottom style="hair">
        <color indexed="23"/>
      </bottom>
    </border>
    <border>
      <left>
        <color indexed="63"/>
      </left>
      <right style="hair">
        <color indexed="23"/>
      </right>
      <top>
        <color indexed="63"/>
      </top>
      <bottom>
        <color indexed="63"/>
      </bottom>
    </border>
    <border>
      <left>
        <color indexed="63"/>
      </left>
      <right style="hair">
        <color indexed="23"/>
      </right>
      <top>
        <color indexed="63"/>
      </top>
      <bottom style="hair">
        <color indexed="23"/>
      </bottom>
    </border>
    <border>
      <left>
        <color indexed="63"/>
      </left>
      <right>
        <color indexed="63"/>
      </right>
      <top>
        <color indexed="63"/>
      </top>
      <bottom style="thin"/>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style="hair">
        <color indexed="23"/>
      </left>
      <right>
        <color indexed="63"/>
      </right>
      <top>
        <color indexed="63"/>
      </top>
      <bottom>
        <color indexed="63"/>
      </bottom>
    </border>
    <border>
      <left>
        <color indexed="63"/>
      </left>
      <right>
        <color indexed="63"/>
      </right>
      <top style="hair">
        <color indexed="23"/>
      </top>
      <bottom style="hair">
        <color indexed="23"/>
      </bottom>
    </border>
    <border>
      <left style="thin">
        <color indexed="44"/>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color indexed="63"/>
      </bottom>
    </border>
    <border>
      <left>
        <color indexed="63"/>
      </left>
      <right>
        <color indexed="63"/>
      </right>
      <top style="hair">
        <color indexed="63"/>
      </top>
      <bottom>
        <color indexed="63"/>
      </bottom>
    </border>
    <border>
      <left>
        <color indexed="63"/>
      </left>
      <right style="thin"/>
      <top style="thin">
        <color indexed="63"/>
      </top>
      <bottom>
        <color indexed="63"/>
      </bottom>
    </border>
    <border>
      <left style="hair">
        <color indexed="63"/>
      </left>
      <right>
        <color indexed="63"/>
      </right>
      <top>
        <color indexed="63"/>
      </top>
      <bottom>
        <color indexed="63"/>
      </bottom>
    </border>
    <border>
      <left>
        <color indexed="63"/>
      </left>
      <right style="thin"/>
      <top>
        <color indexed="63"/>
      </top>
      <bottom style="thin">
        <color indexed="63"/>
      </bottom>
    </border>
    <border>
      <left>
        <color indexed="63"/>
      </left>
      <right style="thin"/>
      <top style="thin"/>
      <bottom style="thin"/>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thin">
        <color indexed="63"/>
      </top>
      <bottom style="hair">
        <color indexed="23"/>
      </bottom>
    </border>
    <border>
      <left style="thin"/>
      <right>
        <color indexed="63"/>
      </right>
      <top>
        <color indexed="63"/>
      </top>
      <bottom>
        <color indexed="63"/>
      </bottom>
    </border>
    <border>
      <left>
        <color indexed="63"/>
      </left>
      <right style="thin"/>
      <top style="hair">
        <color indexed="23"/>
      </top>
      <bottom style="hair">
        <color indexed="23"/>
      </bottom>
    </border>
    <border>
      <left>
        <color indexed="63"/>
      </left>
      <right style="thin"/>
      <top style="hair">
        <color indexed="23"/>
      </top>
      <bottom style="thin"/>
    </border>
    <border>
      <left>
        <color indexed="63"/>
      </left>
      <right>
        <color indexed="63"/>
      </right>
      <top style="thin"/>
      <bottom>
        <color indexed="63"/>
      </bottom>
    </border>
    <border>
      <left style="hair">
        <color indexed="54"/>
      </left>
      <right>
        <color indexed="63"/>
      </right>
      <top style="hair">
        <color indexed="54"/>
      </top>
      <bottom>
        <color indexed="63"/>
      </bottom>
    </border>
    <border>
      <left style="hair">
        <color indexed="54"/>
      </left>
      <right>
        <color indexed="63"/>
      </right>
      <top>
        <color indexed="63"/>
      </top>
      <bottom style="hair">
        <color indexed="54"/>
      </bottom>
    </border>
    <border>
      <left style="thin"/>
      <right>
        <color indexed="63"/>
      </right>
      <top style="thin"/>
      <bottom>
        <color indexed="63"/>
      </bottom>
    </border>
    <border>
      <left>
        <color indexed="63"/>
      </left>
      <right style="thin"/>
      <top style="thin"/>
      <bottom>
        <color indexed="63"/>
      </bottom>
    </border>
    <border>
      <left style="thin">
        <color indexed="55"/>
      </left>
      <right style="thin">
        <color indexed="55"/>
      </right>
      <top style="thin">
        <color indexed="55"/>
      </top>
      <bottom style="thin">
        <color indexed="55"/>
      </bottom>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style="thin">
        <color indexed="55"/>
      </top>
      <bottom style="hair">
        <color indexed="55"/>
      </bottom>
    </border>
    <border>
      <left>
        <color indexed="63"/>
      </left>
      <right>
        <color indexed="63"/>
      </right>
      <top style="hair">
        <color indexed="55"/>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color indexed="22"/>
      </right>
      <top style="hair">
        <color indexed="22"/>
      </top>
      <bottom style="hair">
        <color indexed="22"/>
      </bottom>
    </border>
    <border>
      <left>
        <color indexed="63"/>
      </left>
      <right style="hair">
        <color indexed="22"/>
      </right>
      <top style="hair">
        <color indexed="22"/>
      </top>
      <bottom>
        <color indexed="63"/>
      </bottom>
    </border>
    <border>
      <left>
        <color indexed="63"/>
      </left>
      <right style="hair">
        <color indexed="22"/>
      </right>
      <top>
        <color indexed="63"/>
      </top>
      <bottom>
        <color indexed="63"/>
      </bottom>
    </border>
    <border>
      <left>
        <color indexed="63"/>
      </left>
      <right style="hair">
        <color indexed="22"/>
      </right>
      <top>
        <color indexed="63"/>
      </top>
      <bottom style="hair">
        <color indexed="22"/>
      </bottom>
    </border>
    <border>
      <left style="hair">
        <color indexed="22"/>
      </left>
      <right style="hair">
        <color indexed="22"/>
      </right>
      <top style="hair">
        <color indexed="22"/>
      </top>
      <bottom style="hair">
        <color indexed="22"/>
      </bottom>
    </border>
    <border>
      <left>
        <color indexed="63"/>
      </left>
      <right>
        <color indexed="63"/>
      </right>
      <top style="hair">
        <color indexed="22"/>
      </top>
      <bottom style="hair">
        <color indexed="22"/>
      </bottom>
    </border>
    <border>
      <left style="hair">
        <color indexed="22"/>
      </left>
      <right>
        <color indexed="63"/>
      </right>
      <top>
        <color indexed="63"/>
      </top>
      <bottom>
        <color indexed="63"/>
      </bottom>
    </border>
    <border>
      <left style="hair">
        <color indexed="22"/>
      </left>
      <right>
        <color indexed="63"/>
      </right>
      <top style="hair">
        <color indexed="22"/>
      </top>
      <bottom style="hair">
        <color indexed="22"/>
      </bottom>
    </border>
    <border>
      <left>
        <color indexed="63"/>
      </left>
      <right style="thin">
        <color indexed="23"/>
      </right>
      <top style="thin">
        <color indexed="9"/>
      </top>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thin">
        <color indexed="23"/>
      </left>
      <right style="hair">
        <color indexed="23"/>
      </right>
      <top style="thin"/>
      <bottom style="thin">
        <color indexed="9"/>
      </bottom>
    </border>
    <border>
      <left style="hair">
        <color indexed="23"/>
      </left>
      <right style="hair">
        <color indexed="23"/>
      </right>
      <top style="thin"/>
      <bottom style="thin">
        <color indexed="9"/>
      </bottom>
    </border>
    <border>
      <left style="thin">
        <color indexed="23"/>
      </left>
      <right>
        <color indexed="63"/>
      </right>
      <top style="thin">
        <color indexed="9"/>
      </top>
      <bottom>
        <color indexed="63"/>
      </bottom>
    </border>
    <border>
      <left>
        <color indexed="63"/>
      </left>
      <right>
        <color indexed="63"/>
      </right>
      <top style="thin">
        <color indexed="9"/>
      </top>
      <bottom>
        <color indexed="63"/>
      </bottom>
    </border>
    <border>
      <left style="hair">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style="dashed"/>
      <right style="dashed"/>
      <top style="dashed"/>
      <bottom style="dashed"/>
    </border>
    <border>
      <left style="dashed"/>
      <right>
        <color indexed="63"/>
      </right>
      <top style="dashed"/>
      <bottom style="dashed"/>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hair">
        <color indexed="54"/>
      </top>
      <bottom>
        <color indexed="63"/>
      </bottom>
    </border>
    <border>
      <left>
        <color indexed="63"/>
      </left>
      <right style="hair">
        <color indexed="54"/>
      </right>
      <top style="hair">
        <color indexed="54"/>
      </top>
      <bottom>
        <color indexed="63"/>
      </bottom>
    </border>
    <border>
      <left>
        <color indexed="63"/>
      </left>
      <right>
        <color indexed="63"/>
      </right>
      <top>
        <color indexed="63"/>
      </top>
      <bottom style="hair">
        <color indexed="54"/>
      </bottom>
    </border>
    <border>
      <left>
        <color indexed="63"/>
      </left>
      <right style="hair">
        <color indexed="54"/>
      </right>
      <top>
        <color indexed="63"/>
      </top>
      <bottom style="hair">
        <color indexed="54"/>
      </bottom>
    </border>
    <border>
      <left>
        <color indexed="63"/>
      </left>
      <right>
        <color indexed="63"/>
      </right>
      <top style="thin">
        <color indexed="55"/>
      </top>
      <bottom style="hair">
        <color indexed="55"/>
      </bottom>
    </border>
    <border>
      <left>
        <color indexed="63"/>
      </left>
      <right style="hair">
        <color indexed="55"/>
      </right>
      <top style="thin">
        <color indexed="55"/>
      </top>
      <bottom style="hair">
        <color indexed="55"/>
      </bottom>
    </border>
    <border>
      <left style="hair">
        <color indexed="23"/>
      </left>
      <right>
        <color indexed="63"/>
      </right>
      <top style="hair">
        <color indexed="23"/>
      </top>
      <bottom style="thin"/>
    </border>
    <border>
      <left>
        <color indexed="63"/>
      </left>
      <right>
        <color indexed="63"/>
      </right>
      <top style="hair">
        <color indexed="23"/>
      </top>
      <bottom style="thin"/>
    </border>
    <border>
      <left style="hair">
        <color indexed="23"/>
      </left>
      <right style="hair">
        <color indexed="23"/>
      </right>
      <top style="hair">
        <color indexed="23"/>
      </top>
      <bottom style="thin"/>
    </border>
    <border>
      <left style="thin">
        <color indexed="23"/>
      </left>
      <right style="hair">
        <color indexed="23"/>
      </right>
      <top style="thin"/>
      <bottom style="thin">
        <color indexed="23"/>
      </bottom>
    </border>
    <border>
      <left style="hair">
        <color indexed="23"/>
      </left>
      <right style="hair">
        <color indexed="23"/>
      </right>
      <top style="thin"/>
      <bottom style="thin">
        <color indexed="23"/>
      </bottom>
    </border>
    <border>
      <left style="hair">
        <color indexed="23"/>
      </left>
      <right>
        <color indexed="63"/>
      </right>
      <top style="thin"/>
      <bottom style="thin"/>
    </border>
    <border>
      <left>
        <color indexed="63"/>
      </left>
      <right>
        <color indexed="63"/>
      </right>
      <top style="thin"/>
      <bottom style="thin"/>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style="thin"/>
      <right>
        <color indexed="63"/>
      </right>
      <top style="thin"/>
      <bottom style="thin"/>
    </border>
    <border>
      <left style="hair">
        <color indexed="23"/>
      </left>
      <right style="hair">
        <color indexed="23"/>
      </right>
      <top style="hair">
        <color indexed="23"/>
      </top>
      <bottom style="hair">
        <color indexed="23"/>
      </bottom>
    </border>
    <border>
      <left style="hair">
        <color indexed="23"/>
      </left>
      <right style="thin"/>
      <top style="hair">
        <color indexed="23"/>
      </top>
      <bottom style="hair">
        <color indexed="23"/>
      </bottom>
    </border>
    <border>
      <left>
        <color indexed="63"/>
      </left>
      <right style="hair">
        <color indexed="63"/>
      </right>
      <top style="thin"/>
      <bottom>
        <color indexed="63"/>
      </bottom>
    </border>
    <border>
      <left>
        <color indexed="63"/>
      </left>
      <right style="hair">
        <color indexed="63"/>
      </right>
      <top>
        <color indexed="63"/>
      </top>
      <bottom>
        <color indexed="63"/>
      </bottom>
    </border>
    <border>
      <left>
        <color indexed="63"/>
      </left>
      <right style="hair">
        <color indexed="63"/>
      </right>
      <top>
        <color indexed="63"/>
      </top>
      <bottom style="thin"/>
    </border>
    <border>
      <left style="hair">
        <color indexed="23"/>
      </left>
      <right style="hair">
        <color indexed="23"/>
      </right>
      <top style="thin"/>
      <bottom style="hair">
        <color indexed="23"/>
      </bottom>
    </border>
    <border>
      <left style="hair">
        <color indexed="63"/>
      </left>
      <right>
        <color indexed="63"/>
      </right>
      <top style="thin"/>
      <bottom style="thin">
        <color indexed="9"/>
      </bottom>
    </border>
    <border>
      <left>
        <color indexed="63"/>
      </left>
      <right>
        <color indexed="63"/>
      </right>
      <top style="thin"/>
      <bottom style="thin">
        <color indexed="9"/>
      </bottom>
    </border>
    <border>
      <left>
        <color indexed="63"/>
      </left>
      <right style="thin">
        <color indexed="23"/>
      </right>
      <top style="thin"/>
      <bottom style="thin">
        <color indexed="9"/>
      </bottom>
    </border>
    <border>
      <left style="hair">
        <color indexed="63"/>
      </left>
      <right>
        <color indexed="63"/>
      </right>
      <top style="thin">
        <color indexed="9"/>
      </top>
      <bottom>
        <color indexed="63"/>
      </bottom>
    </border>
    <border>
      <left style="hair">
        <color indexed="63"/>
      </left>
      <right>
        <color indexed="63"/>
      </right>
      <top>
        <color indexed="63"/>
      </top>
      <bottom style="thin"/>
    </border>
    <border>
      <left>
        <color indexed="63"/>
      </left>
      <right style="hair">
        <color indexed="23"/>
      </right>
      <top style="thin"/>
      <bottom>
        <color indexed="63"/>
      </bottom>
    </border>
    <border>
      <left style="hair">
        <color indexed="23"/>
      </left>
      <right style="hair">
        <color indexed="63"/>
      </right>
      <top style="thin"/>
      <bottom style="thin">
        <color indexed="9"/>
      </bottom>
    </border>
    <border>
      <left style="hair">
        <color indexed="23"/>
      </left>
      <right style="hair">
        <color indexed="23"/>
      </right>
      <top style="thin">
        <color indexed="9"/>
      </top>
      <bottom>
        <color indexed="63"/>
      </bottom>
    </border>
    <border>
      <left style="hair">
        <color indexed="23"/>
      </left>
      <right style="hair">
        <color indexed="63"/>
      </right>
      <top style="thin">
        <color indexed="9"/>
      </top>
      <bottom>
        <color indexed="63"/>
      </bottom>
    </border>
    <border>
      <left style="hair">
        <color indexed="23"/>
      </left>
      <right style="hair">
        <color indexed="23"/>
      </right>
      <top>
        <color indexed="63"/>
      </top>
      <bottom style="thin"/>
    </border>
    <border>
      <left style="hair">
        <color indexed="23"/>
      </left>
      <right style="hair">
        <color indexed="63"/>
      </right>
      <top>
        <color indexed="63"/>
      </top>
      <bottom style="thin"/>
    </border>
    <border>
      <left style="thin">
        <color indexed="23"/>
      </left>
      <right style="hair">
        <color indexed="23"/>
      </right>
      <top>
        <color indexed="63"/>
      </top>
      <bottom style="thin"/>
    </border>
    <border>
      <left style="hair">
        <color indexed="23"/>
      </left>
      <right>
        <color indexed="63"/>
      </right>
      <top style="thin"/>
      <bottom>
        <color indexed="63"/>
      </bottom>
    </border>
    <border>
      <left>
        <color indexed="63"/>
      </left>
      <right style="hair">
        <color indexed="23"/>
      </right>
      <top>
        <color indexed="63"/>
      </top>
      <bottom style="thin"/>
    </border>
    <border>
      <left style="hair">
        <color indexed="23"/>
      </left>
      <right style="thin"/>
      <top style="thin"/>
      <bottom style="hair">
        <color indexed="23"/>
      </bottom>
    </border>
    <border>
      <left style="thin"/>
      <right style="hair">
        <color indexed="23"/>
      </right>
      <top style="thin"/>
      <bottom style="hair">
        <color indexed="23"/>
      </bottom>
    </border>
    <border>
      <left style="hair">
        <color indexed="23"/>
      </left>
      <right>
        <color indexed="63"/>
      </right>
      <top>
        <color indexed="63"/>
      </top>
      <bottom style="thin"/>
    </border>
    <border>
      <left style="thin"/>
      <right style="hair">
        <color indexed="23"/>
      </right>
      <top style="hair">
        <color indexed="23"/>
      </top>
      <bottom style="hair">
        <color indexed="23"/>
      </bottom>
    </border>
    <border>
      <left style="thin"/>
      <right style="hair">
        <color indexed="23"/>
      </right>
      <top style="hair">
        <color indexed="23"/>
      </top>
      <bottom style="thin"/>
    </border>
    <border>
      <left style="hair">
        <color indexed="23"/>
      </left>
      <right style="thin"/>
      <top style="hair">
        <color indexed="23"/>
      </top>
      <bottom style="thin"/>
    </border>
    <border>
      <left>
        <color indexed="63"/>
      </left>
      <right style="hair">
        <color indexed="23"/>
      </right>
      <top style="thin"/>
      <bottom style="thin"/>
    </border>
    <border>
      <left>
        <color indexed="63"/>
      </left>
      <right style="hair">
        <color indexed="23"/>
      </right>
      <top style="hair">
        <color indexed="2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color indexed="23"/>
      </left>
      <right>
        <color indexed="63"/>
      </right>
      <top style="thin">
        <color indexed="63"/>
      </top>
      <bottom style="hair">
        <color indexed="23"/>
      </bottom>
    </border>
    <border>
      <left>
        <color indexed="63"/>
      </left>
      <right>
        <color indexed="63"/>
      </right>
      <top style="thin">
        <color indexed="63"/>
      </top>
      <bottom style="hair">
        <color indexed="23"/>
      </bottom>
    </border>
    <border>
      <left style="hair">
        <color indexed="63"/>
      </left>
      <right>
        <color indexed="63"/>
      </right>
      <top style="thin">
        <color indexed="63"/>
      </top>
      <bottom>
        <color indexed="63"/>
      </bottom>
    </border>
    <border>
      <left>
        <color indexed="63"/>
      </left>
      <right>
        <color indexed="63"/>
      </right>
      <top style="thin">
        <color indexed="63"/>
      </top>
      <bottom>
        <color indexed="63"/>
      </bottom>
    </border>
    <border>
      <left style="thin">
        <color indexed="23"/>
      </left>
      <right>
        <color indexed="63"/>
      </right>
      <top style="thin"/>
      <bottom style="thin">
        <color indexed="9"/>
      </bottom>
    </border>
    <border>
      <left style="hair">
        <color indexed="63"/>
      </left>
      <right>
        <color indexed="63"/>
      </right>
      <top>
        <color indexed="63"/>
      </top>
      <bottom style="thin">
        <color indexed="63"/>
      </bottom>
    </border>
    <border>
      <left>
        <color indexed="63"/>
      </left>
      <right>
        <color indexed="63"/>
      </right>
      <top>
        <color indexed="63"/>
      </top>
      <bottom style="thin">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2" borderId="0" applyNumberFormat="0" applyBorder="0" applyAlignment="0" applyProtection="0"/>
    <xf numFmtId="0" fontId="78" fillId="5" borderId="0" applyNumberFormat="0" applyBorder="0" applyAlignment="0" applyProtection="0"/>
    <xf numFmtId="0" fontId="78" fillId="3"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6" borderId="0" applyNumberFormat="0" applyBorder="0" applyAlignment="0" applyProtection="0"/>
    <xf numFmtId="0" fontId="78" fillId="9" borderId="0" applyNumberFormat="0" applyBorder="0" applyAlignment="0" applyProtection="0"/>
    <xf numFmtId="0" fontId="78" fillId="3" borderId="0" applyNumberFormat="0" applyBorder="0" applyAlignment="0" applyProtection="0"/>
    <xf numFmtId="0" fontId="77" fillId="10"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6" borderId="0" applyNumberFormat="0" applyBorder="0" applyAlignment="0" applyProtection="0"/>
    <xf numFmtId="0" fontId="77" fillId="10" borderId="0" applyNumberFormat="0" applyBorder="0" applyAlignment="0" applyProtection="0"/>
    <xf numFmtId="0" fontId="77" fillId="3" borderId="0" applyNumberFormat="0" applyBorder="0" applyAlignment="0" applyProtection="0"/>
    <xf numFmtId="0" fontId="71" fillId="2" borderId="1" applyNumberFormat="0" applyAlignment="0" applyProtection="0"/>
    <xf numFmtId="0" fontId="72" fillId="0" borderId="2" applyNumberFormat="0" applyFill="0" applyAlignment="0" applyProtection="0"/>
    <xf numFmtId="0" fontId="73" fillId="11" borderId="3" applyNumberFormat="0" applyAlignment="0" applyProtection="0"/>
    <xf numFmtId="0" fontId="77" fillId="10"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0" borderId="0" applyNumberFormat="0" applyBorder="0" applyAlignment="0" applyProtection="0"/>
    <xf numFmtId="0" fontId="77" fillId="14" borderId="0" applyNumberFormat="0" applyBorder="0" applyAlignment="0" applyProtection="0"/>
    <xf numFmtId="44" fontId="0" fillId="0" borderId="0" applyFont="0" applyFill="0" applyBorder="0" applyAlignment="0" applyProtection="0"/>
    <xf numFmtId="0" fontId="69"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8" fillId="8" borderId="0" applyNumberFormat="0" applyBorder="0" applyAlignment="0" applyProtection="0"/>
    <xf numFmtId="0" fontId="0" fillId="4" borderId="4" applyNumberFormat="0" applyFont="0" applyAlignment="0" applyProtection="0"/>
    <xf numFmtId="0" fontId="70" fillId="2"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76" fillId="0" borderId="9" applyNumberFormat="0" applyFill="0" applyAlignment="0" applyProtection="0"/>
    <xf numFmtId="0" fontId="67" fillId="15" borderId="0" applyNumberFormat="0" applyBorder="0" applyAlignment="0" applyProtection="0"/>
    <xf numFmtId="0" fontId="66"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2">
    <xf numFmtId="0" fontId="0" fillId="0" borderId="0" xfId="0" applyAlignment="1">
      <alignment/>
    </xf>
    <xf numFmtId="0" fontId="1"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vertical="center"/>
      <protection/>
    </xf>
    <xf numFmtId="0" fontId="2" fillId="0" borderId="0" xfId="0" applyFont="1" applyAlignment="1" applyProtection="1">
      <alignment vertical="center" wrapText="1"/>
      <protection/>
    </xf>
    <xf numFmtId="0" fontId="0" fillId="0" borderId="0" xfId="0" applyAlignment="1" applyProtection="1">
      <alignment/>
      <protection/>
    </xf>
    <xf numFmtId="0" fontId="1" fillId="2" borderId="0" xfId="0" applyFont="1" applyFill="1" applyAlignment="1" applyProtection="1">
      <alignment/>
      <protection/>
    </xf>
    <xf numFmtId="164" fontId="0" fillId="2" borderId="0" xfId="44" applyNumberFormat="1" applyFont="1" applyFill="1" applyBorder="1" applyAlignment="1" applyProtection="1">
      <alignment vertical="center" wrapText="1"/>
      <protection/>
    </xf>
    <xf numFmtId="0" fontId="1" fillId="2" borderId="0" xfId="0" applyFont="1" applyFill="1" applyBorder="1" applyAlignment="1" applyProtection="1">
      <alignment/>
      <protection/>
    </xf>
    <xf numFmtId="0" fontId="1" fillId="0" borderId="0" xfId="0" applyFont="1" applyAlignment="1" applyProtection="1">
      <alignment horizontal="center" vertical="center"/>
      <protection/>
    </xf>
    <xf numFmtId="0" fontId="3" fillId="2" borderId="0" xfId="0" applyFont="1" applyFill="1" applyAlignment="1" applyProtection="1">
      <alignment/>
      <protection/>
    </xf>
    <xf numFmtId="0" fontId="2" fillId="2" borderId="0" xfId="0" applyFont="1" applyFill="1" applyAlignment="1" applyProtection="1">
      <alignment vertical="center" wrapText="1"/>
      <protection/>
    </xf>
    <xf numFmtId="0" fontId="0" fillId="2" borderId="0" xfId="0" applyFill="1" applyAlignment="1" applyProtection="1">
      <alignment/>
      <protection/>
    </xf>
    <xf numFmtId="0" fontId="1" fillId="2" borderId="0" xfId="0" applyFont="1" applyFill="1" applyAlignment="1" applyProtection="1">
      <alignment vertical="center"/>
      <protection/>
    </xf>
    <xf numFmtId="0" fontId="1" fillId="2" borderId="0" xfId="0" applyFont="1" applyFill="1" applyAlignment="1" applyProtection="1">
      <alignment horizontal="center" vertical="center"/>
      <protection/>
    </xf>
    <xf numFmtId="44" fontId="8" fillId="2" borderId="0" xfId="42" applyFont="1" applyFill="1" applyAlignment="1" applyProtection="1">
      <alignment horizontal="left" vertical="center" indent="1"/>
      <protection/>
    </xf>
    <xf numFmtId="44" fontId="8" fillId="2" borderId="0" xfId="42" applyFont="1" applyFill="1" applyAlignment="1" applyProtection="1">
      <alignment horizontal="center" vertical="center"/>
      <protection/>
    </xf>
    <xf numFmtId="0" fontId="8" fillId="2" borderId="0" xfId="0" applyFont="1" applyFill="1" applyAlignment="1" applyProtection="1">
      <alignment/>
      <protection/>
    </xf>
    <xf numFmtId="4" fontId="8" fillId="2" borderId="0" xfId="0" applyNumberFormat="1" applyFont="1" applyFill="1" applyAlignment="1" applyProtection="1">
      <alignment/>
      <protection/>
    </xf>
    <xf numFmtId="0" fontId="5" fillId="2" borderId="0" xfId="0" applyFont="1" applyFill="1" applyAlignment="1" applyProtection="1">
      <alignment/>
      <protection/>
    </xf>
    <xf numFmtId="0" fontId="0" fillId="2" borderId="0" xfId="0" applyFill="1" applyBorder="1" applyAlignment="1" applyProtection="1">
      <alignment/>
      <protection/>
    </xf>
    <xf numFmtId="0" fontId="0" fillId="2" borderId="0" xfId="0" applyFill="1" applyAlignment="1" applyProtection="1">
      <alignment vertical="center"/>
      <protection/>
    </xf>
    <xf numFmtId="0" fontId="2" fillId="2" borderId="0"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168" fontId="8" fillId="2" borderId="0" xfId="42" applyNumberFormat="1" applyFont="1" applyFill="1" applyAlignment="1" applyProtection="1">
      <alignment/>
      <protection/>
    </xf>
    <xf numFmtId="165" fontId="8" fillId="2" borderId="0" xfId="0" applyNumberFormat="1" applyFont="1" applyFill="1" applyAlignment="1" applyProtection="1">
      <alignment/>
      <protection/>
    </xf>
    <xf numFmtId="0" fontId="1" fillId="2" borderId="0" xfId="0" applyFont="1" applyFill="1" applyBorder="1" applyAlignment="1" applyProtection="1">
      <alignment vertical="center"/>
      <protection/>
    </xf>
    <xf numFmtId="0" fontId="0" fillId="2" borderId="0" xfId="0" applyFill="1" applyBorder="1" applyAlignment="1" applyProtection="1">
      <alignment horizontal="center" vertical="center"/>
      <protection/>
    </xf>
    <xf numFmtId="0" fontId="14" fillId="2" borderId="0" xfId="0" applyFont="1" applyFill="1" applyAlignment="1" applyProtection="1">
      <alignment horizontal="center" vertical="center"/>
      <protection/>
    </xf>
    <xf numFmtId="9" fontId="16" fillId="2" borderId="0" xfId="0" applyNumberFormat="1" applyFont="1" applyFill="1" applyBorder="1" applyAlignment="1" applyProtection="1">
      <alignment horizontal="center" vertical="center"/>
      <protection/>
    </xf>
    <xf numFmtId="0" fontId="0" fillId="2" borderId="0" xfId="0" applyFill="1" applyAlignment="1">
      <alignment/>
    </xf>
    <xf numFmtId="9" fontId="2" fillId="2" borderId="0" xfId="0" applyNumberFormat="1" applyFont="1" applyFill="1" applyBorder="1" applyAlignment="1" applyProtection="1">
      <alignment horizontal="center" vertical="center"/>
      <protection/>
    </xf>
    <xf numFmtId="43" fontId="10" fillId="2" borderId="0" xfId="44" applyFont="1" applyFill="1" applyBorder="1" applyAlignment="1" applyProtection="1">
      <alignment horizontal="center" vertical="center"/>
      <protection/>
    </xf>
    <xf numFmtId="0" fontId="0" fillId="0" borderId="0" xfId="0" applyFill="1" applyAlignment="1" applyProtection="1">
      <alignment/>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vertical="center"/>
      <protection/>
    </xf>
    <xf numFmtId="43" fontId="18" fillId="2" borderId="0" xfId="0" applyNumberFormat="1" applyFont="1" applyFill="1" applyBorder="1" applyAlignment="1" applyProtection="1">
      <alignment vertical="center" wrapText="1"/>
      <protection/>
    </xf>
    <xf numFmtId="0" fontId="8" fillId="2" borderId="10" xfId="0" applyFont="1" applyFill="1" applyBorder="1" applyAlignment="1" applyProtection="1">
      <alignment vertical="center" wrapText="1"/>
      <protection/>
    </xf>
    <xf numFmtId="0" fontId="8" fillId="2" borderId="11" xfId="0" applyFont="1" applyFill="1" applyBorder="1" applyAlignment="1" applyProtection="1">
      <alignment vertical="center" wrapText="1"/>
      <protection/>
    </xf>
    <xf numFmtId="0" fontId="8" fillId="2" borderId="0" xfId="0" applyFont="1" applyFill="1" applyAlignment="1" applyProtection="1">
      <alignment vertical="center" wrapText="1"/>
      <protection/>
    </xf>
    <xf numFmtId="43" fontId="8" fillId="2" borderId="0" xfId="44" applyFont="1" applyFill="1" applyBorder="1" applyAlignment="1" applyProtection="1">
      <alignment horizontal="left" vertical="center"/>
      <protection/>
    </xf>
    <xf numFmtId="0" fontId="22" fillId="2" borderId="0" xfId="0" applyFont="1" applyFill="1" applyAlignment="1" applyProtection="1">
      <alignment horizontal="left" vertical="center"/>
      <protection/>
    </xf>
    <xf numFmtId="0" fontId="8" fillId="2" borderId="0" xfId="0" applyFont="1" applyFill="1" applyBorder="1" applyAlignment="1" applyProtection="1">
      <alignment vertical="center" wrapText="1"/>
      <protection/>
    </xf>
    <xf numFmtId="0" fontId="8" fillId="2" borderId="0" xfId="0" applyFont="1" applyFill="1" applyBorder="1" applyAlignment="1" applyProtection="1">
      <alignment/>
      <protection/>
    </xf>
    <xf numFmtId="0" fontId="8" fillId="2" borderId="0" xfId="0" applyFont="1" applyFill="1" applyBorder="1" applyAlignment="1" applyProtection="1">
      <alignment vertical="center"/>
      <protection/>
    </xf>
    <xf numFmtId="43" fontId="8" fillId="2" borderId="0" xfId="0" applyNumberFormat="1" applyFont="1" applyFill="1" applyBorder="1" applyAlignment="1" applyProtection="1">
      <alignment vertical="center"/>
      <protection/>
    </xf>
    <xf numFmtId="164" fontId="8" fillId="2" borderId="0" xfId="44" applyNumberFormat="1" applyFont="1" applyFill="1" applyBorder="1" applyAlignment="1" applyProtection="1">
      <alignment horizontal="left" vertical="center" wrapText="1" indent="1"/>
      <protection/>
    </xf>
    <xf numFmtId="165" fontId="8" fillId="2" borderId="0" xfId="0" applyNumberFormat="1" applyFont="1" applyFill="1" applyBorder="1" applyAlignment="1" applyProtection="1">
      <alignment/>
      <protection/>
    </xf>
    <xf numFmtId="0" fontId="8" fillId="2" borderId="10" xfId="0" applyFont="1" applyFill="1" applyBorder="1" applyAlignment="1" applyProtection="1">
      <alignment vertical="center"/>
      <protection/>
    </xf>
    <xf numFmtId="0" fontId="8" fillId="2" borderId="10" xfId="0" applyFont="1" applyFill="1" applyBorder="1" applyAlignment="1" applyProtection="1">
      <alignment horizontal="center" vertical="center"/>
      <protection/>
    </xf>
    <xf numFmtId="0" fontId="8" fillId="2" borderId="11" xfId="0" applyFont="1" applyFill="1" applyBorder="1" applyAlignment="1" applyProtection="1">
      <alignment vertical="center"/>
      <protection/>
    </xf>
    <xf numFmtId="0" fontId="24" fillId="2" borderId="0" xfId="0" applyFont="1" applyFill="1" applyAlignment="1" applyProtection="1">
      <alignment/>
      <protection/>
    </xf>
    <xf numFmtId="0" fontId="8" fillId="2" borderId="11" xfId="0" applyFont="1" applyFill="1" applyBorder="1" applyAlignment="1" applyProtection="1">
      <alignment/>
      <protection/>
    </xf>
    <xf numFmtId="0" fontId="2" fillId="2" borderId="10" xfId="0" applyFont="1" applyFill="1" applyBorder="1" applyAlignment="1" applyProtection="1">
      <alignment vertical="center" wrapText="1"/>
      <protection/>
    </xf>
    <xf numFmtId="0" fontId="2" fillId="2" borderId="0" xfId="0" applyFont="1" applyFill="1" applyBorder="1" applyAlignment="1" applyProtection="1">
      <alignment vertical="center" wrapText="1"/>
      <protection/>
    </xf>
    <xf numFmtId="0" fontId="2" fillId="2" borderId="11" xfId="0" applyFont="1" applyFill="1" applyBorder="1" applyAlignment="1" applyProtection="1">
      <alignment vertical="center" wrapText="1"/>
      <protection/>
    </xf>
    <xf numFmtId="0" fontId="8" fillId="2" borderId="10" xfId="0" applyFont="1" applyFill="1" applyBorder="1" applyAlignment="1" applyProtection="1">
      <alignment horizontal="left" vertical="center" wrapText="1" indent="1"/>
      <protection/>
    </xf>
    <xf numFmtId="0" fontId="8" fillId="2" borderId="0" xfId="0" applyFont="1" applyFill="1" applyBorder="1" applyAlignment="1" applyProtection="1">
      <alignment horizontal="left" vertical="center" wrapText="1" indent="1"/>
      <protection/>
    </xf>
    <xf numFmtId="0" fontId="8" fillId="2" borderId="0" xfId="0" applyFont="1" applyFill="1" applyBorder="1" applyAlignment="1" applyProtection="1">
      <alignment horizontal="left" vertical="center" indent="1"/>
      <protection/>
    </xf>
    <xf numFmtId="10" fontId="8" fillId="2" borderId="0" xfId="44" applyNumberFormat="1" applyFont="1" applyFill="1" applyBorder="1" applyAlignment="1" applyProtection="1">
      <alignment horizontal="center" vertical="center" wrapText="1"/>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8" fillId="2" borderId="0" xfId="0" applyFont="1" applyFill="1" applyBorder="1" applyAlignment="1" applyProtection="1">
      <alignment horizontal="center" vertical="center"/>
      <protection/>
    </xf>
    <xf numFmtId="0" fontId="0" fillId="2" borderId="0" xfId="0" applyFill="1" applyBorder="1" applyAlignment="1" applyProtection="1">
      <alignment horizontal="left" vertical="center" indent="1"/>
      <protection/>
    </xf>
    <xf numFmtId="0" fontId="3" fillId="2" borderId="0" xfId="0" applyFont="1" applyFill="1" applyBorder="1" applyAlignment="1" applyProtection="1">
      <alignment/>
      <protection/>
    </xf>
    <xf numFmtId="0" fontId="3" fillId="0" borderId="0" xfId="0" applyFont="1" applyBorder="1" applyAlignment="1" applyProtection="1">
      <alignment/>
      <protection/>
    </xf>
    <xf numFmtId="0" fontId="8" fillId="2" borderId="0" xfId="0" applyFont="1" applyFill="1" applyAlignment="1" applyProtection="1">
      <alignment horizontal="left" vertical="center" indent="1"/>
      <protection/>
    </xf>
    <xf numFmtId="0" fontId="8" fillId="2" borderId="0" xfId="0" applyFont="1" applyFill="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2" borderId="11" xfId="0" applyFont="1" applyFill="1" applyBorder="1" applyAlignment="1" applyProtection="1">
      <alignment horizontal="left" vertical="center" wrapText="1" indent="1"/>
      <protection/>
    </xf>
    <xf numFmtId="0" fontId="0" fillId="2" borderId="0" xfId="0" applyFill="1" applyBorder="1" applyAlignment="1" applyProtection="1">
      <alignment horizontal="left" vertical="center"/>
      <protection/>
    </xf>
    <xf numFmtId="0" fontId="0" fillId="2" borderId="14" xfId="0" applyFill="1" applyBorder="1" applyAlignment="1" applyProtection="1">
      <alignment horizontal="left" vertical="center" indent="1"/>
      <protection/>
    </xf>
    <xf numFmtId="0" fontId="3" fillId="2" borderId="15" xfId="0" applyFont="1" applyFill="1" applyBorder="1" applyAlignment="1" applyProtection="1">
      <alignment/>
      <protection/>
    </xf>
    <xf numFmtId="0" fontId="3" fillId="2" borderId="10" xfId="0" applyFont="1" applyFill="1" applyBorder="1" applyAlignment="1" applyProtection="1">
      <alignment/>
      <protection/>
    </xf>
    <xf numFmtId="0" fontId="8" fillId="2" borderId="10" xfId="0" applyFont="1" applyFill="1" applyBorder="1" applyAlignment="1" applyProtection="1">
      <alignment horizontal="center"/>
      <protection/>
    </xf>
    <xf numFmtId="43" fontId="8" fillId="2" borderId="10" xfId="0" applyNumberFormat="1" applyFont="1" applyFill="1" applyBorder="1" applyAlignment="1" applyProtection="1">
      <alignment/>
      <protection/>
    </xf>
    <xf numFmtId="0" fontId="0" fillId="2" borderId="10" xfId="0" applyFill="1" applyBorder="1" applyAlignment="1" applyProtection="1">
      <alignment/>
      <protection/>
    </xf>
    <xf numFmtId="0" fontId="0" fillId="2" borderId="16" xfId="0" applyFill="1" applyBorder="1" applyAlignment="1" applyProtection="1">
      <alignment/>
      <protection/>
    </xf>
    <xf numFmtId="0" fontId="3" fillId="2" borderId="17" xfId="0" applyFont="1" applyFill="1" applyBorder="1" applyAlignment="1" applyProtection="1">
      <alignment/>
      <protection/>
    </xf>
    <xf numFmtId="0" fontId="0" fillId="2" borderId="11" xfId="0" applyFill="1" applyBorder="1" applyAlignment="1" applyProtection="1">
      <alignment/>
      <protection/>
    </xf>
    <xf numFmtId="0" fontId="3" fillId="2" borderId="11" xfId="0" applyFont="1" applyFill="1" applyBorder="1" applyAlignment="1" applyProtection="1">
      <alignment/>
      <protection/>
    </xf>
    <xf numFmtId="165" fontId="8" fillId="2" borderId="10" xfId="0" applyNumberFormat="1" applyFont="1" applyFill="1" applyBorder="1" applyAlignment="1" applyProtection="1">
      <alignment/>
      <protection/>
    </xf>
    <xf numFmtId="0" fontId="0" fillId="2" borderId="0" xfId="0" applyFill="1" applyBorder="1" applyAlignment="1" applyProtection="1">
      <alignment vertical="center"/>
      <protection/>
    </xf>
    <xf numFmtId="165" fontId="8" fillId="2" borderId="0" xfId="0" applyNumberFormat="1" applyFont="1" applyFill="1" applyBorder="1" applyAlignment="1" applyProtection="1">
      <alignment vertical="center"/>
      <protection/>
    </xf>
    <xf numFmtId="164" fontId="8" fillId="2" borderId="0" xfId="44" applyNumberFormat="1" applyFont="1" applyFill="1" applyBorder="1" applyAlignment="1" applyProtection="1">
      <alignment wrapText="1"/>
      <protection/>
    </xf>
    <xf numFmtId="0" fontId="1" fillId="2" borderId="0" xfId="0" applyFont="1" applyFill="1" applyBorder="1" applyAlignment="1" applyProtection="1">
      <alignment/>
      <protection/>
    </xf>
    <xf numFmtId="0" fontId="2" fillId="0" borderId="0" xfId="0" applyFont="1" applyBorder="1" applyAlignment="1" applyProtection="1">
      <alignment vertical="center" wrapText="1"/>
      <protection/>
    </xf>
    <xf numFmtId="164" fontId="21" fillId="2" borderId="18" xfId="44" applyNumberFormat="1" applyFont="1" applyFill="1" applyBorder="1" applyAlignment="1" applyProtection="1">
      <alignment horizontal="left" vertical="center" wrapText="1"/>
      <protection/>
    </xf>
    <xf numFmtId="164" fontId="21" fillId="2" borderId="0" xfId="44" applyNumberFormat="1" applyFont="1" applyFill="1" applyBorder="1" applyAlignment="1" applyProtection="1">
      <alignment horizontal="left" vertical="center" wrapText="1"/>
      <protection/>
    </xf>
    <xf numFmtId="43" fontId="10" fillId="2" borderId="0" xfId="0" applyNumberFormat="1" applyFont="1" applyFill="1" applyBorder="1" applyAlignment="1" applyProtection="1">
      <alignment vertical="center" wrapText="1"/>
      <protection/>
    </xf>
    <xf numFmtId="164" fontId="8" fillId="2" borderId="0" xfId="44" applyNumberFormat="1" applyFont="1" applyFill="1" applyBorder="1" applyAlignment="1" applyProtection="1">
      <alignment horizontal="left" vertical="center" wrapText="1"/>
      <protection/>
    </xf>
    <xf numFmtId="43" fontId="8" fillId="2" borderId="0" xfId="44" applyFont="1" applyFill="1" applyBorder="1" applyAlignment="1" applyProtection="1">
      <alignment horizontal="center" vertical="center"/>
      <protection/>
    </xf>
    <xf numFmtId="0" fontId="1" fillId="2" borderId="11" xfId="0" applyFont="1" applyFill="1" applyBorder="1" applyAlignment="1" applyProtection="1">
      <alignment/>
      <protection/>
    </xf>
    <xf numFmtId="43" fontId="8" fillId="2" borderId="0" xfId="0" applyNumberFormat="1" applyFont="1" applyFill="1" applyBorder="1" applyAlignment="1" applyProtection="1">
      <alignment horizontal="center" vertical="center"/>
      <protection/>
    </xf>
    <xf numFmtId="0" fontId="15" fillId="2" borderId="0" xfId="0" applyFont="1" applyFill="1" applyAlignment="1" applyProtection="1">
      <alignment horizontal="center" vertical="center" wrapText="1"/>
      <protection/>
    </xf>
    <xf numFmtId="44" fontId="0" fillId="2" borderId="0" xfId="42" applyFont="1" applyFill="1" applyAlignment="1" applyProtection="1">
      <alignment horizontal="center" vertical="center" wrapText="1"/>
      <protection/>
    </xf>
    <xf numFmtId="43" fontId="8" fillId="2" borderId="11" xfId="0" applyNumberFormat="1" applyFont="1" applyFill="1" applyBorder="1" applyAlignment="1" applyProtection="1">
      <alignment vertical="center"/>
      <protection/>
    </xf>
    <xf numFmtId="164" fontId="8" fillId="2" borderId="17" xfId="44" applyNumberFormat="1" applyFont="1" applyFill="1" applyBorder="1" applyAlignment="1" applyProtection="1">
      <alignment vertical="center" wrapText="1"/>
      <protection/>
    </xf>
    <xf numFmtId="164" fontId="8" fillId="2" borderId="11" xfId="44" applyNumberFormat="1" applyFont="1" applyFill="1" applyBorder="1" applyAlignment="1" applyProtection="1">
      <alignment vertical="center" wrapText="1"/>
      <protection/>
    </xf>
    <xf numFmtId="9" fontId="0" fillId="2" borderId="0" xfId="0" applyNumberFormat="1" applyFill="1" applyBorder="1" applyAlignment="1" applyProtection="1">
      <alignment horizontal="center"/>
      <protection/>
    </xf>
    <xf numFmtId="164" fontId="21" fillId="2" borderId="17" xfId="44" applyNumberFormat="1" applyFont="1" applyFill="1" applyBorder="1" applyAlignment="1" applyProtection="1">
      <alignment horizontal="left" vertical="center" wrapText="1"/>
      <protection/>
    </xf>
    <xf numFmtId="164" fontId="21" fillId="2" borderId="11" xfId="44" applyNumberFormat="1" applyFont="1" applyFill="1" applyBorder="1" applyAlignment="1" applyProtection="1">
      <alignment horizontal="left" vertical="center" wrapText="1"/>
      <protection/>
    </xf>
    <xf numFmtId="164" fontId="13" fillId="2" borderId="11" xfId="44" applyNumberFormat="1" applyFont="1" applyFill="1" applyBorder="1" applyAlignment="1" applyProtection="1">
      <alignment horizontal="right" vertical="center" wrapText="1"/>
      <protection/>
    </xf>
    <xf numFmtId="43" fontId="8" fillId="2" borderId="10" xfId="44" applyFont="1" applyFill="1" applyBorder="1" applyAlignment="1" applyProtection="1">
      <alignment horizontal="left" vertical="center"/>
      <protection/>
    </xf>
    <xf numFmtId="43" fontId="8" fillId="2" borderId="10" xfId="44" applyFont="1" applyFill="1" applyBorder="1" applyAlignment="1" applyProtection="1">
      <alignment horizontal="center" vertical="center"/>
      <protection/>
    </xf>
    <xf numFmtId="43" fontId="8" fillId="2" borderId="11" xfId="44" applyFont="1" applyFill="1" applyBorder="1" applyAlignment="1" applyProtection="1">
      <alignment horizontal="left" vertical="center"/>
      <protection/>
    </xf>
    <xf numFmtId="164" fontId="8" fillId="2" borderId="10" xfId="44" applyNumberFormat="1" applyFont="1" applyFill="1" applyBorder="1" applyAlignment="1" applyProtection="1">
      <alignment horizontal="left" vertical="center" wrapText="1" indent="1"/>
      <protection/>
    </xf>
    <xf numFmtId="0" fontId="3" fillId="2" borderId="10" xfId="0" applyFont="1" applyFill="1" applyBorder="1" applyAlignment="1" applyProtection="1">
      <alignment vertical="center"/>
      <protection/>
    </xf>
    <xf numFmtId="43" fontId="8" fillId="2" borderId="11" xfId="0" applyNumberFormat="1" applyFont="1" applyFill="1" applyBorder="1" applyAlignment="1" applyProtection="1">
      <alignment horizontal="center" vertical="center"/>
      <protection/>
    </xf>
    <xf numFmtId="43" fontId="18" fillId="2" borderId="0" xfId="0" applyNumberFormat="1" applyFont="1" applyFill="1" applyBorder="1" applyAlignment="1" applyProtection="1">
      <alignment vertical="center"/>
      <protection/>
    </xf>
    <xf numFmtId="164" fontId="8" fillId="2" borderId="18" xfId="44" applyNumberFormat="1" applyFont="1" applyFill="1" applyBorder="1" applyAlignment="1" applyProtection="1">
      <alignment horizontal="left" vertical="center" wrapText="1" indent="1"/>
      <protection/>
    </xf>
    <xf numFmtId="43" fontId="8" fillId="2" borderId="0" xfId="0" applyNumberFormat="1" applyFont="1" applyFill="1" applyBorder="1" applyAlignment="1" applyProtection="1">
      <alignment horizontal="left" vertical="center" indent="1"/>
      <protection/>
    </xf>
    <xf numFmtId="43" fontId="18" fillId="2" borderId="11" xfId="0" applyNumberFormat="1" applyFont="1" applyFill="1" applyBorder="1" applyAlignment="1" applyProtection="1">
      <alignment vertical="center"/>
      <protection/>
    </xf>
    <xf numFmtId="43" fontId="7" fillId="2" borderId="0" xfId="0" applyNumberFormat="1" applyFont="1" applyFill="1" applyBorder="1" applyAlignment="1" applyProtection="1">
      <alignment/>
      <protection/>
    </xf>
    <xf numFmtId="0" fontId="17" fillId="2" borderId="0" xfId="0" applyFont="1" applyFill="1" applyBorder="1" applyAlignment="1" applyProtection="1">
      <alignment horizontal="right" vertical="center" wrapText="1"/>
      <protection/>
    </xf>
    <xf numFmtId="0" fontId="1" fillId="2" borderId="10" xfId="0" applyFont="1" applyFill="1" applyBorder="1" applyAlignment="1" applyProtection="1">
      <alignment/>
      <protection/>
    </xf>
    <xf numFmtId="0" fontId="1" fillId="2" borderId="18" xfId="0" applyFont="1" applyFill="1" applyBorder="1" applyAlignment="1" applyProtection="1">
      <alignment/>
      <protection/>
    </xf>
    <xf numFmtId="0" fontId="1" fillId="2" borderId="17" xfId="0" applyFont="1" applyFill="1" applyBorder="1" applyAlignment="1" applyProtection="1">
      <alignment/>
      <protection/>
    </xf>
    <xf numFmtId="0" fontId="1" fillId="2" borderId="13" xfId="0" applyFont="1" applyFill="1" applyBorder="1" applyAlignment="1" applyProtection="1">
      <alignment/>
      <protection/>
    </xf>
    <xf numFmtId="0" fontId="8" fillId="2" borderId="11" xfId="0" applyFont="1" applyFill="1" applyBorder="1" applyAlignment="1" applyProtection="1">
      <alignment horizontal="left" indent="1"/>
      <protection/>
    </xf>
    <xf numFmtId="164" fontId="8" fillId="2" borderId="0" xfId="44" applyNumberFormat="1" applyFont="1" applyFill="1" applyBorder="1" applyAlignment="1" applyProtection="1">
      <alignment vertical="center" wrapText="1"/>
      <protection/>
    </xf>
    <xf numFmtId="164" fontId="0" fillId="2" borderId="11" xfId="44" applyNumberFormat="1" applyFont="1" applyFill="1" applyBorder="1" applyAlignment="1" applyProtection="1">
      <alignment vertical="center" wrapText="1"/>
      <protection/>
    </xf>
    <xf numFmtId="0" fontId="1" fillId="2" borderId="11" xfId="0" applyFont="1" applyFill="1" applyBorder="1" applyAlignment="1" applyProtection="1">
      <alignment vertical="center"/>
      <protection/>
    </xf>
    <xf numFmtId="4" fontId="23" fillId="2" borderId="11" xfId="0" applyNumberFormat="1" applyFont="1" applyFill="1" applyBorder="1" applyAlignment="1" applyProtection="1">
      <alignment vertical="center" wrapText="1"/>
      <protection/>
    </xf>
    <xf numFmtId="164" fontId="8" fillId="2" borderId="18" xfId="44" applyNumberFormat="1" applyFont="1" applyFill="1" applyBorder="1" applyAlignment="1" applyProtection="1">
      <alignment wrapText="1"/>
      <protection/>
    </xf>
    <xf numFmtId="0" fontId="1" fillId="2" borderId="12" xfId="0" applyFont="1" applyFill="1" applyBorder="1" applyAlignment="1" applyProtection="1">
      <alignment/>
      <protection/>
    </xf>
    <xf numFmtId="43" fontId="10" fillId="2" borderId="0" xfId="44" applyFont="1" applyFill="1" applyBorder="1" applyAlignment="1" applyProtection="1">
      <alignment wrapText="1"/>
      <protection/>
    </xf>
    <xf numFmtId="4" fontId="23" fillId="2" borderId="0" xfId="0" applyNumberFormat="1" applyFont="1" applyFill="1" applyBorder="1" applyAlignment="1" applyProtection="1">
      <alignment vertical="center" wrapText="1"/>
      <protection/>
    </xf>
    <xf numFmtId="43" fontId="7" fillId="2" borderId="0" xfId="0" applyNumberFormat="1" applyFont="1" applyFill="1" applyBorder="1" applyAlignment="1" applyProtection="1">
      <alignment vertical="center" wrapText="1"/>
      <protection/>
    </xf>
    <xf numFmtId="43" fontId="1" fillId="2" borderId="0" xfId="44" applyNumberFormat="1" applyFont="1" applyFill="1" applyBorder="1" applyAlignment="1" applyProtection="1">
      <alignment vertical="center"/>
      <protection/>
    </xf>
    <xf numFmtId="43" fontId="8" fillId="2" borderId="0" xfId="44" applyNumberFormat="1" applyFont="1" applyFill="1" applyBorder="1" applyAlignment="1" applyProtection="1">
      <alignment vertical="center" wrapText="1"/>
      <protection/>
    </xf>
    <xf numFmtId="43" fontId="10" fillId="2" borderId="0" xfId="44" applyNumberFormat="1" applyFont="1" applyFill="1" applyBorder="1" applyAlignment="1" applyProtection="1">
      <alignment vertical="center" wrapText="1"/>
      <protection/>
    </xf>
    <xf numFmtId="0" fontId="1" fillId="2" borderId="15" xfId="0" applyFont="1" applyFill="1" applyBorder="1" applyAlignment="1" applyProtection="1">
      <alignment/>
      <protection/>
    </xf>
    <xf numFmtId="43" fontId="8" fillId="2" borderId="0" xfId="0" applyNumberFormat="1" applyFont="1" applyFill="1" applyBorder="1" applyAlignment="1" applyProtection="1">
      <alignment vertical="center" wrapText="1"/>
      <protection/>
    </xf>
    <xf numFmtId="0" fontId="1" fillId="2" borderId="16" xfId="0" applyFont="1" applyFill="1" applyBorder="1" applyAlignment="1" applyProtection="1">
      <alignment/>
      <protection/>
    </xf>
    <xf numFmtId="43" fontId="23" fillId="2" borderId="0" xfId="0" applyNumberFormat="1" applyFont="1" applyFill="1" applyBorder="1" applyAlignment="1" applyProtection="1">
      <alignment/>
      <protection/>
    </xf>
    <xf numFmtId="43" fontId="18" fillId="2" borderId="0" xfId="0" applyNumberFormat="1" applyFont="1" applyFill="1" applyBorder="1" applyAlignment="1" applyProtection="1">
      <alignment/>
      <protection/>
    </xf>
    <xf numFmtId="0" fontId="0" fillId="2" borderId="18" xfId="0" applyFill="1" applyBorder="1" applyAlignment="1" applyProtection="1">
      <alignment/>
      <protection/>
    </xf>
    <xf numFmtId="0" fontId="3" fillId="2" borderId="0" xfId="0" applyFont="1" applyFill="1" applyBorder="1" applyAlignment="1" applyProtection="1">
      <alignment vertical="center"/>
      <protection/>
    </xf>
    <xf numFmtId="0" fontId="21" fillId="2" borderId="18"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43" fontId="8" fillId="2" borderId="0" xfId="49" applyNumberFormat="1" applyFont="1" applyFill="1" applyBorder="1" applyAlignment="1" applyProtection="1">
      <alignment horizontal="center" vertical="center"/>
      <protection/>
    </xf>
    <xf numFmtId="9" fontId="8" fillId="2" borderId="0" xfId="49" applyFont="1" applyFill="1" applyBorder="1" applyAlignment="1" applyProtection="1">
      <alignment horizontal="center" vertical="center"/>
      <protection/>
    </xf>
    <xf numFmtId="0" fontId="8" fillId="2" borderId="0" xfId="0" applyFont="1" applyFill="1" applyBorder="1" applyAlignment="1" applyProtection="1">
      <alignment horizontal="center" vertical="top"/>
      <protection/>
    </xf>
    <xf numFmtId="0" fontId="0" fillId="2"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9" fontId="2" fillId="0" borderId="0" xfId="0" applyNumberFormat="1" applyFont="1" applyFill="1" applyBorder="1" applyAlignment="1" applyProtection="1">
      <alignment horizontal="center" vertical="center"/>
      <protection/>
    </xf>
    <xf numFmtId="43" fontId="18"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horizontal="center"/>
      <protection/>
    </xf>
    <xf numFmtId="165" fontId="8" fillId="2" borderId="10" xfId="0" applyNumberFormat="1" applyFont="1" applyFill="1" applyBorder="1" applyAlignment="1" applyProtection="1">
      <alignment horizontal="center"/>
      <protection/>
    </xf>
    <xf numFmtId="43" fontId="7" fillId="2" borderId="11" xfId="0" applyNumberFormat="1" applyFont="1" applyFill="1" applyBorder="1" applyAlignment="1" applyProtection="1">
      <alignment vertical="center" wrapText="1"/>
      <protection/>
    </xf>
    <xf numFmtId="43" fontId="21" fillId="2" borderId="0" xfId="0" applyNumberFormat="1" applyFont="1" applyFill="1" applyBorder="1" applyAlignment="1" applyProtection="1">
      <alignment vertical="center"/>
      <protection/>
    </xf>
    <xf numFmtId="43" fontId="7" fillId="2" borderId="0" xfId="0" applyNumberFormat="1" applyFont="1" applyFill="1" applyBorder="1" applyAlignment="1" applyProtection="1">
      <alignment vertical="center"/>
      <protection/>
    </xf>
    <xf numFmtId="9" fontId="7" fillId="2" borderId="0" xfId="49" applyFont="1" applyFill="1" applyBorder="1" applyAlignment="1" applyProtection="1">
      <alignment horizontal="center" vertical="center"/>
      <protection/>
    </xf>
    <xf numFmtId="0" fontId="7" fillId="2" borderId="0" xfId="0" applyFont="1" applyFill="1" applyBorder="1" applyAlignment="1" applyProtection="1">
      <alignment/>
      <protection/>
    </xf>
    <xf numFmtId="165" fontId="8" fillId="2" borderId="18" xfId="0" applyNumberFormat="1" applyFont="1" applyFill="1" applyBorder="1" applyAlignment="1" applyProtection="1">
      <alignment/>
      <protection/>
    </xf>
    <xf numFmtId="43" fontId="21" fillId="2" borderId="0" xfId="44" applyFont="1" applyFill="1" applyBorder="1" applyAlignment="1" applyProtection="1">
      <alignment horizontal="left" vertical="center" wrapText="1"/>
      <protection/>
    </xf>
    <xf numFmtId="43" fontId="0" fillId="2" borderId="0" xfId="0" applyNumberFormat="1" applyFont="1" applyFill="1" applyBorder="1" applyAlignment="1" applyProtection="1">
      <alignment horizontal="center" vertical="top"/>
      <protection/>
    </xf>
    <xf numFmtId="0" fontId="0" fillId="2" borderId="15" xfId="0" applyFill="1" applyBorder="1" applyAlignment="1" applyProtection="1">
      <alignment/>
      <protection/>
    </xf>
    <xf numFmtId="43" fontId="23" fillId="2" borderId="0" xfId="0" applyNumberFormat="1" applyFont="1" applyFill="1" applyBorder="1" applyAlignment="1" applyProtection="1">
      <alignment vertical="center" wrapText="1"/>
      <protection/>
    </xf>
    <xf numFmtId="0" fontId="21" fillId="2" borderId="0" xfId="0" applyFont="1" applyFill="1" applyAlignment="1" applyProtection="1">
      <alignment horizontal="center" vertical="center"/>
      <protection/>
    </xf>
    <xf numFmtId="0" fontId="30" fillId="2" borderId="0" xfId="0" applyFont="1" applyFill="1" applyBorder="1" applyAlignment="1" applyProtection="1">
      <alignment horizontal="center" vertical="center"/>
      <protection/>
    </xf>
    <xf numFmtId="0" fontId="13" fillId="2" borderId="0" xfId="0" applyFont="1" applyFill="1" applyBorder="1" applyAlignment="1" applyProtection="1">
      <alignment horizontal="left" vertical="center" indent="1"/>
      <protection/>
    </xf>
    <xf numFmtId="0" fontId="31" fillId="2" borderId="0" xfId="0" applyFont="1" applyFill="1" applyAlignment="1" applyProtection="1">
      <alignment/>
      <protection/>
    </xf>
    <xf numFmtId="165" fontId="8" fillId="2" borderId="15" xfId="0" applyNumberFormat="1" applyFont="1" applyFill="1" applyBorder="1" applyAlignment="1" applyProtection="1">
      <alignment horizontal="center"/>
      <protection/>
    </xf>
    <xf numFmtId="165" fontId="8" fillId="2" borderId="18" xfId="0" applyNumberFormat="1" applyFont="1" applyFill="1" applyBorder="1" applyAlignment="1" applyProtection="1">
      <alignment vertical="center"/>
      <protection/>
    </xf>
    <xf numFmtId="0" fontId="8" fillId="2" borderId="17" xfId="0" applyFont="1" applyFill="1" applyBorder="1" applyAlignment="1" applyProtection="1">
      <alignment vertical="center"/>
      <protection/>
    </xf>
    <xf numFmtId="44" fontId="8" fillId="2" borderId="10" xfId="60" applyFont="1" applyFill="1" applyBorder="1" applyAlignment="1" applyProtection="1">
      <alignment horizontal="center" vertical="center"/>
      <protection/>
    </xf>
    <xf numFmtId="44" fontId="8" fillId="2" borderId="16" xfId="60" applyFont="1" applyFill="1" applyBorder="1" applyAlignment="1" applyProtection="1">
      <alignment horizontal="center" vertical="center"/>
      <protection/>
    </xf>
    <xf numFmtId="164" fontId="8" fillId="2" borderId="18" xfId="44" applyNumberFormat="1" applyFont="1" applyFill="1" applyBorder="1" applyAlignment="1" applyProtection="1">
      <alignment vertical="center" wrapText="1"/>
      <protection/>
    </xf>
    <xf numFmtId="0" fontId="0" fillId="2" borderId="0" xfId="0" applyFont="1" applyFill="1" applyBorder="1" applyAlignment="1" applyProtection="1">
      <alignment vertical="center"/>
      <protection/>
    </xf>
    <xf numFmtId="0" fontId="21" fillId="2" borderId="10" xfId="0" applyFont="1" applyFill="1" applyBorder="1" applyAlignment="1" applyProtection="1">
      <alignment vertical="center"/>
      <protection/>
    </xf>
    <xf numFmtId="0" fontId="0" fillId="2" borderId="0" xfId="0" applyFont="1" applyFill="1" applyBorder="1" applyAlignment="1" applyProtection="1">
      <alignment vertical="center" wrapText="1"/>
      <protection/>
    </xf>
    <xf numFmtId="43" fontId="18" fillId="2" borderId="11" xfId="0" applyNumberFormat="1" applyFont="1" applyFill="1" applyBorder="1" applyAlignment="1" applyProtection="1">
      <alignment/>
      <protection/>
    </xf>
    <xf numFmtId="44" fontId="15" fillId="2" borderId="0" xfId="42" applyFont="1" applyFill="1" applyAlignment="1" applyProtection="1">
      <alignment horizontal="center" vertical="center" wrapText="1"/>
      <protection/>
    </xf>
    <xf numFmtId="0" fontId="21" fillId="2" borderId="0" xfId="0" applyFont="1" applyFill="1" applyBorder="1" applyAlignment="1" applyProtection="1">
      <alignment horizontal="center" vertical="center"/>
      <protection/>
    </xf>
    <xf numFmtId="0" fontId="18" fillId="2" borderId="0" xfId="0" applyFont="1" applyFill="1" applyBorder="1" applyAlignment="1" applyProtection="1">
      <alignment horizontal="left" vertical="center" wrapText="1"/>
      <protection/>
    </xf>
    <xf numFmtId="9" fontId="8" fillId="2" borderId="0" xfId="0" applyNumberFormat="1"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164" fontId="13" fillId="2" borderId="0" xfId="44" applyNumberFormat="1" applyFont="1" applyFill="1" applyBorder="1" applyAlignment="1" applyProtection="1">
      <alignment horizontal="right" vertical="center" wrapText="1"/>
      <protection/>
    </xf>
    <xf numFmtId="0" fontId="3" fillId="2" borderId="0" xfId="0" applyFont="1" applyFill="1" applyAlignment="1" applyProtection="1">
      <alignment vertical="center"/>
      <protection/>
    </xf>
    <xf numFmtId="168" fontId="8" fillId="2" borderId="0" xfId="42" applyNumberFormat="1" applyFont="1" applyFill="1" applyAlignment="1" applyProtection="1">
      <alignment vertical="center"/>
      <protection/>
    </xf>
    <xf numFmtId="165" fontId="8" fillId="2" borderId="0" xfId="0" applyNumberFormat="1" applyFont="1" applyFill="1" applyAlignment="1" applyProtection="1">
      <alignment vertical="center"/>
      <protection/>
    </xf>
    <xf numFmtId="0" fontId="31" fillId="2" borderId="0" xfId="0" applyFont="1" applyFill="1" applyAlignment="1" applyProtection="1">
      <alignment/>
      <protection/>
    </xf>
    <xf numFmtId="0" fontId="0" fillId="2" borderId="0" xfId="0" applyFill="1" applyAlignment="1" applyProtection="1">
      <alignment/>
      <protection/>
    </xf>
    <xf numFmtId="43" fontId="8" fillId="2" borderId="0" xfId="0" applyNumberFormat="1" applyFont="1" applyFill="1" applyBorder="1" applyAlignment="1" applyProtection="1">
      <alignment/>
      <protection/>
    </xf>
    <xf numFmtId="0" fontId="2" fillId="2" borderId="19" xfId="0" applyFont="1" applyFill="1" applyBorder="1" applyAlignment="1" applyProtection="1">
      <alignment vertical="center" wrapText="1"/>
      <protection/>
    </xf>
    <xf numFmtId="164" fontId="6" fillId="2" borderId="0" xfId="44" applyNumberFormat="1" applyFont="1" applyFill="1" applyBorder="1" applyAlignment="1" applyProtection="1">
      <alignment vertical="center" wrapText="1"/>
      <protection/>
    </xf>
    <xf numFmtId="43" fontId="2" fillId="2" borderId="0" xfId="0" applyNumberFormat="1" applyFont="1" applyFill="1" applyBorder="1" applyAlignment="1" applyProtection="1">
      <alignment vertical="center"/>
      <protection/>
    </xf>
    <xf numFmtId="0" fontId="6" fillId="2" borderId="0" xfId="0" applyFont="1" applyFill="1" applyAlignment="1">
      <alignment vertical="top" wrapText="1"/>
    </xf>
    <xf numFmtId="0" fontId="33" fillId="2" borderId="0" xfId="0" applyFont="1" applyFill="1" applyAlignment="1">
      <alignment horizontal="center" vertical="top" wrapText="1"/>
    </xf>
    <xf numFmtId="0" fontId="34" fillId="2" borderId="0" xfId="0" applyFont="1" applyFill="1" applyAlignment="1">
      <alignment horizontal="justify" vertical="top" wrapText="1"/>
    </xf>
    <xf numFmtId="0" fontId="35" fillId="2" borderId="0" xfId="0" applyFont="1" applyFill="1" applyAlignment="1">
      <alignment horizontal="left" vertical="top" wrapText="1"/>
    </xf>
    <xf numFmtId="0" fontId="37" fillId="2" borderId="0" xfId="0" applyFont="1" applyFill="1" applyAlignment="1">
      <alignment horizontal="justify" vertical="top" wrapText="1"/>
    </xf>
    <xf numFmtId="0" fontId="36" fillId="2" borderId="0" xfId="0" applyFont="1" applyFill="1" applyAlignment="1">
      <alignment horizontal="justify" vertical="top" wrapText="1"/>
    </xf>
    <xf numFmtId="0" fontId="34" fillId="2" borderId="0" xfId="0" applyFont="1" applyFill="1" applyAlignment="1">
      <alignment vertical="top" wrapText="1"/>
    </xf>
    <xf numFmtId="0" fontId="39" fillId="2" borderId="0" xfId="0" applyFont="1" applyFill="1" applyAlignment="1">
      <alignment horizontal="justify" vertical="top" wrapText="1"/>
    </xf>
    <xf numFmtId="0" fontId="34" fillId="0" borderId="0" xfId="0" applyFont="1" applyAlignment="1">
      <alignment vertical="top" wrapText="1"/>
    </xf>
    <xf numFmtId="0" fontId="6" fillId="0" borderId="0" xfId="0" applyFont="1" applyAlignment="1">
      <alignment vertical="top" wrapText="1"/>
    </xf>
    <xf numFmtId="164" fontId="2" fillId="2" borderId="0" xfId="44" applyNumberFormat="1" applyFont="1" applyFill="1" applyBorder="1" applyAlignment="1" applyProtection="1">
      <alignment horizontal="center" vertical="center" wrapText="1"/>
      <protection/>
    </xf>
    <xf numFmtId="0" fontId="8" fillId="2" borderId="0" xfId="0" applyFont="1" applyFill="1" applyBorder="1" applyAlignment="1" applyProtection="1">
      <alignment horizontal="left" indent="1"/>
      <protection/>
    </xf>
    <xf numFmtId="0" fontId="8" fillId="2" borderId="0" xfId="0" applyFont="1" applyFill="1" applyAlignment="1" applyProtection="1">
      <alignment wrapText="1"/>
      <protection/>
    </xf>
    <xf numFmtId="0" fontId="21" fillId="2" borderId="0" xfId="0" applyFont="1" applyFill="1" applyAlignment="1" applyProtection="1">
      <alignment vertical="center"/>
      <protection/>
    </xf>
    <xf numFmtId="164" fontId="0" fillId="2" borderId="0" xfId="44" applyNumberFormat="1" applyFont="1" applyFill="1" applyBorder="1" applyAlignment="1" applyProtection="1">
      <alignment horizontal="left" vertical="center" wrapText="1"/>
      <protection/>
    </xf>
    <xf numFmtId="0" fontId="0" fillId="2" borderId="0" xfId="0" applyFont="1" applyFill="1" applyBorder="1" applyAlignment="1" applyProtection="1">
      <alignment horizontal="justify" vertical="center" wrapText="1"/>
      <protection/>
    </xf>
    <xf numFmtId="0" fontId="0" fillId="2" borderId="12" xfId="0" applyFont="1" applyFill="1" applyBorder="1" applyAlignment="1" applyProtection="1">
      <alignment horizontal="justify" vertical="center" wrapText="1"/>
      <protection/>
    </xf>
    <xf numFmtId="0" fontId="0" fillId="2" borderId="11" xfId="0" applyFont="1" applyFill="1" applyBorder="1" applyAlignment="1" applyProtection="1">
      <alignment horizontal="justify" vertical="center" wrapText="1"/>
      <protection/>
    </xf>
    <xf numFmtId="0" fontId="1" fillId="2" borderId="12" xfId="0" applyFont="1" applyFill="1" applyBorder="1" applyAlignment="1" applyProtection="1">
      <alignment vertical="center"/>
      <protection/>
    </xf>
    <xf numFmtId="0" fontId="0" fillId="2" borderId="10" xfId="0" applyFont="1" applyFill="1" applyBorder="1" applyAlignment="1" applyProtection="1">
      <alignment horizontal="justify" vertical="center" wrapText="1"/>
      <protection/>
    </xf>
    <xf numFmtId="0" fontId="0" fillId="0" borderId="0" xfId="0" applyAlignment="1" applyProtection="1">
      <alignment vertical="center"/>
      <protection/>
    </xf>
    <xf numFmtId="0" fontId="8" fillId="2" borderId="0" xfId="0" applyFont="1" applyFill="1" applyAlignment="1" applyProtection="1">
      <alignment vertical="center"/>
      <protection/>
    </xf>
    <xf numFmtId="164" fontId="2" fillId="2" borderId="0" xfId="44" applyNumberFormat="1" applyFont="1" applyFill="1" applyBorder="1" applyAlignment="1" applyProtection="1">
      <alignment horizontal="left" wrapText="1"/>
      <protection/>
    </xf>
    <xf numFmtId="164" fontId="8" fillId="2" borderId="12" xfId="44" applyNumberFormat="1" applyFont="1" applyFill="1" applyBorder="1" applyAlignment="1" applyProtection="1">
      <alignment wrapText="1"/>
      <protection/>
    </xf>
    <xf numFmtId="164" fontId="12" fillId="2" borderId="0" xfId="44" applyNumberFormat="1" applyFont="1" applyFill="1" applyBorder="1" applyAlignment="1" applyProtection="1">
      <alignment horizontal="right" wrapText="1"/>
      <protection/>
    </xf>
    <xf numFmtId="43" fontId="8" fillId="2" borderId="10" xfId="0" applyNumberFormat="1" applyFont="1" applyFill="1" applyBorder="1" applyAlignment="1" applyProtection="1">
      <alignment vertical="center"/>
      <protection/>
    </xf>
    <xf numFmtId="164" fontId="42" fillId="2" borderId="0" xfId="44" applyNumberFormat="1" applyFont="1" applyFill="1" applyBorder="1" applyAlignment="1" applyProtection="1">
      <alignment horizontal="center" vertical="center" wrapText="1"/>
      <protection/>
    </xf>
    <xf numFmtId="0" fontId="17" fillId="2" borderId="11" xfId="0" applyFont="1" applyFill="1" applyBorder="1" applyAlignment="1" applyProtection="1">
      <alignment horizontal="right" vertical="center" wrapText="1"/>
      <protection/>
    </xf>
    <xf numFmtId="164" fontId="2" fillId="2" borderId="0" xfId="44" applyNumberFormat="1" applyFont="1" applyFill="1" applyBorder="1" applyAlignment="1" applyProtection="1">
      <alignment wrapText="1"/>
      <protection/>
    </xf>
    <xf numFmtId="0" fontId="21" fillId="2" borderId="15" xfId="0" applyFont="1" applyFill="1" applyBorder="1" applyAlignment="1" applyProtection="1">
      <alignment vertical="center"/>
      <protection/>
    </xf>
    <xf numFmtId="0" fontId="28" fillId="2" borderId="0" xfId="0" applyFont="1" applyFill="1" applyBorder="1" applyAlignment="1" applyProtection="1">
      <alignment/>
      <protection/>
    </xf>
    <xf numFmtId="0" fontId="27" fillId="2" borderId="0" xfId="0" applyFont="1" applyFill="1" applyBorder="1" applyAlignment="1" applyProtection="1">
      <alignment/>
      <protection/>
    </xf>
    <xf numFmtId="0" fontId="29" fillId="2" borderId="0" xfId="0" applyFont="1" applyFill="1" applyBorder="1" applyAlignment="1" applyProtection="1">
      <alignment horizontal="center" vertical="center"/>
      <protection/>
    </xf>
    <xf numFmtId="0" fontId="28" fillId="2" borderId="0" xfId="0" applyFont="1" applyFill="1" applyBorder="1" applyAlignment="1" applyProtection="1">
      <alignment vertical="center"/>
      <protection/>
    </xf>
    <xf numFmtId="0" fontId="12" fillId="6" borderId="0" xfId="0" applyFont="1" applyFill="1" applyBorder="1" applyAlignment="1" applyProtection="1">
      <alignment/>
      <protection/>
    </xf>
    <xf numFmtId="0" fontId="12" fillId="6" borderId="0" xfId="0" applyFont="1" applyFill="1" applyAlignment="1" applyProtection="1">
      <alignment/>
      <protection/>
    </xf>
    <xf numFmtId="0" fontId="12" fillId="6" borderId="20" xfId="0" applyFont="1" applyFill="1" applyBorder="1" applyAlignment="1" applyProtection="1">
      <alignment/>
      <protection/>
    </xf>
    <xf numFmtId="0" fontId="12" fillId="6" borderId="20" xfId="0" applyFont="1" applyFill="1" applyBorder="1" applyAlignment="1" applyProtection="1">
      <alignment vertical="center"/>
      <protection/>
    </xf>
    <xf numFmtId="164" fontId="12" fillId="2" borderId="0" xfId="44" applyNumberFormat="1" applyFont="1" applyFill="1" applyBorder="1" applyAlignment="1" applyProtection="1">
      <alignment vertical="center" wrapText="1"/>
      <protection/>
    </xf>
    <xf numFmtId="0" fontId="0" fillId="2" borderId="0" xfId="0" applyFont="1" applyFill="1" applyBorder="1" applyAlignment="1" applyProtection="1">
      <alignment horizontal="left" vertical="center" wrapText="1" indent="1"/>
      <protection/>
    </xf>
    <xf numFmtId="0" fontId="3" fillId="2" borderId="18" xfId="0" applyFont="1" applyFill="1" applyBorder="1" applyAlignment="1" applyProtection="1">
      <alignment/>
      <protection/>
    </xf>
    <xf numFmtId="0" fontId="8" fillId="2" borderId="0" xfId="0" applyFont="1" applyFill="1" applyBorder="1" applyAlignment="1" applyProtection="1">
      <alignment horizontal="center"/>
      <protection/>
    </xf>
    <xf numFmtId="43" fontId="23" fillId="2" borderId="0" xfId="0" applyNumberFormat="1" applyFont="1" applyFill="1" applyBorder="1" applyAlignment="1" applyProtection="1">
      <alignment vertical="center"/>
      <protection/>
    </xf>
    <xf numFmtId="0" fontId="23" fillId="2" borderId="0" xfId="0" applyFont="1" applyFill="1" applyBorder="1" applyAlignment="1" applyProtection="1">
      <alignment/>
      <protection/>
    </xf>
    <xf numFmtId="0" fontId="17" fillId="2" borderId="0" xfId="0" applyFont="1" applyFill="1" applyBorder="1" applyAlignment="1" applyProtection="1">
      <alignment vertical="center" wrapText="1"/>
      <protection/>
    </xf>
    <xf numFmtId="0" fontId="17" fillId="2" borderId="0" xfId="0" applyFont="1" applyFill="1" applyAlignment="1" applyProtection="1">
      <alignment vertical="center" wrapText="1"/>
      <protection/>
    </xf>
    <xf numFmtId="165" fontId="8" fillId="2" borderId="0" xfId="0" applyNumberFormat="1" applyFont="1" applyFill="1" applyBorder="1" applyAlignment="1" applyProtection="1">
      <alignment horizontal="center"/>
      <protection/>
    </xf>
    <xf numFmtId="165" fontId="8" fillId="2" borderId="18" xfId="0" applyNumberFormat="1" applyFont="1" applyFill="1" applyBorder="1" applyAlignment="1" applyProtection="1">
      <alignment horizontal="center"/>
      <protection/>
    </xf>
    <xf numFmtId="43" fontId="8" fillId="2" borderId="18" xfId="0" applyNumberFormat="1" applyFont="1" applyFill="1" applyBorder="1" applyAlignment="1" applyProtection="1">
      <alignment vertical="center"/>
      <protection/>
    </xf>
    <xf numFmtId="43" fontId="10" fillId="2" borderId="0" xfId="44" applyNumberFormat="1" applyFont="1" applyFill="1" applyBorder="1" applyAlignment="1" applyProtection="1">
      <alignment vertical="center"/>
      <protection/>
    </xf>
    <xf numFmtId="9" fontId="8" fillId="2" borderId="11" xfId="49" applyFont="1" applyFill="1" applyBorder="1" applyAlignment="1" applyProtection="1">
      <alignment horizontal="center" vertical="center"/>
      <protection/>
    </xf>
    <xf numFmtId="0" fontId="8" fillId="2" borderId="21" xfId="0" applyFont="1" applyFill="1" applyBorder="1" applyAlignment="1" applyProtection="1">
      <alignment horizontal="center" vertical="center"/>
      <protection/>
    </xf>
    <xf numFmtId="43" fontId="8" fillId="2" borderId="11" xfId="44" applyFont="1" applyFill="1" applyBorder="1" applyAlignment="1" applyProtection="1">
      <alignment horizontal="center" vertical="center"/>
      <protection/>
    </xf>
    <xf numFmtId="165" fontId="8" fillId="2" borderId="22" xfId="0" applyNumberFormat="1" applyFont="1" applyFill="1" applyBorder="1" applyAlignment="1" applyProtection="1">
      <alignment vertical="center"/>
      <protection/>
    </xf>
    <xf numFmtId="43" fontId="18" fillId="2" borderId="22" xfId="0" applyNumberFormat="1" applyFont="1" applyFill="1" applyBorder="1" applyAlignment="1" applyProtection="1">
      <alignment vertical="center"/>
      <protection/>
    </xf>
    <xf numFmtId="43" fontId="8" fillId="2" borderId="22" xfId="0" applyNumberFormat="1" applyFont="1" applyFill="1" applyBorder="1" applyAlignment="1" applyProtection="1">
      <alignment horizontal="center" vertical="center"/>
      <protection/>
    </xf>
    <xf numFmtId="43" fontId="18" fillId="2" borderId="0" xfId="0" applyNumberFormat="1" applyFont="1" applyFill="1" applyBorder="1" applyAlignment="1" applyProtection="1">
      <alignment horizontal="center" vertical="center"/>
      <protection/>
    </xf>
    <xf numFmtId="43" fontId="43" fillId="2" borderId="0" xfId="0" applyNumberFormat="1" applyFont="1" applyFill="1" applyBorder="1" applyAlignment="1" applyProtection="1">
      <alignment vertical="center"/>
      <protection/>
    </xf>
    <xf numFmtId="0" fontId="0" fillId="2" borderId="23" xfId="0" applyFill="1" applyBorder="1" applyAlignment="1" applyProtection="1">
      <alignment/>
      <protection/>
    </xf>
    <xf numFmtId="0" fontId="8" fillId="2" borderId="23" xfId="0" applyFont="1" applyFill="1" applyBorder="1" applyAlignment="1" applyProtection="1">
      <alignment vertical="center"/>
      <protection/>
    </xf>
    <xf numFmtId="0" fontId="8" fillId="2" borderId="23" xfId="0" applyFont="1" applyFill="1" applyBorder="1" applyAlignment="1" applyProtection="1">
      <alignment horizontal="center" vertical="center"/>
      <protection/>
    </xf>
    <xf numFmtId="43" fontId="32" fillId="2" borderId="0" xfId="0" applyNumberFormat="1" applyFont="1" applyFill="1" applyBorder="1" applyAlignment="1" applyProtection="1">
      <alignment vertical="center" wrapText="1"/>
      <protection/>
    </xf>
    <xf numFmtId="43" fontId="8" fillId="2" borderId="0" xfId="42" applyNumberFormat="1" applyFont="1" applyFill="1" applyBorder="1" applyAlignment="1" applyProtection="1">
      <alignment vertical="center"/>
      <protection/>
    </xf>
    <xf numFmtId="9" fontId="2" fillId="2" borderId="24" xfId="0" applyNumberFormat="1" applyFont="1" applyFill="1" applyBorder="1" applyAlignment="1" applyProtection="1">
      <alignment horizontal="center" vertical="center"/>
      <protection/>
    </xf>
    <xf numFmtId="0" fontId="8" fillId="2" borderId="25" xfId="0" applyFont="1" applyFill="1" applyBorder="1" applyAlignment="1" applyProtection="1">
      <alignment horizontal="center" vertical="center"/>
      <protection/>
    </xf>
    <xf numFmtId="0" fontId="1" fillId="2" borderId="26"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1" fillId="2" borderId="18" xfId="0" applyFont="1" applyFill="1" applyBorder="1" applyAlignment="1" applyProtection="1">
      <alignment vertical="center"/>
      <protection/>
    </xf>
    <xf numFmtId="0" fontId="0" fillId="2" borderId="18" xfId="0" applyFill="1" applyBorder="1" applyAlignment="1" applyProtection="1">
      <alignment vertical="center"/>
      <protection/>
    </xf>
    <xf numFmtId="0" fontId="2" fillId="2" borderId="18" xfId="0" applyFont="1" applyFill="1" applyBorder="1" applyAlignment="1" applyProtection="1">
      <alignment vertical="center" wrapText="1"/>
      <protection/>
    </xf>
    <xf numFmtId="0" fontId="8" fillId="2" borderId="18" xfId="0" applyFont="1" applyFill="1" applyBorder="1" applyAlignment="1" applyProtection="1">
      <alignment vertical="top"/>
      <protection/>
    </xf>
    <xf numFmtId="0" fontId="8" fillId="2" borderId="18" xfId="0" applyFont="1" applyFill="1" applyBorder="1" applyAlignment="1" applyProtection="1">
      <alignment vertical="center"/>
      <protection/>
    </xf>
    <xf numFmtId="0" fontId="0" fillId="2" borderId="25" xfId="0" applyFill="1" applyBorder="1" applyAlignment="1" applyProtection="1">
      <alignment vertical="center"/>
      <protection/>
    </xf>
    <xf numFmtId="0" fontId="11" fillId="2" borderId="0" xfId="0" applyFont="1" applyFill="1" applyBorder="1" applyAlignment="1" applyProtection="1">
      <alignment vertical="center"/>
      <protection/>
    </xf>
    <xf numFmtId="0" fontId="8" fillId="2" borderId="0" xfId="0" applyFont="1" applyFill="1" applyBorder="1" applyAlignment="1" applyProtection="1">
      <alignment horizontal="left" vertical="center" wrapText="1"/>
      <protection/>
    </xf>
    <xf numFmtId="4" fontId="8" fillId="2" borderId="0" xfId="0" applyNumberFormat="1" applyFont="1" applyFill="1" applyAlignment="1" applyProtection="1">
      <alignment vertical="center"/>
      <protection/>
    </xf>
    <xf numFmtId="164" fontId="2" fillId="2" borderId="12" xfId="44" applyNumberFormat="1" applyFont="1" applyFill="1" applyBorder="1" applyAlignment="1" applyProtection="1">
      <alignment horizontal="center" vertical="center" wrapText="1"/>
      <protection/>
    </xf>
    <xf numFmtId="164" fontId="2" fillId="2" borderId="11" xfId="44" applyNumberFormat="1" applyFont="1" applyFill="1" applyBorder="1" applyAlignment="1" applyProtection="1">
      <alignment horizontal="center" vertical="center" wrapText="1"/>
      <protection/>
    </xf>
    <xf numFmtId="164" fontId="2" fillId="2" borderId="13" xfId="44" applyNumberFormat="1"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43" fontId="18" fillId="2" borderId="0" xfId="44" applyNumberFormat="1" applyFont="1" applyFill="1" applyBorder="1" applyAlignment="1" applyProtection="1">
      <alignment vertical="center"/>
      <protection/>
    </xf>
    <xf numFmtId="43" fontId="25" fillId="2" borderId="0" xfId="44" applyNumberFormat="1" applyFont="1" applyFill="1" applyBorder="1" applyAlignment="1" applyProtection="1">
      <alignment vertical="center"/>
      <protection/>
    </xf>
    <xf numFmtId="43" fontId="18" fillId="2" borderId="0" xfId="44" applyFont="1" applyFill="1" applyBorder="1" applyAlignment="1" applyProtection="1">
      <alignment horizontal="center" vertical="center"/>
      <protection/>
    </xf>
    <xf numFmtId="0" fontId="8" fillId="2" borderId="0" xfId="0" applyFont="1" applyFill="1" applyBorder="1" applyAlignment="1" applyProtection="1">
      <alignment horizontal="left" vertical="center"/>
      <protection/>
    </xf>
    <xf numFmtId="0" fontId="18" fillId="2" borderId="11" xfId="0" applyFont="1" applyFill="1" applyBorder="1" applyAlignment="1" applyProtection="1">
      <alignment horizontal="left" vertical="center" wrapText="1"/>
      <protection/>
    </xf>
    <xf numFmtId="43" fontId="18" fillId="2" borderId="12" xfId="0" applyNumberFormat="1" applyFont="1" applyFill="1" applyBorder="1" applyAlignment="1" applyProtection="1">
      <alignment vertical="center"/>
      <protection/>
    </xf>
    <xf numFmtId="43" fontId="18" fillId="2" borderId="13" xfId="0" applyNumberFormat="1" applyFont="1" applyFill="1" applyBorder="1" applyAlignment="1" applyProtection="1">
      <alignment vertical="center"/>
      <protection/>
    </xf>
    <xf numFmtId="0" fontId="8" fillId="6" borderId="0" xfId="0" applyFont="1" applyFill="1" applyBorder="1" applyAlignment="1" applyProtection="1">
      <alignment horizontal="center" vertical="center"/>
      <protection/>
    </xf>
    <xf numFmtId="0" fontId="0" fillId="6" borderId="0" xfId="0" applyFill="1" applyAlignment="1" applyProtection="1">
      <alignment/>
      <protection/>
    </xf>
    <xf numFmtId="0" fontId="2" fillId="6" borderId="0" xfId="0" applyFont="1" applyFill="1" applyAlignment="1" applyProtection="1">
      <alignment vertical="center" wrapText="1"/>
      <protection/>
    </xf>
    <xf numFmtId="0" fontId="8" fillId="6" borderId="0" xfId="0" applyFont="1" applyFill="1" applyBorder="1" applyAlignment="1" applyProtection="1">
      <alignment/>
      <protection/>
    </xf>
    <xf numFmtId="0" fontId="8" fillId="6" borderId="0" xfId="0" applyFont="1" applyFill="1" applyBorder="1" applyAlignment="1" applyProtection="1">
      <alignment vertical="center"/>
      <protection/>
    </xf>
    <xf numFmtId="0" fontId="1" fillId="6" borderId="0" xfId="0" applyFont="1" applyFill="1" applyAlignment="1" applyProtection="1">
      <alignment/>
      <protection/>
    </xf>
    <xf numFmtId="168" fontId="8" fillId="6" borderId="0" xfId="42" applyNumberFormat="1" applyFont="1" applyFill="1" applyAlignment="1" applyProtection="1">
      <alignment/>
      <protection/>
    </xf>
    <xf numFmtId="165" fontId="8" fillId="6" borderId="0" xfId="0" applyNumberFormat="1" applyFont="1" applyFill="1" applyAlignment="1" applyProtection="1">
      <alignment/>
      <protection/>
    </xf>
    <xf numFmtId="0" fontId="0" fillId="6" borderId="0" xfId="0" applyFill="1" applyBorder="1" applyAlignment="1" applyProtection="1">
      <alignment horizontal="left" vertical="center" indent="1"/>
      <protection/>
    </xf>
    <xf numFmtId="0" fontId="1" fillId="6" borderId="0" xfId="0" applyFont="1" applyFill="1" applyAlignment="1" applyProtection="1">
      <alignment horizontal="center" vertical="center"/>
      <protection/>
    </xf>
    <xf numFmtId="0" fontId="0" fillId="6" borderId="0" xfId="0" applyFill="1" applyAlignment="1" applyProtection="1">
      <alignment vertical="center"/>
      <protection/>
    </xf>
    <xf numFmtId="0" fontId="1" fillId="6" borderId="0" xfId="0" applyFont="1" applyFill="1" applyAlignment="1" applyProtection="1">
      <alignment vertical="center"/>
      <protection/>
    </xf>
    <xf numFmtId="168" fontId="8" fillId="6" borderId="0" xfId="42" applyNumberFormat="1" applyFont="1" applyFill="1" applyAlignment="1" applyProtection="1">
      <alignment vertical="center"/>
      <protection/>
    </xf>
    <xf numFmtId="165" fontId="8" fillId="6" borderId="0" xfId="0" applyNumberFormat="1" applyFont="1" applyFill="1" applyAlignment="1" applyProtection="1">
      <alignment vertical="center"/>
      <protection/>
    </xf>
    <xf numFmtId="0" fontId="0" fillId="6" borderId="0" xfId="0" applyFill="1" applyBorder="1" applyAlignment="1" applyProtection="1">
      <alignment horizontal="left" vertical="center"/>
      <protection/>
    </xf>
    <xf numFmtId="43" fontId="8" fillId="6" borderId="0" xfId="0" applyNumberFormat="1" applyFont="1" applyFill="1" applyBorder="1" applyAlignment="1" applyProtection="1">
      <alignment vertical="center" wrapText="1"/>
      <protection/>
    </xf>
    <xf numFmtId="0" fontId="0" fillId="6" borderId="0" xfId="0" applyFill="1" applyBorder="1" applyAlignment="1" applyProtection="1">
      <alignment/>
      <protection/>
    </xf>
    <xf numFmtId="43" fontId="18" fillId="2" borderId="27" xfId="0" applyNumberFormat="1" applyFont="1" applyFill="1" applyBorder="1" applyAlignment="1" applyProtection="1">
      <alignment vertical="center" wrapText="1"/>
      <protection/>
    </xf>
    <xf numFmtId="0" fontId="0" fillId="2" borderId="0" xfId="0" applyFont="1" applyFill="1" applyBorder="1" applyAlignment="1" applyProtection="1">
      <alignment horizontal="left" vertical="center"/>
      <protection/>
    </xf>
    <xf numFmtId="1" fontId="8" fillId="2" borderId="0" xfId="49" applyNumberFormat="1" applyFont="1" applyFill="1" applyBorder="1" applyAlignment="1" applyProtection="1">
      <alignment horizontal="right" vertical="center"/>
      <protection/>
    </xf>
    <xf numFmtId="1" fontId="0" fillId="2" borderId="0" xfId="0" applyNumberFormat="1" applyFill="1" applyBorder="1" applyAlignment="1" applyProtection="1">
      <alignment horizontal="center"/>
      <protection/>
    </xf>
    <xf numFmtId="9" fontId="1" fillId="2" borderId="0" xfId="0" applyNumberFormat="1" applyFont="1" applyFill="1" applyBorder="1" applyAlignment="1" applyProtection="1">
      <alignment horizontal="center"/>
      <protection/>
    </xf>
    <xf numFmtId="1" fontId="1" fillId="2" borderId="0" xfId="0" applyNumberFormat="1" applyFont="1" applyFill="1" applyBorder="1" applyAlignment="1" applyProtection="1">
      <alignment horizontal="center"/>
      <protection/>
    </xf>
    <xf numFmtId="1" fontId="0" fillId="2" borderId="0" xfId="49" applyNumberFormat="1" applyFont="1" applyFill="1" applyBorder="1" applyAlignment="1" applyProtection="1">
      <alignment horizontal="center" vertical="center"/>
      <protection/>
    </xf>
    <xf numFmtId="9" fontId="0" fillId="2" borderId="0" xfId="49" applyNumberFormat="1" applyFont="1" applyFill="1" applyBorder="1" applyAlignment="1" applyProtection="1">
      <alignment horizontal="center" vertical="center"/>
      <protection/>
    </xf>
    <xf numFmtId="0" fontId="12" fillId="2" borderId="10" xfId="0" applyFont="1" applyFill="1" applyBorder="1" applyAlignment="1" applyProtection="1">
      <alignment horizontal="left" vertical="center"/>
      <protection/>
    </xf>
    <xf numFmtId="9" fontId="20" fillId="2" borderId="15" xfId="0" applyNumberFormat="1" applyFont="1" applyFill="1" applyBorder="1" applyAlignment="1" applyProtection="1">
      <alignment horizontal="left" vertical="center" indent="1"/>
      <protection/>
    </xf>
    <xf numFmtId="9" fontId="19" fillId="2" borderId="17" xfId="0" applyNumberFormat="1" applyFont="1" applyFill="1" applyBorder="1" applyAlignment="1" applyProtection="1">
      <alignment horizontal="left" vertical="center" indent="1"/>
      <protection/>
    </xf>
    <xf numFmtId="9" fontId="19" fillId="2" borderId="28" xfId="0" applyNumberFormat="1" applyFont="1" applyFill="1" applyBorder="1" applyAlignment="1" applyProtection="1">
      <alignment horizontal="left" vertical="center" indent="1"/>
      <protection/>
    </xf>
    <xf numFmtId="9" fontId="20" fillId="2" borderId="28" xfId="0" applyNumberFormat="1" applyFont="1" applyFill="1" applyBorder="1" applyAlignment="1" applyProtection="1">
      <alignment horizontal="left" vertical="center" indent="1"/>
      <protection/>
    </xf>
    <xf numFmtId="9" fontId="8" fillId="2" borderId="0" xfId="0" applyNumberFormat="1" applyFont="1" applyFill="1" applyBorder="1" applyAlignment="1" applyProtection="1">
      <alignment horizontal="center" vertical="center"/>
      <protection/>
    </xf>
    <xf numFmtId="14" fontId="8" fillId="2" borderId="0" xfId="0" applyNumberFormat="1" applyFont="1" applyFill="1" applyBorder="1" applyAlignment="1" applyProtection="1">
      <alignment horizontal="center" vertical="center"/>
      <protection/>
    </xf>
    <xf numFmtId="0" fontId="46" fillId="2" borderId="0" xfId="0" applyFont="1" applyFill="1" applyAlignment="1" applyProtection="1">
      <alignment vertical="center" wrapText="1"/>
      <protection/>
    </xf>
    <xf numFmtId="0" fontId="46" fillId="2" borderId="0" xfId="0" applyFont="1" applyFill="1" applyBorder="1" applyAlignment="1" applyProtection="1">
      <alignment vertical="center" wrapText="1"/>
      <protection/>
    </xf>
    <xf numFmtId="0" fontId="45" fillId="2" borderId="0" xfId="0" applyFont="1" applyFill="1" applyBorder="1" applyAlignment="1" applyProtection="1">
      <alignment horizontal="left" vertical="center" wrapText="1" indent="1"/>
      <protection/>
    </xf>
    <xf numFmtId="0" fontId="8" fillId="6" borderId="0" xfId="0" applyFont="1" applyFill="1" applyAlignment="1" applyProtection="1">
      <alignment horizontal="center" vertical="center"/>
      <protection/>
    </xf>
    <xf numFmtId="0" fontId="3" fillId="6" borderId="0" xfId="0" applyFont="1" applyFill="1" applyBorder="1" applyAlignment="1" applyProtection="1">
      <alignment/>
      <protection/>
    </xf>
    <xf numFmtId="0" fontId="3" fillId="6" borderId="0" xfId="0" applyFont="1" applyFill="1" applyAlignment="1" applyProtection="1">
      <alignment/>
      <protection/>
    </xf>
    <xf numFmtId="0" fontId="2" fillId="6" borderId="0" xfId="0" applyFont="1" applyFill="1" applyBorder="1" applyAlignment="1" applyProtection="1">
      <alignment vertical="center" wrapText="1"/>
      <protection/>
    </xf>
    <xf numFmtId="0" fontId="8" fillId="6" borderId="0" xfId="0" applyFont="1" applyFill="1" applyAlignment="1" applyProtection="1">
      <alignment wrapText="1"/>
      <protection/>
    </xf>
    <xf numFmtId="0" fontId="5" fillId="6" borderId="0" xfId="0" applyFont="1" applyFill="1" applyAlignment="1" applyProtection="1">
      <alignment/>
      <protection/>
    </xf>
    <xf numFmtId="0" fontId="0" fillId="6" borderId="0" xfId="0" applyFont="1" applyFill="1" applyBorder="1" applyAlignment="1" applyProtection="1">
      <alignment horizontal="center" vertical="center"/>
      <protection/>
    </xf>
    <xf numFmtId="43" fontId="21" fillId="6" borderId="0" xfId="0" applyNumberFormat="1" applyFont="1" applyFill="1" applyBorder="1" applyAlignment="1" applyProtection="1">
      <alignment vertical="center"/>
      <protection/>
    </xf>
    <xf numFmtId="43" fontId="8" fillId="6" borderId="0" xfId="0" applyNumberFormat="1" applyFont="1" applyFill="1" applyBorder="1" applyAlignment="1" applyProtection="1">
      <alignment vertical="center"/>
      <protection/>
    </xf>
    <xf numFmtId="0" fontId="7" fillId="6" borderId="0" xfId="0" applyFont="1" applyFill="1" applyBorder="1" applyAlignment="1" applyProtection="1">
      <alignment/>
      <protection/>
    </xf>
    <xf numFmtId="0" fontId="21" fillId="2" borderId="15" xfId="0" applyFont="1" applyFill="1" applyBorder="1" applyAlignment="1" applyProtection="1">
      <alignment horizontal="left" vertical="center" indent="1"/>
      <protection/>
    </xf>
    <xf numFmtId="0" fontId="21" fillId="2" borderId="10" xfId="0" applyFont="1" applyFill="1" applyBorder="1" applyAlignment="1" applyProtection="1">
      <alignment horizontal="left" vertical="center" indent="1"/>
      <protection/>
    </xf>
    <xf numFmtId="0" fontId="21" fillId="2" borderId="18" xfId="0" applyFont="1" applyFill="1" applyBorder="1" applyAlignment="1" applyProtection="1">
      <alignment horizontal="left" vertical="center" indent="1"/>
      <protection/>
    </xf>
    <xf numFmtId="0" fontId="21" fillId="2" borderId="0" xfId="0" applyFont="1" applyFill="1" applyBorder="1" applyAlignment="1" applyProtection="1">
      <alignment horizontal="left" vertical="center" indent="1"/>
      <protection/>
    </xf>
    <xf numFmtId="0" fontId="8" fillId="2" borderId="18" xfId="0" applyFont="1" applyFill="1" applyBorder="1" applyAlignment="1" applyProtection="1">
      <alignment horizontal="left" indent="1"/>
      <protection/>
    </xf>
    <xf numFmtId="9" fontId="8" fillId="2" borderId="25" xfId="0" applyNumberFormat="1" applyFont="1" applyFill="1" applyBorder="1" applyAlignment="1" applyProtection="1">
      <alignment horizontal="left" vertical="center"/>
      <protection/>
    </xf>
    <xf numFmtId="0" fontId="17" fillId="2" borderId="0" xfId="0" applyFont="1" applyFill="1" applyBorder="1" applyAlignment="1" applyProtection="1">
      <alignment horizontal="right" indent="1"/>
      <protection/>
    </xf>
    <xf numFmtId="9" fontId="8" fillId="2" borderId="25" xfId="0" applyNumberFormat="1" applyFont="1" applyFill="1" applyBorder="1" applyAlignment="1" applyProtection="1">
      <alignment horizontal="left"/>
      <protection/>
    </xf>
    <xf numFmtId="9" fontId="8" fillId="6" borderId="0" xfId="49" applyFont="1" applyFill="1" applyBorder="1" applyAlignment="1" applyProtection="1">
      <alignment horizontal="left" wrapText="1"/>
      <protection/>
    </xf>
    <xf numFmtId="0" fontId="8" fillId="2" borderId="0" xfId="0" applyFont="1" applyFill="1" applyBorder="1" applyAlignment="1" applyProtection="1">
      <alignment horizontal="left"/>
      <protection/>
    </xf>
    <xf numFmtId="43" fontId="8" fillId="2" borderId="29" xfId="0" applyNumberFormat="1" applyFont="1" applyFill="1" applyBorder="1" applyAlignment="1" applyProtection="1">
      <alignment vertical="center"/>
      <protection/>
    </xf>
    <xf numFmtId="9" fontId="8" fillId="2" borderId="0" xfId="0" applyNumberFormat="1" applyFont="1" applyFill="1" applyBorder="1" applyAlignment="1" applyProtection="1">
      <alignment horizontal="left" vertical="center"/>
      <protection/>
    </xf>
    <xf numFmtId="43" fontId="21" fillId="2" borderId="10" xfId="0" applyNumberFormat="1" applyFont="1" applyFill="1" applyBorder="1" applyAlignment="1" applyProtection="1">
      <alignment horizontal="left" vertical="center" indent="1"/>
      <protection/>
    </xf>
    <xf numFmtId="43" fontId="23" fillId="2" borderId="0" xfId="0" applyNumberFormat="1" applyFont="1" applyFill="1" applyBorder="1" applyAlignment="1" applyProtection="1">
      <alignment horizontal="center" vertical="center"/>
      <protection/>
    </xf>
    <xf numFmtId="10" fontId="23" fillId="2" borderId="0" xfId="0" applyNumberFormat="1" applyFont="1" applyFill="1" applyBorder="1" applyAlignment="1" applyProtection="1">
      <alignment horizontal="center" vertical="center"/>
      <protection/>
    </xf>
    <xf numFmtId="43" fontId="7" fillId="6" borderId="0" xfId="0" applyNumberFormat="1" applyFont="1" applyFill="1" applyBorder="1" applyAlignment="1" applyProtection="1">
      <alignment horizontal="center" vertical="center"/>
      <protection/>
    </xf>
    <xf numFmtId="0" fontId="8" fillId="2" borderId="17" xfId="0" applyFont="1" applyFill="1" applyBorder="1" applyAlignment="1" applyProtection="1">
      <alignment horizontal="left" indent="1"/>
      <protection/>
    </xf>
    <xf numFmtId="9" fontId="8" fillId="6" borderId="0" xfId="0" applyNumberFormat="1" applyFont="1" applyFill="1" applyBorder="1" applyAlignment="1" applyProtection="1">
      <alignment horizontal="left" vertical="center"/>
      <protection/>
    </xf>
    <xf numFmtId="9" fontId="8" fillId="6" borderId="0" xfId="0" applyNumberFormat="1" applyFont="1" applyFill="1" applyBorder="1" applyAlignment="1" applyProtection="1">
      <alignment horizontal="center" vertical="center"/>
      <protection/>
    </xf>
    <xf numFmtId="0" fontId="18" fillId="2" borderId="18" xfId="0" applyFont="1" applyFill="1" applyBorder="1" applyAlignment="1" applyProtection="1">
      <alignment horizontal="left" vertical="center"/>
      <protection/>
    </xf>
    <xf numFmtId="0" fontId="18" fillId="2" borderId="0" xfId="0" applyFont="1" applyFill="1" applyBorder="1" applyAlignment="1" applyProtection="1">
      <alignment horizontal="left" vertical="center"/>
      <protection/>
    </xf>
    <xf numFmtId="9" fontId="8" fillId="2" borderId="0" xfId="49" applyFont="1" applyFill="1" applyBorder="1" applyAlignment="1" applyProtection="1">
      <alignment horizontal="left" wrapText="1"/>
      <protection/>
    </xf>
    <xf numFmtId="10" fontId="8" fillId="2" borderId="0" xfId="0" applyNumberFormat="1" applyFont="1" applyFill="1" applyBorder="1" applyAlignment="1" applyProtection="1">
      <alignment horizontal="center" vertical="center"/>
      <protection/>
    </xf>
    <xf numFmtId="9" fontId="8" fillId="2" borderId="0" xfId="0" applyNumberFormat="1" applyFont="1" applyFill="1" applyBorder="1" applyAlignment="1" applyProtection="1">
      <alignment horizontal="center"/>
      <protection/>
    </xf>
    <xf numFmtId="1" fontId="8" fillId="2" borderId="0" xfId="0" applyNumberFormat="1" applyFont="1" applyFill="1" applyBorder="1" applyAlignment="1" applyProtection="1">
      <alignment horizontal="center" vertical="center"/>
      <protection/>
    </xf>
    <xf numFmtId="9" fontId="8" fillId="2" borderId="12" xfId="0" applyNumberFormat="1" applyFont="1" applyFill="1" applyBorder="1" applyAlignment="1" applyProtection="1">
      <alignment horizontal="center" vertical="center"/>
      <protection/>
    </xf>
    <xf numFmtId="9" fontId="8" fillId="2" borderId="18" xfId="0" applyNumberFormat="1" applyFont="1" applyFill="1" applyBorder="1" applyAlignment="1" applyProtection="1">
      <alignment horizontal="left" vertical="center"/>
      <protection/>
    </xf>
    <xf numFmtId="9" fontId="8" fillId="2" borderId="18" xfId="0" applyNumberFormat="1" applyFont="1" applyFill="1" applyBorder="1" applyAlignment="1" applyProtection="1">
      <alignment horizontal="left"/>
      <protection/>
    </xf>
    <xf numFmtId="9" fontId="8" fillId="2" borderId="17" xfId="0" applyNumberFormat="1" applyFont="1" applyFill="1" applyBorder="1" applyAlignment="1" applyProtection="1">
      <alignment horizontal="center"/>
      <protection/>
    </xf>
    <xf numFmtId="9" fontId="8" fillId="2" borderId="11" xfId="0" applyNumberFormat="1" applyFont="1" applyFill="1" applyBorder="1" applyAlignment="1" applyProtection="1">
      <alignment horizontal="center" vertical="center"/>
      <protection/>
    </xf>
    <xf numFmtId="43" fontId="21" fillId="2" borderId="0" xfId="0" applyNumberFormat="1" applyFont="1" applyFill="1" applyBorder="1" applyAlignment="1" applyProtection="1">
      <alignment horizontal="left" vertical="center" indent="1"/>
      <protection/>
    </xf>
    <xf numFmtId="9" fontId="8" fillId="2" borderId="0" xfId="0" applyNumberFormat="1" applyFont="1" applyFill="1" applyBorder="1" applyAlignment="1" applyProtection="1">
      <alignment horizontal="right" vertical="center"/>
      <protection/>
    </xf>
    <xf numFmtId="43" fontId="7" fillId="2" borderId="0" xfId="0" applyNumberFormat="1" applyFont="1" applyFill="1" applyBorder="1" applyAlignment="1" applyProtection="1">
      <alignment horizontal="center" vertical="center"/>
      <protection/>
    </xf>
    <xf numFmtId="0" fontId="8" fillId="2" borderId="22" xfId="0" applyFont="1" applyFill="1" applyBorder="1" applyAlignment="1" applyProtection="1">
      <alignment horizontal="left" indent="1"/>
      <protection/>
    </xf>
    <xf numFmtId="43" fontId="0" fillId="2" borderId="0" xfId="0" applyNumberFormat="1" applyFont="1" applyFill="1" applyBorder="1" applyAlignment="1" applyProtection="1">
      <alignment vertical="center"/>
      <protection/>
    </xf>
    <xf numFmtId="0" fontId="0" fillId="2" borderId="0" xfId="0" applyFont="1" applyFill="1" applyBorder="1" applyAlignment="1" applyProtection="1">
      <alignment horizontal="left" vertical="center" indent="1"/>
      <protection/>
    </xf>
    <xf numFmtId="164" fontId="17" fillId="2" borderId="18" xfId="44" applyNumberFormat="1" applyFont="1" applyFill="1" applyBorder="1" applyAlignment="1" applyProtection="1">
      <alignment horizontal="center" vertical="top" wrapText="1"/>
      <protection/>
    </xf>
    <xf numFmtId="164" fontId="17" fillId="2" borderId="0" xfId="44" applyNumberFormat="1" applyFont="1" applyFill="1" applyBorder="1" applyAlignment="1" applyProtection="1">
      <alignment horizontal="center" vertical="top" wrapText="1"/>
      <protection/>
    </xf>
    <xf numFmtId="43" fontId="12" fillId="2" borderId="0" xfId="0" applyNumberFormat="1" applyFont="1" applyFill="1" applyBorder="1" applyAlignment="1" applyProtection="1">
      <alignment vertical="center"/>
      <protection/>
    </xf>
    <xf numFmtId="43" fontId="12" fillId="2" borderId="11" xfId="0" applyNumberFormat="1" applyFont="1" applyFill="1" applyBorder="1" applyAlignment="1" applyProtection="1">
      <alignment vertical="center"/>
      <protection/>
    </xf>
    <xf numFmtId="0" fontId="0" fillId="2" borderId="10" xfId="0" applyFont="1" applyFill="1" applyBorder="1" applyAlignment="1" applyProtection="1">
      <alignment vertical="center" wrapText="1"/>
      <protection/>
    </xf>
    <xf numFmtId="43" fontId="0" fillId="2" borderId="10" xfId="44" applyFont="1" applyFill="1" applyBorder="1" applyAlignment="1" applyProtection="1">
      <alignment horizontal="center" vertical="center"/>
      <protection/>
    </xf>
    <xf numFmtId="0" fontId="0" fillId="2" borderId="18" xfId="0" applyFont="1" applyFill="1" applyBorder="1" applyAlignment="1" applyProtection="1">
      <alignment/>
      <protection/>
    </xf>
    <xf numFmtId="0" fontId="0" fillId="2" borderId="0" xfId="0" applyFont="1" applyFill="1" applyAlignment="1" applyProtection="1">
      <alignment/>
      <protection/>
    </xf>
    <xf numFmtId="0" fontId="51" fillId="2" borderId="0" xfId="0" applyFont="1" applyFill="1" applyAlignment="1" applyProtection="1">
      <alignment horizontal="left" vertical="center"/>
      <protection/>
    </xf>
    <xf numFmtId="43" fontId="13" fillId="2" borderId="0" xfId="0" applyNumberFormat="1" applyFont="1" applyFill="1" applyBorder="1" applyAlignment="1" applyProtection="1">
      <alignment vertical="center"/>
      <protection/>
    </xf>
    <xf numFmtId="43" fontId="52" fillId="2" borderId="0" xfId="0" applyNumberFormat="1" applyFont="1" applyFill="1" applyBorder="1" applyAlignment="1" applyProtection="1">
      <alignment horizontal="center" vertical="center"/>
      <protection/>
    </xf>
    <xf numFmtId="10" fontId="52" fillId="2" borderId="0" xfId="0" applyNumberFormat="1" applyFont="1" applyFill="1" applyBorder="1" applyAlignment="1" applyProtection="1">
      <alignment horizontal="center" vertical="center"/>
      <protection/>
    </xf>
    <xf numFmtId="43" fontId="52" fillId="2" borderId="0" xfId="0" applyNumberFormat="1" applyFont="1" applyFill="1" applyBorder="1" applyAlignment="1" applyProtection="1">
      <alignment vertical="center"/>
      <protection/>
    </xf>
    <xf numFmtId="43" fontId="53" fillId="2" borderId="0" xfId="0" applyNumberFormat="1" applyFont="1" applyFill="1" applyBorder="1" applyAlignment="1" applyProtection="1">
      <alignment vertical="center"/>
      <protection/>
    </xf>
    <xf numFmtId="0" fontId="8" fillId="8" borderId="29" xfId="0" applyFont="1" applyFill="1" applyBorder="1" applyAlignment="1" applyProtection="1">
      <alignment horizontal="left" vertical="center" indent="1"/>
      <protection/>
    </xf>
    <xf numFmtId="43" fontId="8" fillId="8" borderId="29" xfId="42" applyNumberFormat="1" applyFont="1" applyFill="1" applyBorder="1" applyAlignment="1" applyProtection="1">
      <alignment vertical="center"/>
      <protection/>
    </xf>
    <xf numFmtId="0" fontId="21" fillId="2" borderId="30" xfId="0" applyFont="1" applyFill="1" applyBorder="1" applyAlignment="1" applyProtection="1">
      <alignment vertical="top"/>
      <protection/>
    </xf>
    <xf numFmtId="0" fontId="47" fillId="2" borderId="31" xfId="0" applyFont="1" applyFill="1" applyBorder="1" applyAlignment="1" applyProtection="1">
      <alignment horizontal="left" vertical="top"/>
      <protection/>
    </xf>
    <xf numFmtId="0" fontId="21" fillId="2" borderId="32" xfId="0" applyFont="1" applyFill="1" applyBorder="1" applyAlignment="1" applyProtection="1">
      <alignment vertical="top"/>
      <protection/>
    </xf>
    <xf numFmtId="0" fontId="21" fillId="2" borderId="33" xfId="0" applyFont="1" applyFill="1" applyBorder="1" applyAlignment="1" applyProtection="1">
      <alignment horizontal="left" vertical="top"/>
      <protection/>
    </xf>
    <xf numFmtId="0" fontId="2" fillId="2" borderId="11" xfId="0" applyFont="1" applyFill="1" applyBorder="1" applyAlignment="1" applyProtection="1">
      <alignment horizontal="center" vertical="center"/>
      <protection/>
    </xf>
    <xf numFmtId="0" fontId="0" fillId="2" borderId="10" xfId="0" applyFont="1" applyFill="1" applyBorder="1" applyAlignment="1" applyProtection="1">
      <alignment horizontal="center" vertical="center"/>
      <protection/>
    </xf>
    <xf numFmtId="10" fontId="0" fillId="2" borderId="0" xfId="0" applyNumberFormat="1" applyFont="1" applyFill="1" applyBorder="1" applyAlignment="1" applyProtection="1">
      <alignment horizontal="center" vertical="center"/>
      <protection/>
    </xf>
    <xf numFmtId="0" fontId="0" fillId="2" borderId="0" xfId="0" applyFont="1" applyFill="1" applyBorder="1" applyAlignment="1" applyProtection="1">
      <alignment horizontal="center" vertical="top"/>
      <protection/>
    </xf>
    <xf numFmtId="0" fontId="0" fillId="2" borderId="10" xfId="0" applyFont="1" applyFill="1" applyBorder="1" applyAlignment="1" applyProtection="1">
      <alignment horizontal="left" vertical="center" wrapText="1" indent="1"/>
      <protection/>
    </xf>
    <xf numFmtId="1" fontId="0" fillId="2" borderId="0" xfId="49" applyNumberFormat="1" applyFont="1" applyFill="1" applyBorder="1" applyAlignment="1" applyProtection="1">
      <alignment horizontal="right" vertical="center"/>
      <protection/>
    </xf>
    <xf numFmtId="43" fontId="0" fillId="2" borderId="0" xfId="0" applyNumberFormat="1" applyFont="1" applyFill="1" applyBorder="1" applyAlignment="1" applyProtection="1">
      <alignment horizontal="center" vertical="center"/>
      <protection/>
    </xf>
    <xf numFmtId="0" fontId="18" fillId="6" borderId="0" xfId="0" applyFont="1" applyFill="1" applyAlignment="1" applyProtection="1">
      <alignment horizontal="center" vertical="center"/>
      <protection/>
    </xf>
    <xf numFmtId="0" fontId="2" fillId="6" borderId="0" xfId="0" applyFont="1" applyFill="1" applyAlignment="1" applyProtection="1">
      <alignment/>
      <protection/>
    </xf>
    <xf numFmtId="0" fontId="2" fillId="0" borderId="0" xfId="0" applyFont="1" applyAlignment="1" applyProtection="1">
      <alignment/>
      <protection/>
    </xf>
    <xf numFmtId="0" fontId="18" fillId="2" borderId="0" xfId="0" applyFont="1" applyFill="1" applyAlignment="1" applyProtection="1">
      <alignment horizontal="center" vertical="center"/>
      <protection/>
    </xf>
    <xf numFmtId="0" fontId="2" fillId="2" borderId="0" xfId="0" applyFont="1" applyFill="1" applyAlignment="1" applyProtection="1">
      <alignment/>
      <protection/>
    </xf>
    <xf numFmtId="0" fontId="2" fillId="2" borderId="0" xfId="0" applyFont="1" applyFill="1" applyAlignment="1" applyProtection="1">
      <alignment vertical="center"/>
      <protection/>
    </xf>
    <xf numFmtId="0" fontId="2" fillId="2" borderId="0" xfId="0" applyFont="1" applyFill="1" applyAlignment="1" applyProtection="1">
      <alignment horizontal="center" vertical="center"/>
      <protection/>
    </xf>
    <xf numFmtId="0" fontId="18" fillId="2" borderId="0" xfId="0" applyFont="1" applyFill="1" applyBorder="1" applyAlignment="1" applyProtection="1">
      <alignment horizontal="left" vertical="center" indent="1"/>
      <protection/>
    </xf>
    <xf numFmtId="0" fontId="0" fillId="2" borderId="0" xfId="0" applyFont="1" applyFill="1" applyBorder="1" applyAlignment="1" applyProtection="1">
      <alignment horizontal="center"/>
      <protection/>
    </xf>
    <xf numFmtId="0" fontId="2" fillId="2" borderId="0" xfId="0" applyFont="1" applyFill="1" applyBorder="1" applyAlignment="1" applyProtection="1">
      <alignment horizontal="center" vertical="center" wrapText="1"/>
      <protection/>
    </xf>
    <xf numFmtId="43" fontId="8" fillId="2" borderId="34" xfId="44" applyFont="1" applyFill="1" applyBorder="1" applyAlignment="1" applyProtection="1">
      <alignment horizontal="center" vertical="center"/>
      <protection/>
    </xf>
    <xf numFmtId="43" fontId="0" fillId="2" borderId="28" xfId="44" applyFont="1" applyFill="1" applyBorder="1" applyAlignment="1" applyProtection="1">
      <alignment horizontal="center" vertical="center"/>
      <protection/>
    </xf>
    <xf numFmtId="43" fontId="0" fillId="2" borderId="19" xfId="44" applyFont="1" applyFill="1" applyBorder="1" applyAlignment="1" applyProtection="1">
      <alignment horizontal="center" vertical="center"/>
      <protection/>
    </xf>
    <xf numFmtId="43" fontId="0" fillId="2" borderId="29" xfId="44" applyFont="1" applyFill="1" applyBorder="1" applyAlignment="1" applyProtection="1">
      <alignment horizontal="center" vertical="center"/>
      <protection/>
    </xf>
    <xf numFmtId="0" fontId="12" fillId="2" borderId="35" xfId="0" applyFont="1" applyFill="1" applyBorder="1" applyAlignment="1" applyProtection="1">
      <alignment horizontal="left" vertical="center" wrapText="1" indent="1"/>
      <protection/>
    </xf>
    <xf numFmtId="0" fontId="12" fillId="2" borderId="0" xfId="0" applyFont="1" applyFill="1" applyBorder="1" applyAlignment="1" applyProtection="1">
      <alignment horizontal="left" vertical="center" wrapText="1" indent="1"/>
      <protection/>
    </xf>
    <xf numFmtId="0" fontId="12" fillId="2" borderId="12" xfId="0" applyFont="1" applyFill="1" applyBorder="1" applyAlignment="1" applyProtection="1">
      <alignment horizontal="left" vertical="center" wrapText="1" indent="1"/>
      <protection/>
    </xf>
    <xf numFmtId="43" fontId="8" fillId="2" borderId="36" xfId="44" applyFont="1" applyFill="1" applyBorder="1" applyAlignment="1" applyProtection="1">
      <alignment horizontal="center" vertical="center"/>
      <protection/>
    </xf>
    <xf numFmtId="43" fontId="8" fillId="2" borderId="36" xfId="44" applyNumberFormat="1" applyFont="1" applyFill="1" applyBorder="1" applyAlignment="1" applyProtection="1">
      <alignment horizontal="center" vertical="center"/>
      <protection/>
    </xf>
    <xf numFmtId="43" fontId="8" fillId="2" borderId="0" xfId="44" applyNumberFormat="1" applyFont="1" applyFill="1" applyBorder="1" applyAlignment="1" applyProtection="1">
      <alignment horizontal="center" vertical="center"/>
      <protection/>
    </xf>
    <xf numFmtId="43" fontId="8" fillId="2" borderId="37" xfId="44" applyNumberFormat="1" applyFont="1" applyFill="1" applyBorder="1" applyAlignment="1" applyProtection="1">
      <alignment horizontal="center" vertical="center"/>
      <protection/>
    </xf>
    <xf numFmtId="0" fontId="21" fillId="2" borderId="38" xfId="0" applyFont="1" applyFill="1" applyBorder="1" applyAlignment="1" applyProtection="1">
      <alignment vertical="center" wrapText="1"/>
      <protection/>
    </xf>
    <xf numFmtId="0" fontId="21" fillId="2" borderId="0" xfId="0" applyFont="1" applyFill="1" applyBorder="1" applyAlignment="1" applyProtection="1">
      <alignment vertical="center" wrapText="1"/>
      <protection/>
    </xf>
    <xf numFmtId="0" fontId="2" fillId="6" borderId="0" xfId="0" applyFont="1" applyFill="1" applyAlignment="1" applyProtection="1">
      <alignment horizontal="center" vertical="center"/>
      <protection/>
    </xf>
    <xf numFmtId="164" fontId="8" fillId="2" borderId="0" xfId="44" applyNumberFormat="1" applyFont="1" applyFill="1" applyBorder="1" applyAlignment="1" applyProtection="1">
      <alignment horizontal="center" wrapText="1"/>
      <protection/>
    </xf>
    <xf numFmtId="0" fontId="18" fillId="6" borderId="20" xfId="0" applyFont="1" applyFill="1" applyBorder="1" applyAlignment="1" applyProtection="1">
      <alignment horizontal="center" vertical="center"/>
      <protection/>
    </xf>
    <xf numFmtId="0" fontId="18" fillId="2" borderId="0" xfId="0" applyFont="1" applyFill="1" applyBorder="1" applyAlignment="1" applyProtection="1">
      <alignment horizontal="center" vertical="center"/>
      <protection/>
    </xf>
    <xf numFmtId="0" fontId="12" fillId="2" borderId="0" xfId="0" applyFont="1" applyFill="1" applyBorder="1" applyAlignment="1" applyProtection="1">
      <alignment horizontal="right"/>
      <protection/>
    </xf>
    <xf numFmtId="43" fontId="5" fillId="2" borderId="0" xfId="0" applyNumberFormat="1" applyFont="1" applyFill="1" applyBorder="1" applyAlignment="1" applyProtection="1">
      <alignment/>
      <protection/>
    </xf>
    <xf numFmtId="0" fontId="18" fillId="6" borderId="0" xfId="0" applyFont="1" applyFill="1" applyBorder="1" applyAlignment="1" applyProtection="1">
      <alignment horizontal="center" vertical="center"/>
      <protection/>
    </xf>
    <xf numFmtId="43" fontId="0" fillId="2" borderId="0" xfId="44" applyFont="1" applyFill="1" applyBorder="1" applyAlignment="1" applyProtection="1">
      <alignment horizontal="center" vertical="center"/>
      <protection/>
    </xf>
    <xf numFmtId="43" fontId="0" fillId="2" borderId="11" xfId="44" applyFont="1" applyFill="1" applyBorder="1" applyAlignment="1" applyProtection="1">
      <alignment horizontal="left" vertical="center"/>
      <protection/>
    </xf>
    <xf numFmtId="0" fontId="0" fillId="2" borderId="11" xfId="0" applyFont="1" applyFill="1" applyBorder="1" applyAlignment="1" applyProtection="1">
      <alignment vertical="center" wrapText="1"/>
      <protection/>
    </xf>
    <xf numFmtId="0" fontId="0" fillId="2" borderId="0" xfId="0" applyFont="1" applyFill="1" applyAlignment="1" applyProtection="1">
      <alignment vertical="center" wrapText="1"/>
      <protection/>
    </xf>
    <xf numFmtId="0" fontId="18" fillId="6" borderId="0" xfId="0" applyFont="1" applyFill="1" applyAlignment="1" applyProtection="1">
      <alignment horizontal="center"/>
      <protection/>
    </xf>
    <xf numFmtId="0" fontId="18" fillId="2" borderId="0" xfId="0" applyFont="1" applyFill="1" applyAlignment="1" applyProtection="1">
      <alignment horizontal="center"/>
      <protection/>
    </xf>
    <xf numFmtId="0" fontId="21" fillId="2" borderId="0" xfId="0" applyFont="1" applyFill="1" applyAlignment="1" applyProtection="1">
      <alignment/>
      <protection/>
    </xf>
    <xf numFmtId="0" fontId="0" fillId="2" borderId="0" xfId="0" applyFont="1" applyFill="1" applyBorder="1" applyAlignment="1" applyProtection="1">
      <alignment/>
      <protection/>
    </xf>
    <xf numFmtId="9" fontId="0" fillId="2" borderId="0" xfId="0" applyNumberFormat="1" applyFont="1" applyFill="1" applyBorder="1" applyAlignment="1" applyProtection="1">
      <alignment horizontal="left" vertical="center"/>
      <protection/>
    </xf>
    <xf numFmtId="9" fontId="0" fillId="2" borderId="0" xfId="0" applyNumberFormat="1" applyFont="1" applyFill="1" applyBorder="1" applyAlignment="1" applyProtection="1">
      <alignment horizontal="center" vertical="center"/>
      <protection/>
    </xf>
    <xf numFmtId="10" fontId="0" fillId="2" borderId="0" xfId="44" applyNumberFormat="1" applyFont="1" applyFill="1" applyBorder="1" applyAlignment="1" applyProtection="1">
      <alignment horizontal="center" vertical="center" wrapText="1"/>
      <protection/>
    </xf>
    <xf numFmtId="0" fontId="0" fillId="2" borderId="18" xfId="0" applyFont="1" applyFill="1" applyBorder="1" applyAlignment="1" applyProtection="1">
      <alignment vertical="center" wrapText="1"/>
      <protection/>
    </xf>
    <xf numFmtId="10" fontId="8" fillId="2" borderId="0" xfId="0" applyNumberFormat="1" applyFont="1" applyFill="1" applyBorder="1" applyAlignment="1" applyProtection="1">
      <alignment horizontal="center"/>
      <protection/>
    </xf>
    <xf numFmtId="9" fontId="0" fillId="2" borderId="0" xfId="49" applyFont="1" applyFill="1" applyBorder="1" applyAlignment="1" applyProtection="1">
      <alignment horizontal="center" vertical="center"/>
      <protection/>
    </xf>
    <xf numFmtId="10" fontId="8" fillId="6" borderId="0" xfId="0" applyNumberFormat="1" applyFont="1" applyFill="1" applyBorder="1" applyAlignment="1" applyProtection="1">
      <alignment horizontal="center"/>
      <protection/>
    </xf>
    <xf numFmtId="43" fontId="8" fillId="6" borderId="0" xfId="0" applyNumberFormat="1" applyFont="1" applyFill="1" applyBorder="1" applyAlignment="1" applyProtection="1">
      <alignment horizontal="center" vertical="center"/>
      <protection/>
    </xf>
    <xf numFmtId="9" fontId="5" fillId="2" borderId="0" xfId="49" applyFont="1" applyFill="1" applyBorder="1" applyAlignment="1" applyProtection="1">
      <alignment horizontal="center" vertical="center"/>
      <protection/>
    </xf>
    <xf numFmtId="43" fontId="0" fillId="2" borderId="11" xfId="0" applyNumberFormat="1" applyFont="1" applyFill="1" applyBorder="1" applyAlignment="1" applyProtection="1">
      <alignment vertical="center"/>
      <protection/>
    </xf>
    <xf numFmtId="43" fontId="0" fillId="2" borderId="11" xfId="0" applyNumberFormat="1" applyFont="1" applyFill="1" applyBorder="1" applyAlignment="1" applyProtection="1">
      <alignment vertical="center" wrapText="1"/>
      <protection/>
    </xf>
    <xf numFmtId="0" fontId="18" fillId="0" borderId="0" xfId="0" applyFont="1" applyFill="1" applyAlignment="1" applyProtection="1">
      <alignment horizontal="center" vertical="center"/>
      <protection/>
    </xf>
    <xf numFmtId="0" fontId="25" fillId="6" borderId="0" xfId="0" applyFont="1" applyFill="1" applyAlignment="1" applyProtection="1">
      <alignment/>
      <protection/>
    </xf>
    <xf numFmtId="0" fontId="2" fillId="2" borderId="10" xfId="0" applyFont="1" applyFill="1" applyBorder="1" applyAlignment="1" applyProtection="1">
      <alignment horizontal="center" vertical="center"/>
      <protection/>
    </xf>
    <xf numFmtId="9" fontId="0" fillId="2" borderId="12" xfId="0" applyNumberFormat="1" applyFont="1" applyFill="1" applyBorder="1" applyAlignment="1" applyProtection="1">
      <alignment horizontal="center" vertical="center"/>
      <protection/>
    </xf>
    <xf numFmtId="9" fontId="0" fillId="2" borderId="11" xfId="0" applyNumberFormat="1" applyFont="1" applyFill="1" applyBorder="1" applyAlignment="1" applyProtection="1">
      <alignment horizontal="center" vertical="center"/>
      <protection/>
    </xf>
    <xf numFmtId="0" fontId="0" fillId="2" borderId="0" xfId="0" applyFont="1" applyFill="1" applyAlignment="1" applyProtection="1">
      <alignment vertical="center"/>
      <protection/>
    </xf>
    <xf numFmtId="43" fontId="8" fillId="2" borderId="11" xfId="0" applyNumberFormat="1" applyFont="1" applyFill="1" applyBorder="1" applyAlignment="1" applyProtection="1">
      <alignment vertical="center" wrapText="1"/>
      <protection/>
    </xf>
    <xf numFmtId="0" fontId="18" fillId="2" borderId="11" xfId="0" applyFont="1" applyFill="1" applyBorder="1" applyAlignment="1" applyProtection="1">
      <alignment horizontal="left" vertical="center"/>
      <protection/>
    </xf>
    <xf numFmtId="43" fontId="8" fillId="2" borderId="0" xfId="44" applyFont="1" applyFill="1" applyBorder="1" applyAlignment="1" applyProtection="1">
      <alignment wrapText="1"/>
      <protection/>
    </xf>
    <xf numFmtId="0" fontId="13" fillId="2" borderId="0" xfId="0" applyFont="1" applyFill="1" applyBorder="1" applyAlignment="1" applyProtection="1">
      <alignment horizontal="left" vertical="center"/>
      <protection/>
    </xf>
    <xf numFmtId="164" fontId="18" fillId="6" borderId="0" xfId="44" applyNumberFormat="1" applyFont="1" applyFill="1" applyBorder="1" applyAlignment="1" applyProtection="1">
      <alignment horizontal="left" vertical="center" wrapText="1"/>
      <protection/>
    </xf>
    <xf numFmtId="43" fontId="0" fillId="2" borderId="0" xfId="0" applyNumberFormat="1" applyFont="1" applyFill="1" applyBorder="1" applyAlignment="1" applyProtection="1">
      <alignment/>
      <protection/>
    </xf>
    <xf numFmtId="43" fontId="8" fillId="2" borderId="11" xfId="0" applyNumberFormat="1" applyFont="1" applyFill="1" applyBorder="1" applyAlignment="1" applyProtection="1">
      <alignment/>
      <protection/>
    </xf>
    <xf numFmtId="10" fontId="8" fillId="2" borderId="11" xfId="0" applyNumberFormat="1" applyFont="1" applyFill="1" applyBorder="1" applyAlignment="1" applyProtection="1">
      <alignment/>
      <protection/>
    </xf>
    <xf numFmtId="10" fontId="8" fillId="2" borderId="0" xfId="0" applyNumberFormat="1" applyFont="1" applyFill="1" applyBorder="1" applyAlignment="1" applyProtection="1">
      <alignment/>
      <protection/>
    </xf>
    <xf numFmtId="0" fontId="18" fillId="2" borderId="0" xfId="0" applyFont="1" applyFill="1" applyBorder="1" applyAlignment="1" applyProtection="1">
      <alignment horizontal="right" indent="1"/>
      <protection/>
    </xf>
    <xf numFmtId="0" fontId="0" fillId="2" borderId="17" xfId="0" applyFont="1" applyFill="1" applyBorder="1" applyAlignment="1" applyProtection="1">
      <alignment/>
      <protection/>
    </xf>
    <xf numFmtId="0" fontId="0" fillId="2" borderId="11" xfId="0" applyFont="1" applyFill="1" applyBorder="1" applyAlignment="1" applyProtection="1">
      <alignment/>
      <protection/>
    </xf>
    <xf numFmtId="44" fontId="0" fillId="2" borderId="0" xfId="60" applyFont="1" applyFill="1" applyBorder="1" applyAlignment="1" applyProtection="1">
      <alignment/>
      <protection/>
    </xf>
    <xf numFmtId="44" fontId="0" fillId="2" borderId="12" xfId="60" applyFont="1" applyFill="1" applyBorder="1" applyAlignment="1" applyProtection="1">
      <alignment/>
      <protection/>
    </xf>
    <xf numFmtId="44" fontId="0" fillId="2" borderId="19" xfId="60" applyFont="1" applyFill="1" applyBorder="1" applyAlignment="1" applyProtection="1">
      <alignment/>
      <protection/>
    </xf>
    <xf numFmtId="44" fontId="0" fillId="2" borderId="29" xfId="60"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3" fontId="8" fillId="0" borderId="0" xfId="0" applyNumberFormat="1" applyFont="1" applyFill="1" applyBorder="1" applyAlignment="1" applyProtection="1">
      <alignment vertical="center" wrapText="1"/>
      <protection/>
    </xf>
    <xf numFmtId="164" fontId="17" fillId="2" borderId="10" xfId="44" applyNumberFormat="1" applyFont="1" applyFill="1" applyBorder="1" applyAlignment="1" applyProtection="1">
      <alignment horizontal="center" vertical="center" wrapText="1"/>
      <protection/>
    </xf>
    <xf numFmtId="43" fontId="52" fillId="2" borderId="0" xfId="0" applyNumberFormat="1" applyFont="1" applyFill="1" applyBorder="1" applyAlignment="1" applyProtection="1">
      <alignment/>
      <protection/>
    </xf>
    <xf numFmtId="0" fontId="0" fillId="2" borderId="0" xfId="0" applyFill="1" applyAlignment="1">
      <alignment horizontal="center"/>
    </xf>
    <xf numFmtId="0" fontId="0" fillId="2" borderId="0" xfId="0" applyFill="1" applyAlignment="1">
      <alignment horizontal="left"/>
    </xf>
    <xf numFmtId="0" fontId="17" fillId="2" borderId="0" xfId="0" applyFont="1" applyFill="1" applyAlignment="1">
      <alignment/>
    </xf>
    <xf numFmtId="0" fontId="0" fillId="2" borderId="1" xfId="0" applyFont="1" applyFill="1" applyBorder="1" applyAlignment="1">
      <alignment horizontal="center"/>
    </xf>
    <xf numFmtId="0" fontId="0" fillId="2" borderId="0" xfId="0" applyFont="1" applyFill="1" applyBorder="1" applyAlignment="1">
      <alignment horizontal="center"/>
    </xf>
    <xf numFmtId="0" fontId="5" fillId="2" borderId="0" xfId="0" applyFont="1"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xf>
    <xf numFmtId="174" fontId="0" fillId="2" borderId="0" xfId="0" applyNumberFormat="1" applyFill="1" applyBorder="1" applyAlignment="1">
      <alignment/>
    </xf>
    <xf numFmtId="43" fontId="0" fillId="2" borderId="0" xfId="44" applyFill="1" applyBorder="1" applyAlignment="1">
      <alignment horizontal="center"/>
    </xf>
    <xf numFmtId="175" fontId="0" fillId="2" borderId="0" xfId="44" applyNumberFormat="1" applyFill="1" applyBorder="1" applyAlignment="1">
      <alignment horizontal="center"/>
    </xf>
    <xf numFmtId="0" fontId="0" fillId="0" borderId="0" xfId="0" applyFill="1" applyAlignment="1">
      <alignment/>
    </xf>
    <xf numFmtId="0" fontId="0" fillId="2" borderId="39" xfId="0" applyFont="1" applyFill="1" applyBorder="1" applyAlignment="1">
      <alignment/>
    </xf>
    <xf numFmtId="0" fontId="0" fillId="2" borderId="0" xfId="0" applyFont="1" applyFill="1" applyAlignment="1">
      <alignment/>
    </xf>
    <xf numFmtId="0" fontId="0" fillId="2" borderId="40" xfId="0" applyFont="1" applyFill="1" applyBorder="1" applyAlignment="1">
      <alignment/>
    </xf>
    <xf numFmtId="0" fontId="54" fillId="2" borderId="0" xfId="0" applyFont="1" applyFill="1" applyBorder="1" applyAlignment="1">
      <alignment horizontal="center"/>
    </xf>
    <xf numFmtId="0" fontId="55" fillId="2" borderId="0" xfId="42" applyNumberFormat="1" applyFont="1" applyFill="1" applyBorder="1" applyAlignment="1">
      <alignment horizontal="center"/>
    </xf>
    <xf numFmtId="0" fontId="0" fillId="2" borderId="41" xfId="0" applyFill="1" applyBorder="1" applyAlignment="1">
      <alignment horizontal="center"/>
    </xf>
    <xf numFmtId="0" fontId="0" fillId="2" borderId="38" xfId="0" applyFill="1" applyBorder="1" applyAlignment="1">
      <alignment horizontal="left"/>
    </xf>
    <xf numFmtId="0" fontId="0" fillId="2" borderId="38" xfId="0" applyFill="1" applyBorder="1" applyAlignment="1">
      <alignment/>
    </xf>
    <xf numFmtId="0" fontId="54" fillId="2" borderId="38" xfId="0" applyFont="1" applyFill="1" applyBorder="1" applyAlignment="1">
      <alignment horizontal="center"/>
    </xf>
    <xf numFmtId="0" fontId="0" fillId="2" borderId="38" xfId="0" applyFill="1" applyBorder="1" applyAlignment="1">
      <alignment horizontal="center"/>
    </xf>
    <xf numFmtId="0" fontId="55" fillId="2" borderId="38" xfId="42" applyNumberFormat="1" applyFont="1" applyFill="1" applyBorder="1" applyAlignment="1">
      <alignment horizontal="center"/>
    </xf>
    <xf numFmtId="0" fontId="0" fillId="2" borderId="42" xfId="0" applyFill="1" applyBorder="1" applyAlignment="1">
      <alignment/>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0" fillId="2" borderId="0" xfId="0" applyFill="1" applyBorder="1" applyAlignment="1">
      <alignment horizontal="center"/>
    </xf>
    <xf numFmtId="0" fontId="0" fillId="2" borderId="21" xfId="0" applyFill="1" applyBorder="1" applyAlignment="1">
      <alignment/>
    </xf>
    <xf numFmtId="0" fontId="2" fillId="2" borderId="0" xfId="0" applyFont="1" applyFill="1" applyAlignment="1">
      <alignment/>
    </xf>
    <xf numFmtId="0" fontId="2" fillId="2" borderId="0" xfId="0" applyFont="1" applyFill="1" applyBorder="1" applyAlignment="1">
      <alignment horizontal="left"/>
    </xf>
    <xf numFmtId="0" fontId="2" fillId="2" borderId="21" xfId="0" applyFont="1" applyFill="1" applyBorder="1" applyAlignment="1">
      <alignment/>
    </xf>
    <xf numFmtId="0" fontId="2" fillId="0" borderId="0" xfId="0" applyFont="1" applyAlignment="1">
      <alignment/>
    </xf>
    <xf numFmtId="0" fontId="2" fillId="15" borderId="43" xfId="0" applyFont="1" applyFill="1" applyBorder="1" applyAlignment="1">
      <alignment horizontal="center" vertical="top"/>
    </xf>
    <xf numFmtId="0" fontId="2" fillId="15" borderId="43" xfId="0" applyFont="1" applyFill="1" applyBorder="1" applyAlignment="1">
      <alignment horizontal="center" vertical="top" wrapText="1"/>
    </xf>
    <xf numFmtId="0" fontId="0" fillId="2" borderId="0" xfId="0" applyFill="1" applyBorder="1" applyAlignment="1">
      <alignment horizontal="left"/>
    </xf>
    <xf numFmtId="0" fontId="0" fillId="2" borderId="44" xfId="0" applyFill="1" applyBorder="1" applyAlignment="1">
      <alignment/>
    </xf>
    <xf numFmtId="49" fontId="0" fillId="2" borderId="44" xfId="44" applyNumberFormat="1" applyFont="1" applyFill="1" applyBorder="1" applyAlignment="1" applyProtection="1">
      <alignment horizontal="left" vertical="center" indent="1"/>
      <protection locked="0"/>
    </xf>
    <xf numFmtId="49" fontId="0" fillId="2" borderId="44" xfId="44" applyNumberFormat="1" applyFont="1" applyFill="1" applyBorder="1" applyAlignment="1" applyProtection="1">
      <alignment horizontal="center" vertical="center"/>
      <protection locked="0"/>
    </xf>
    <xf numFmtId="41" fontId="0" fillId="2" borderId="44" xfId="44" applyNumberFormat="1" applyFont="1" applyFill="1" applyBorder="1" applyAlignment="1" applyProtection="1">
      <alignment horizontal="center" vertical="center"/>
      <protection locked="0"/>
    </xf>
    <xf numFmtId="176" fontId="0" fillId="2" borderId="44" xfId="44" applyNumberFormat="1" applyFont="1" applyFill="1" applyBorder="1" applyAlignment="1" applyProtection="1">
      <alignment horizontal="center" vertical="center"/>
      <protection locked="0"/>
    </xf>
    <xf numFmtId="43" fontId="0" fillId="2" borderId="44" xfId="44" applyFont="1" applyFill="1" applyBorder="1" applyAlignment="1" applyProtection="1">
      <alignment horizontal="center" vertical="center"/>
      <protection locked="0"/>
    </xf>
    <xf numFmtId="43" fontId="0" fillId="2" borderId="44" xfId="44" applyFont="1" applyFill="1" applyBorder="1" applyAlignment="1" applyProtection="1">
      <alignment horizontal="left" vertical="center" indent="1"/>
      <protection locked="0"/>
    </xf>
    <xf numFmtId="0" fontId="0" fillId="2" borderId="45" xfId="0" applyFill="1" applyBorder="1" applyAlignment="1">
      <alignment/>
    </xf>
    <xf numFmtId="49" fontId="0" fillId="2" borderId="45" xfId="44" applyNumberFormat="1" applyFont="1" applyFill="1" applyBorder="1" applyAlignment="1" applyProtection="1">
      <alignment horizontal="left" vertical="center" indent="1"/>
      <protection locked="0"/>
    </xf>
    <xf numFmtId="49" fontId="0" fillId="2" borderId="45" xfId="44" applyNumberFormat="1" applyFont="1" applyFill="1" applyBorder="1" applyAlignment="1" applyProtection="1">
      <alignment horizontal="center" vertical="center"/>
      <protection locked="0"/>
    </xf>
    <xf numFmtId="41" fontId="0" fillId="2" borderId="45" xfId="44" applyNumberFormat="1" applyFont="1" applyFill="1" applyBorder="1" applyAlignment="1" applyProtection="1">
      <alignment horizontal="center" vertical="center"/>
      <protection locked="0"/>
    </xf>
    <xf numFmtId="176" fontId="0" fillId="2" borderId="45" xfId="44" applyNumberFormat="1" applyFont="1" applyFill="1" applyBorder="1" applyAlignment="1" applyProtection="1">
      <alignment horizontal="center" vertical="center"/>
      <protection locked="0"/>
    </xf>
    <xf numFmtId="43" fontId="0" fillId="2" borderId="45" xfId="44" applyFont="1" applyFill="1" applyBorder="1" applyAlignment="1" applyProtection="1">
      <alignment horizontal="center" vertical="center"/>
      <protection locked="0"/>
    </xf>
    <xf numFmtId="43" fontId="0" fillId="2" borderId="45" xfId="44" applyFont="1" applyFill="1" applyBorder="1" applyAlignment="1" applyProtection="1">
      <alignment horizontal="left" vertical="center" indent="1"/>
      <protection locked="0"/>
    </xf>
    <xf numFmtId="0" fontId="0" fillId="2" borderId="0" xfId="0" applyFont="1" applyFill="1" applyBorder="1" applyAlignment="1">
      <alignment horizontal="left"/>
    </xf>
    <xf numFmtId="41" fontId="5" fillId="2" borderId="0" xfId="44" applyNumberFormat="1" applyFont="1" applyFill="1" applyBorder="1" applyAlignment="1" applyProtection="1">
      <alignment horizontal="center" vertical="center"/>
      <protection locked="0"/>
    </xf>
    <xf numFmtId="43" fontId="5" fillId="2" borderId="0" xfId="44" applyNumberFormat="1" applyFont="1" applyFill="1" applyBorder="1" applyAlignment="1" applyProtection="1">
      <alignment horizontal="center" vertical="center"/>
      <protection locked="0"/>
    </xf>
    <xf numFmtId="43" fontId="5" fillId="2" borderId="0" xfId="44" applyFont="1" applyFill="1" applyBorder="1" applyAlignment="1" applyProtection="1">
      <alignment horizontal="center" vertical="center"/>
      <protection locked="0"/>
    </xf>
    <xf numFmtId="164" fontId="5" fillId="2" borderId="0" xfId="44" applyNumberFormat="1" applyFont="1" applyFill="1" applyBorder="1" applyAlignment="1">
      <alignment horizontal="center"/>
    </xf>
    <xf numFmtId="43" fontId="5" fillId="2" borderId="0" xfId="44" applyFont="1" applyFill="1" applyBorder="1" applyAlignment="1">
      <alignment/>
    </xf>
    <xf numFmtId="0" fontId="2" fillId="17" borderId="43" xfId="0" applyFont="1" applyFill="1" applyBorder="1" applyAlignment="1">
      <alignment horizontal="center" vertical="top"/>
    </xf>
    <xf numFmtId="0" fontId="2" fillId="17" borderId="46" xfId="0" applyFont="1" applyFill="1" applyBorder="1" applyAlignment="1">
      <alignment horizontal="center" vertical="top"/>
    </xf>
    <xf numFmtId="0" fontId="2" fillId="17" borderId="47" xfId="0" applyFont="1" applyFill="1" applyBorder="1" applyAlignment="1">
      <alignment horizontal="center" vertical="top"/>
    </xf>
    <xf numFmtId="0" fontId="2" fillId="17" borderId="48" xfId="0" applyFont="1" applyFill="1" applyBorder="1" applyAlignment="1">
      <alignment horizontal="center" vertical="top"/>
    </xf>
    <xf numFmtId="0" fontId="2" fillId="17" borderId="49" xfId="0" applyFont="1" applyFill="1" applyBorder="1" applyAlignment="1">
      <alignment horizontal="center" vertical="top"/>
    </xf>
    <xf numFmtId="0" fontId="2" fillId="17" borderId="50" xfId="0" applyFont="1" applyFill="1" applyBorder="1" applyAlignment="1">
      <alignment horizontal="center" vertical="top"/>
    </xf>
    <xf numFmtId="0" fontId="2" fillId="17" borderId="51" xfId="0" applyFont="1" applyFill="1" applyBorder="1" applyAlignment="1">
      <alignment horizontal="center" vertical="top"/>
    </xf>
    <xf numFmtId="0" fontId="2" fillId="17" borderId="43" xfId="0" applyFont="1" applyFill="1" applyBorder="1" applyAlignment="1">
      <alignment horizontal="center" vertical="top" wrapText="1"/>
    </xf>
    <xf numFmtId="0" fontId="17" fillId="2" borderId="0" xfId="0" applyFont="1" applyFill="1" applyAlignment="1">
      <alignment horizontal="center" vertical="center"/>
    </xf>
    <xf numFmtId="49" fontId="0" fillId="2" borderId="52" xfId="44" applyNumberFormat="1" applyFont="1" applyFill="1" applyBorder="1" applyAlignment="1" applyProtection="1">
      <alignment horizontal="left" vertical="center" indent="1"/>
      <protection locked="0"/>
    </xf>
    <xf numFmtId="0" fontId="0" fillId="2" borderId="53" xfId="0" applyFill="1" applyBorder="1" applyAlignment="1">
      <alignment/>
    </xf>
    <xf numFmtId="0" fontId="0" fillId="2" borderId="54" xfId="0" applyFill="1" applyBorder="1" applyAlignment="1">
      <alignment/>
    </xf>
    <xf numFmtId="164" fontId="0" fillId="2" borderId="44" xfId="0" applyNumberFormat="1" applyFill="1" applyBorder="1" applyAlignment="1">
      <alignment horizontal="center"/>
    </xf>
    <xf numFmtId="43" fontId="0" fillId="2" borderId="44" xfId="0" applyNumberFormat="1" applyFill="1" applyBorder="1" applyAlignment="1">
      <alignment horizontal="center"/>
    </xf>
    <xf numFmtId="43" fontId="0" fillId="2" borderId="44" xfId="44" applyFill="1" applyBorder="1" applyAlignment="1">
      <alignment/>
    </xf>
    <xf numFmtId="2" fontId="0" fillId="2" borderId="44" xfId="0" applyNumberFormat="1" applyFill="1" applyBorder="1" applyAlignment="1">
      <alignment horizontal="center"/>
    </xf>
    <xf numFmtId="49" fontId="0" fillId="2" borderId="55" xfId="44" applyNumberFormat="1" applyFont="1" applyFill="1" applyBorder="1" applyAlignment="1" applyProtection="1">
      <alignment horizontal="left" vertical="center" indent="1"/>
      <protection locked="0"/>
    </xf>
    <xf numFmtId="0" fontId="0" fillId="2" borderId="56" xfId="0" applyFill="1" applyBorder="1" applyAlignment="1">
      <alignment/>
    </xf>
    <xf numFmtId="0" fontId="0" fillId="2" borderId="57" xfId="0" applyFill="1" applyBorder="1" applyAlignment="1">
      <alignment/>
    </xf>
    <xf numFmtId="164" fontId="0" fillId="2" borderId="45" xfId="0" applyNumberFormat="1" applyFill="1" applyBorder="1" applyAlignment="1">
      <alignment horizontal="center"/>
    </xf>
    <xf numFmtId="43" fontId="0" fillId="2" borderId="45" xfId="0" applyNumberFormat="1" applyFill="1" applyBorder="1" applyAlignment="1">
      <alignment horizontal="center"/>
    </xf>
    <xf numFmtId="43" fontId="0" fillId="2" borderId="45" xfId="44" applyFill="1" applyBorder="1" applyAlignment="1">
      <alignment/>
    </xf>
    <xf numFmtId="2" fontId="0" fillId="2" borderId="45" xfId="0" applyNumberFormat="1" applyFill="1" applyBorder="1" applyAlignment="1">
      <alignment horizontal="center"/>
    </xf>
    <xf numFmtId="43" fontId="5" fillId="2" borderId="0" xfId="44" applyNumberFormat="1" applyFont="1" applyFill="1" applyBorder="1" applyAlignment="1">
      <alignment horizontal="center"/>
    </xf>
    <xf numFmtId="0" fontId="5" fillId="2" borderId="0" xfId="0" applyFont="1" applyFill="1" applyBorder="1" applyAlignment="1">
      <alignment/>
    </xf>
    <xf numFmtId="0" fontId="2" fillId="3" borderId="46" xfId="0" applyFont="1" applyFill="1" applyBorder="1" applyAlignment="1">
      <alignment horizontal="left" vertical="center"/>
    </xf>
    <xf numFmtId="0" fontId="2" fillId="3" borderId="47" xfId="0" applyFont="1" applyFill="1" applyBorder="1" applyAlignment="1">
      <alignment horizontal="left" vertical="center"/>
    </xf>
    <xf numFmtId="0" fontId="2" fillId="3" borderId="48" xfId="0" applyFont="1" applyFill="1" applyBorder="1" applyAlignment="1">
      <alignment horizontal="left" vertical="center"/>
    </xf>
    <xf numFmtId="0" fontId="56" fillId="2" borderId="0" xfId="0" applyFont="1" applyFill="1" applyBorder="1" applyAlignment="1">
      <alignment horizontal="left"/>
    </xf>
    <xf numFmtId="0" fontId="2" fillId="3" borderId="49" xfId="0" applyFont="1" applyFill="1" applyBorder="1" applyAlignment="1">
      <alignment horizontal="left" vertical="center"/>
    </xf>
    <xf numFmtId="0" fontId="2" fillId="3" borderId="50" xfId="0" applyFont="1" applyFill="1" applyBorder="1" applyAlignment="1">
      <alignment horizontal="left" vertical="center"/>
    </xf>
    <xf numFmtId="0" fontId="2" fillId="3" borderId="51" xfId="0" applyFont="1" applyFill="1" applyBorder="1" applyAlignment="1">
      <alignment horizontal="left" vertical="center"/>
    </xf>
    <xf numFmtId="0" fontId="2" fillId="3" borderId="43" xfId="0" applyFont="1" applyFill="1" applyBorder="1" applyAlignment="1">
      <alignment horizontal="center"/>
    </xf>
    <xf numFmtId="0" fontId="0" fillId="0" borderId="0" xfId="0" applyBorder="1" applyAlignment="1">
      <alignment horizontal="left"/>
    </xf>
    <xf numFmtId="0" fontId="0" fillId="2" borderId="58" xfId="0" applyFill="1" applyBorder="1" applyAlignment="1">
      <alignment/>
    </xf>
    <xf numFmtId="41" fontId="0" fillId="2" borderId="44" xfId="0" applyNumberFormat="1" applyFill="1" applyBorder="1" applyAlignment="1">
      <alignment/>
    </xf>
    <xf numFmtId="0" fontId="0" fillId="2" borderId="55" xfId="0" applyFill="1" applyBorder="1" applyAlignment="1">
      <alignment/>
    </xf>
    <xf numFmtId="41" fontId="0" fillId="2" borderId="45" xfId="0" applyNumberFormat="1" applyFill="1" applyBorder="1" applyAlignment="1">
      <alignment/>
    </xf>
    <xf numFmtId="0" fontId="5" fillId="2" borderId="0" xfId="0" applyFont="1" applyFill="1" applyAlignment="1">
      <alignment/>
    </xf>
    <xf numFmtId="41" fontId="5" fillId="2" borderId="59" xfId="0" applyNumberFormat="1" applyFont="1" applyFill="1" applyBorder="1" applyAlignment="1">
      <alignment/>
    </xf>
    <xf numFmtId="2" fontId="5" fillId="2" borderId="59" xfId="0" applyNumberFormat="1" applyFont="1" applyFill="1" applyBorder="1" applyAlignment="1">
      <alignment horizontal="center"/>
    </xf>
    <xf numFmtId="43" fontId="5" fillId="2" borderId="59" xfId="44" applyFont="1" applyFill="1" applyBorder="1" applyAlignment="1">
      <alignment/>
    </xf>
    <xf numFmtId="0" fontId="5" fillId="2" borderId="21" xfId="0" applyFont="1" applyFill="1" applyBorder="1" applyAlignment="1">
      <alignment/>
    </xf>
    <xf numFmtId="0" fontId="5" fillId="0" borderId="0" xfId="0" applyFont="1" applyAlignment="1">
      <alignment/>
    </xf>
    <xf numFmtId="0" fontId="52" fillId="2" borderId="60" xfId="0" applyFont="1" applyFill="1" applyBorder="1" applyAlignment="1">
      <alignment horizontal="center" vertical="center" wrapText="1"/>
    </xf>
    <xf numFmtId="0" fontId="5" fillId="2" borderId="14" xfId="0" applyFont="1" applyFill="1" applyBorder="1" applyAlignment="1">
      <alignment horizontal="left"/>
    </xf>
    <xf numFmtId="0" fontId="0" fillId="2" borderId="14" xfId="0" applyFont="1" applyFill="1" applyBorder="1" applyAlignment="1">
      <alignment horizontal="left"/>
    </xf>
    <xf numFmtId="41" fontId="5" fillId="2" borderId="14" xfId="0" applyNumberFormat="1" applyFont="1" applyFill="1" applyBorder="1" applyAlignment="1">
      <alignment/>
    </xf>
    <xf numFmtId="2" fontId="5" fillId="2" borderId="14" xfId="0" applyNumberFormat="1" applyFont="1" applyFill="1" applyBorder="1" applyAlignment="1">
      <alignment horizontal="center"/>
    </xf>
    <xf numFmtId="43" fontId="5" fillId="2" borderId="14" xfId="44" applyFont="1" applyFill="1" applyBorder="1" applyAlignment="1">
      <alignment/>
    </xf>
    <xf numFmtId="0" fontId="5" fillId="2" borderId="61" xfId="0" applyFont="1" applyFill="1" applyBorder="1" applyAlignment="1">
      <alignment/>
    </xf>
    <xf numFmtId="0" fontId="17" fillId="2" borderId="0" xfId="0" applyFont="1" applyFill="1" applyAlignment="1">
      <alignment horizontal="center"/>
    </xf>
    <xf numFmtId="0" fontId="0" fillId="8" borderId="44" xfId="0" applyFill="1" applyBorder="1" applyAlignment="1">
      <alignment/>
    </xf>
    <xf numFmtId="49" fontId="0" fillId="8" borderId="44" xfId="44" applyNumberFormat="1" applyFont="1" applyFill="1" applyBorder="1" applyAlignment="1" applyProtection="1">
      <alignment horizontal="left" vertical="center" indent="1"/>
      <protection locked="0"/>
    </xf>
    <xf numFmtId="49" fontId="0" fillId="8" borderId="44" xfId="44" applyNumberFormat="1" applyFont="1" applyFill="1" applyBorder="1" applyAlignment="1" applyProtection="1">
      <alignment horizontal="center" vertical="center"/>
      <protection locked="0"/>
    </xf>
    <xf numFmtId="41" fontId="0" fillId="8" borderId="44" xfId="44" applyNumberFormat="1" applyFont="1" applyFill="1" applyBorder="1" applyAlignment="1" applyProtection="1">
      <alignment horizontal="center" vertical="center"/>
      <protection locked="0"/>
    </xf>
    <xf numFmtId="176" fontId="0" fillId="8" borderId="44" xfId="44" applyNumberFormat="1" applyFont="1" applyFill="1" applyBorder="1" applyAlignment="1" applyProtection="1">
      <alignment horizontal="center" vertical="center"/>
      <protection locked="0"/>
    </xf>
    <xf numFmtId="0" fontId="0" fillId="8" borderId="45" xfId="0" applyFill="1" applyBorder="1" applyAlignment="1">
      <alignment/>
    </xf>
    <xf numFmtId="49" fontId="0" fillId="8" borderId="45" xfId="44" applyNumberFormat="1" applyFont="1" applyFill="1" applyBorder="1" applyAlignment="1" applyProtection="1">
      <alignment horizontal="left" vertical="center" indent="1"/>
      <protection locked="0"/>
    </xf>
    <xf numFmtId="49" fontId="0" fillId="8" borderId="45" xfId="44" applyNumberFormat="1" applyFont="1" applyFill="1" applyBorder="1" applyAlignment="1" applyProtection="1">
      <alignment horizontal="center" vertical="center"/>
      <protection locked="0"/>
    </xf>
    <xf numFmtId="41" fontId="0" fillId="8" borderId="45" xfId="44" applyNumberFormat="1" applyFont="1" applyFill="1" applyBorder="1" applyAlignment="1" applyProtection="1">
      <alignment horizontal="center" vertical="center"/>
      <protection locked="0"/>
    </xf>
    <xf numFmtId="176" fontId="0" fillId="8" borderId="45" xfId="44" applyNumberFormat="1" applyFont="1" applyFill="1" applyBorder="1" applyAlignment="1" applyProtection="1">
      <alignment horizontal="center" vertical="center"/>
      <protection locked="0"/>
    </xf>
    <xf numFmtId="0" fontId="13" fillId="8" borderId="44" xfId="0" applyFont="1" applyFill="1" applyBorder="1" applyAlignment="1">
      <alignment/>
    </xf>
    <xf numFmtId="164" fontId="0" fillId="8" borderId="44" xfId="0" applyNumberFormat="1" applyFill="1" applyBorder="1" applyAlignment="1">
      <alignment horizontal="center"/>
    </xf>
    <xf numFmtId="43" fontId="0" fillId="8" borderId="44" xfId="0" applyNumberFormat="1" applyFill="1" applyBorder="1" applyAlignment="1">
      <alignment horizontal="center"/>
    </xf>
    <xf numFmtId="2" fontId="0" fillId="8" borderId="44" xfId="0" applyNumberFormat="1" applyFill="1" applyBorder="1" applyAlignment="1">
      <alignment horizontal="center"/>
    </xf>
    <xf numFmtId="0" fontId="0" fillId="2" borderId="21" xfId="0" applyFill="1" applyBorder="1" applyAlignment="1">
      <alignment horizontal="left" indent="1"/>
    </xf>
    <xf numFmtId="0" fontId="13" fillId="8" borderId="45" xfId="0" applyFont="1" applyFill="1" applyBorder="1" applyAlignment="1">
      <alignment/>
    </xf>
    <xf numFmtId="164" fontId="0" fillId="8" borderId="45" xfId="0" applyNumberFormat="1" applyFill="1" applyBorder="1" applyAlignment="1">
      <alignment horizontal="center"/>
    </xf>
    <xf numFmtId="43" fontId="0" fillId="8" borderId="45" xfId="0" applyNumberFormat="1" applyFill="1" applyBorder="1" applyAlignment="1">
      <alignment horizontal="center"/>
    </xf>
    <xf numFmtId="2" fontId="0" fillId="8" borderId="45" xfId="0" applyNumberFormat="1" applyFill="1" applyBorder="1" applyAlignment="1">
      <alignment horizontal="center"/>
    </xf>
    <xf numFmtId="43" fontId="17" fillId="2" borderId="0" xfId="0" applyNumberFormat="1" applyFont="1" applyFill="1" applyAlignment="1">
      <alignment/>
    </xf>
    <xf numFmtId="0" fontId="52" fillId="2" borderId="0" xfId="0" applyFont="1" applyFill="1" applyBorder="1" applyAlignment="1">
      <alignment horizontal="center" vertical="center" wrapText="1"/>
    </xf>
    <xf numFmtId="41" fontId="5" fillId="2" borderId="0" xfId="0" applyNumberFormat="1" applyFont="1" applyFill="1" applyBorder="1" applyAlignment="1">
      <alignment/>
    </xf>
    <xf numFmtId="2" fontId="5" fillId="2" borderId="0" xfId="0" applyNumberFormat="1" applyFont="1" applyFill="1" applyBorder="1" applyAlignment="1">
      <alignment horizontal="center"/>
    </xf>
    <xf numFmtId="0" fontId="5" fillId="2" borderId="38" xfId="0" applyFont="1" applyFill="1" applyBorder="1" applyAlignment="1">
      <alignment horizontal="left"/>
    </xf>
    <xf numFmtId="0" fontId="0" fillId="2" borderId="38" xfId="0" applyFont="1" applyFill="1" applyBorder="1" applyAlignment="1">
      <alignment horizontal="left"/>
    </xf>
    <xf numFmtId="41" fontId="5" fillId="2" borderId="38" xfId="0" applyNumberFormat="1" applyFont="1" applyFill="1" applyBorder="1" applyAlignment="1">
      <alignment/>
    </xf>
    <xf numFmtId="2" fontId="5" fillId="2" borderId="38" xfId="0" applyNumberFormat="1" applyFont="1" applyFill="1" applyBorder="1" applyAlignment="1">
      <alignment horizontal="center"/>
    </xf>
    <xf numFmtId="43" fontId="5" fillId="2" borderId="38" xfId="44" applyFont="1" applyFill="1" applyBorder="1" applyAlignment="1">
      <alignment/>
    </xf>
    <xf numFmtId="0" fontId="5" fillId="2" borderId="42" xfId="0" applyFont="1" applyFill="1" applyBorder="1" applyAlignment="1">
      <alignment/>
    </xf>
    <xf numFmtId="0" fontId="2" fillId="0" borderId="0" xfId="0" applyFont="1" applyFill="1" applyAlignment="1">
      <alignment/>
    </xf>
    <xf numFmtId="0" fontId="5" fillId="0" borderId="0" xfId="0" applyFont="1" applyFill="1" applyAlignment="1">
      <alignment/>
    </xf>
    <xf numFmtId="0" fontId="0" fillId="2" borderId="14" xfId="0" applyFill="1" applyBorder="1" applyAlignment="1">
      <alignment horizontal="left"/>
    </xf>
    <xf numFmtId="0" fontId="0" fillId="2" borderId="14" xfId="0" applyFill="1" applyBorder="1" applyAlignment="1">
      <alignment/>
    </xf>
    <xf numFmtId="41" fontId="0" fillId="2" borderId="14" xfId="0" applyNumberFormat="1" applyFill="1" applyBorder="1" applyAlignment="1">
      <alignment horizontal="center"/>
    </xf>
    <xf numFmtId="43" fontId="0" fillId="2" borderId="14" xfId="0" applyNumberFormat="1" applyFill="1" applyBorder="1" applyAlignment="1">
      <alignment horizontal="center"/>
    </xf>
    <xf numFmtId="43" fontId="0" fillId="2" borderId="14" xfId="0" applyNumberFormat="1" applyFill="1" applyBorder="1" applyAlignment="1">
      <alignment/>
    </xf>
    <xf numFmtId="0" fontId="0" fillId="2" borderId="61" xfId="0" applyFill="1" applyBorder="1" applyAlignment="1">
      <alignment/>
    </xf>
    <xf numFmtId="0" fontId="0" fillId="0" borderId="0" xfId="0" applyFill="1" applyAlignment="1">
      <alignment horizontal="center"/>
    </xf>
    <xf numFmtId="0" fontId="0" fillId="0" borderId="0" xfId="0" applyFill="1" applyAlignment="1">
      <alignment horizontal="left"/>
    </xf>
    <xf numFmtId="0" fontId="17" fillId="0" borderId="0" xfId="0" applyFont="1" applyFill="1" applyAlignment="1">
      <alignment/>
    </xf>
    <xf numFmtId="41" fontId="0" fillId="0" borderId="0" xfId="0" applyNumberFormat="1" applyFill="1" applyAlignment="1">
      <alignment horizontal="center"/>
    </xf>
    <xf numFmtId="43" fontId="0" fillId="0" borderId="0" xfId="0" applyNumberFormat="1" applyFill="1" applyAlignment="1">
      <alignment horizontal="center"/>
    </xf>
    <xf numFmtId="43" fontId="0" fillId="0" borderId="0" xfId="0" applyNumberFormat="1" applyFill="1" applyAlignment="1">
      <alignment/>
    </xf>
    <xf numFmtId="0" fontId="0" fillId="0" borderId="0" xfId="0" applyAlignment="1">
      <alignment horizontal="center"/>
    </xf>
    <xf numFmtId="0" fontId="17" fillId="0" borderId="0" xfId="0" applyFont="1" applyAlignment="1">
      <alignment/>
    </xf>
    <xf numFmtId="0" fontId="0" fillId="0" borderId="0" xfId="0" applyAlignment="1">
      <alignment horizontal="left"/>
    </xf>
    <xf numFmtId="14" fontId="57" fillId="2" borderId="0" xfId="0" applyNumberFormat="1" applyFont="1" applyFill="1" applyBorder="1" applyAlignment="1" applyProtection="1">
      <alignment/>
      <protection/>
    </xf>
    <xf numFmtId="14" fontId="41" fillId="2" borderId="0" xfId="44" applyNumberFormat="1" applyFont="1" applyFill="1" applyBorder="1" applyAlignment="1" applyProtection="1">
      <alignment horizontal="center" vertical="center" wrapText="1"/>
      <protection locked="0"/>
    </xf>
    <xf numFmtId="14" fontId="0" fillId="2" borderId="18" xfId="44" applyNumberFormat="1" applyFont="1" applyFill="1" applyBorder="1" applyAlignment="1" applyProtection="1">
      <alignment horizontal="center" vertical="center" wrapText="1"/>
      <protection locked="0"/>
    </xf>
    <xf numFmtId="14" fontId="0" fillId="2" borderId="0" xfId="44" applyNumberFormat="1" applyFont="1" applyFill="1" applyBorder="1" applyAlignment="1" applyProtection="1">
      <alignment horizontal="center" vertical="center" wrapText="1"/>
      <protection locked="0"/>
    </xf>
    <xf numFmtId="14" fontId="0" fillId="2" borderId="10" xfId="44" applyNumberFormat="1" applyFont="1" applyFill="1" applyBorder="1" applyAlignment="1" applyProtection="1">
      <alignment horizontal="center" vertical="center" wrapText="1"/>
      <protection/>
    </xf>
    <xf numFmtId="14" fontId="0" fillId="2" borderId="10" xfId="44" applyNumberFormat="1" applyFont="1" applyFill="1" applyBorder="1" applyAlignment="1" applyProtection="1">
      <alignment horizontal="center" vertical="center" wrapText="1"/>
      <protection locked="0"/>
    </xf>
    <xf numFmtId="14" fontId="0" fillId="2" borderId="0" xfId="0" applyNumberFormat="1" applyFont="1" applyFill="1" applyBorder="1" applyAlignment="1" applyProtection="1">
      <alignment vertical="center" wrapText="1"/>
      <protection locked="0"/>
    </xf>
    <xf numFmtId="14" fontId="0" fillId="2" borderId="0" xfId="0" applyNumberFormat="1" applyFont="1" applyFill="1" applyBorder="1" applyAlignment="1" applyProtection="1">
      <alignment/>
      <protection locked="0"/>
    </xf>
    <xf numFmtId="14" fontId="0" fillId="2" borderId="0" xfId="0" applyNumberFormat="1" applyFont="1" applyFill="1" applyAlignment="1" applyProtection="1">
      <alignment vertical="center" wrapText="1"/>
      <protection/>
    </xf>
    <xf numFmtId="14" fontId="0" fillId="2" borderId="0" xfId="0" applyNumberFormat="1" applyFont="1" applyFill="1" applyAlignment="1" applyProtection="1">
      <alignment/>
      <protection locked="0"/>
    </xf>
    <xf numFmtId="0" fontId="59" fillId="2" borderId="0" xfId="0" applyFont="1" applyFill="1" applyAlignment="1">
      <alignment horizontal="justify"/>
    </xf>
    <xf numFmtId="0" fontId="58" fillId="2" borderId="0" xfId="0" applyFont="1" applyFill="1" applyAlignment="1">
      <alignment horizontal="justify"/>
    </xf>
    <xf numFmtId="0" fontId="60" fillId="2" borderId="0" xfId="0" applyFont="1" applyFill="1" applyAlignment="1">
      <alignment/>
    </xf>
    <xf numFmtId="0" fontId="0" fillId="2" borderId="0" xfId="0" applyFill="1" applyAlignment="1" applyProtection="1">
      <alignment horizontal="center"/>
      <protection/>
    </xf>
    <xf numFmtId="10" fontId="0" fillId="2" borderId="0" xfId="0" applyNumberFormat="1" applyFill="1" applyAlignment="1" applyProtection="1">
      <alignment/>
      <protection/>
    </xf>
    <xf numFmtId="10" fontId="0" fillId="2" borderId="0" xfId="49" applyNumberFormat="1" applyFont="1" applyFill="1" applyBorder="1" applyAlignment="1" applyProtection="1">
      <alignment horizontal="right" vertical="center"/>
      <protection/>
    </xf>
    <xf numFmtId="0" fontId="0" fillId="2" borderId="0" xfId="0" applyFill="1" applyAlignment="1" applyProtection="1">
      <alignment horizontal="right"/>
      <protection/>
    </xf>
    <xf numFmtId="0" fontId="18" fillId="2" borderId="0" xfId="0" applyFont="1" applyFill="1" applyBorder="1" applyAlignment="1" applyProtection="1">
      <alignment horizontal="left" indent="1"/>
      <protection/>
    </xf>
    <xf numFmtId="43" fontId="7" fillId="2" borderId="19" xfId="0" applyNumberFormat="1" applyFont="1" applyFill="1" applyBorder="1" applyAlignment="1" applyProtection="1">
      <alignment vertical="center"/>
      <protection/>
    </xf>
    <xf numFmtId="0" fontId="2" fillId="2" borderId="0" xfId="0" applyFont="1" applyFill="1" applyBorder="1" applyAlignment="1" applyProtection="1">
      <alignment horizontal="center"/>
      <protection/>
    </xf>
    <xf numFmtId="43" fontId="8" fillId="2" borderId="0" xfId="44" applyFont="1" applyFill="1" applyAlignment="1" applyProtection="1">
      <alignment/>
      <protection/>
    </xf>
    <xf numFmtId="169" fontId="18" fillId="2" borderId="0" xfId="0" applyNumberFormat="1" applyFont="1" applyFill="1" applyBorder="1" applyAlignment="1" applyProtection="1">
      <alignment vertical="center"/>
      <protection/>
    </xf>
    <xf numFmtId="0" fontId="2" fillId="2" borderId="0" xfId="0" applyFont="1" applyFill="1" applyBorder="1" applyAlignment="1" applyProtection="1">
      <alignment/>
      <protection/>
    </xf>
    <xf numFmtId="0" fontId="0" fillId="0" borderId="0" xfId="0" applyBorder="1" applyAlignment="1" applyProtection="1">
      <alignment/>
      <protection/>
    </xf>
    <xf numFmtId="0" fontId="12" fillId="2" borderId="0" xfId="0" applyFont="1" applyFill="1" applyBorder="1" applyAlignment="1" applyProtection="1">
      <alignment horizontal="left" vertical="center" indent="1"/>
      <protection/>
    </xf>
    <xf numFmtId="0" fontId="17" fillId="2" borderId="0" xfId="0" applyFont="1" applyFill="1" applyBorder="1" applyAlignment="1" applyProtection="1">
      <alignment horizontal="right" vertical="center"/>
      <protection/>
    </xf>
    <xf numFmtId="0" fontId="12" fillId="2" borderId="0" xfId="0" applyFont="1" applyFill="1" applyBorder="1" applyAlignment="1" applyProtection="1">
      <alignment horizontal="right" vertical="center"/>
      <protection/>
    </xf>
    <xf numFmtId="0" fontId="0" fillId="2" borderId="0" xfId="0" applyFill="1" applyAlignment="1" applyProtection="1">
      <alignment horizontal="center" vertical="center"/>
      <protection/>
    </xf>
    <xf numFmtId="0" fontId="0" fillId="2" borderId="0" xfId="0" applyFill="1" applyAlignment="1" applyProtection="1">
      <alignment horizontal="right" vertical="center"/>
      <protection/>
    </xf>
    <xf numFmtId="43" fontId="21" fillId="2" borderId="0" xfId="0" applyNumberFormat="1" applyFont="1" applyFill="1" applyBorder="1" applyAlignment="1" applyProtection="1">
      <alignment vertical="center"/>
      <protection/>
    </xf>
    <xf numFmtId="10" fontId="8" fillId="2" borderId="0" xfId="49" applyNumberFormat="1" applyFont="1" applyFill="1" applyBorder="1" applyAlignment="1" applyProtection="1">
      <alignment horizontal="right" vertical="center"/>
      <protection/>
    </xf>
    <xf numFmtId="43" fontId="8" fillId="2" borderId="19" xfId="0" applyNumberFormat="1" applyFont="1" applyFill="1" applyBorder="1" applyAlignment="1" applyProtection="1">
      <alignment vertical="center"/>
      <protection/>
    </xf>
    <xf numFmtId="0" fontId="2" fillId="2" borderId="19" xfId="0" applyFont="1" applyFill="1" applyBorder="1" applyAlignment="1" applyProtection="1">
      <alignment horizontal="right" vertical="center" wrapText="1"/>
      <protection/>
    </xf>
    <xf numFmtId="43" fontId="0" fillId="2" borderId="0" xfId="0" applyNumberFormat="1" applyFont="1" applyFill="1" applyBorder="1" applyAlignment="1" applyProtection="1">
      <alignment vertical="top"/>
      <protection/>
    </xf>
    <xf numFmtId="0" fontId="8" fillId="2" borderId="18" xfId="0" applyFont="1" applyFill="1" applyBorder="1" applyAlignment="1" applyProtection="1">
      <alignment horizontal="center" vertical="top"/>
      <protection/>
    </xf>
    <xf numFmtId="0" fontId="0" fillId="2" borderId="0" xfId="0" applyFill="1" applyBorder="1" applyAlignment="1" applyProtection="1">
      <alignment vertical="top"/>
      <protection/>
    </xf>
    <xf numFmtId="0" fontId="0" fillId="2" borderId="0" xfId="0" applyFill="1" applyAlignment="1" applyProtection="1">
      <alignment vertical="top"/>
      <protection/>
    </xf>
    <xf numFmtId="0" fontId="3" fillId="2" borderId="28" xfId="0" applyFont="1" applyFill="1" applyBorder="1" applyAlignment="1" applyProtection="1">
      <alignment/>
      <protection/>
    </xf>
    <xf numFmtId="43" fontId="18" fillId="2" borderId="29" xfId="0" applyNumberFormat="1" applyFont="1" applyFill="1" applyBorder="1" applyAlignment="1" applyProtection="1">
      <alignment vertical="center"/>
      <protection/>
    </xf>
    <xf numFmtId="0" fontId="8" fillId="2" borderId="16" xfId="0" applyFont="1" applyFill="1" applyBorder="1" applyAlignment="1" applyProtection="1">
      <alignment horizontal="center" vertical="center"/>
      <protection/>
    </xf>
    <xf numFmtId="0" fontId="0" fillId="2" borderId="12" xfId="0" applyFont="1" applyFill="1" applyBorder="1" applyAlignment="1" applyProtection="1">
      <alignment horizontal="center" vertical="center"/>
      <protection/>
    </xf>
    <xf numFmtId="43" fontId="8" fillId="2" borderId="12" xfId="0" applyNumberFormat="1" applyFont="1" applyFill="1" applyBorder="1" applyAlignment="1" applyProtection="1">
      <alignment vertical="center"/>
      <protection/>
    </xf>
    <xf numFmtId="0" fontId="18" fillId="2" borderId="18" xfId="0" applyFont="1" applyFill="1" applyBorder="1" applyAlignment="1" applyProtection="1">
      <alignment horizontal="left" indent="1"/>
      <protection/>
    </xf>
    <xf numFmtId="43" fontId="7" fillId="2" borderId="19" xfId="44" applyFont="1" applyFill="1" applyBorder="1" applyAlignment="1" applyProtection="1">
      <alignment vertical="center"/>
      <protection/>
    </xf>
    <xf numFmtId="43" fontId="18" fillId="2" borderId="19" xfId="0" applyNumberFormat="1" applyFont="1" applyFill="1" applyBorder="1" applyAlignment="1" applyProtection="1">
      <alignment vertical="center"/>
      <protection/>
    </xf>
    <xf numFmtId="0" fontId="8" fillId="2" borderId="19" xfId="0" applyFont="1" applyFill="1" applyBorder="1" applyAlignment="1" applyProtection="1">
      <alignment horizontal="right" vertical="center" wrapText="1"/>
      <protection/>
    </xf>
    <xf numFmtId="0" fontId="61" fillId="2" borderId="19" xfId="0" applyFont="1" applyFill="1" applyBorder="1" applyAlignment="1" applyProtection="1">
      <alignment/>
      <protection/>
    </xf>
    <xf numFmtId="0" fontId="61" fillId="2" borderId="0" xfId="0" applyFont="1" applyFill="1" applyBorder="1" applyAlignment="1" applyProtection="1">
      <alignment/>
      <protection/>
    </xf>
    <xf numFmtId="0" fontId="18" fillId="2" borderId="0" xfId="0" applyFont="1" applyFill="1" applyBorder="1" applyAlignment="1" applyProtection="1">
      <alignment horizontal="right" vertical="center" wrapText="1"/>
      <protection/>
    </xf>
    <xf numFmtId="0" fontId="0" fillId="2" borderId="17" xfId="0" applyFill="1" applyBorder="1" applyAlignment="1" applyProtection="1">
      <alignment vertical="center"/>
      <protection/>
    </xf>
    <xf numFmtId="10" fontId="8" fillId="2" borderId="11" xfId="0" applyNumberFormat="1" applyFont="1" applyFill="1" applyBorder="1" applyAlignment="1" applyProtection="1">
      <alignment horizontal="center" vertical="center" wrapText="1"/>
      <protection/>
    </xf>
    <xf numFmtId="10" fontId="0" fillId="2" borderId="0" xfId="0" applyNumberFormat="1" applyFill="1" applyBorder="1" applyAlignment="1" applyProtection="1">
      <alignment horizontal="center"/>
      <protection/>
    </xf>
    <xf numFmtId="10" fontId="8" fillId="2" borderId="11" xfId="0" applyNumberFormat="1" applyFont="1" applyFill="1" applyBorder="1" applyAlignment="1" applyProtection="1">
      <alignment horizontal="center" vertical="center"/>
      <protection/>
    </xf>
    <xf numFmtId="10" fontId="0" fillId="2" borderId="11" xfId="0" applyNumberFormat="1" applyFill="1" applyBorder="1" applyAlignment="1" applyProtection="1">
      <alignment horizontal="center"/>
      <protection/>
    </xf>
    <xf numFmtId="10" fontId="0" fillId="2" borderId="11" xfId="0" applyNumberFormat="1" applyFill="1" applyBorder="1" applyAlignment="1" applyProtection="1">
      <alignment/>
      <protection/>
    </xf>
    <xf numFmtId="10" fontId="23" fillId="2" borderId="0" xfId="0" applyNumberFormat="1" applyFont="1" applyFill="1" applyBorder="1" applyAlignment="1" applyProtection="1">
      <alignment horizontal="center" vertical="center"/>
      <protection/>
    </xf>
    <xf numFmtId="0" fontId="23" fillId="2" borderId="0" xfId="0" applyFont="1" applyFill="1" applyBorder="1" applyAlignment="1" applyProtection="1">
      <alignment vertical="center" wrapText="1"/>
      <protection/>
    </xf>
    <xf numFmtId="43" fontId="18" fillId="2" borderId="0" xfId="0" applyNumberFormat="1" applyFont="1" applyFill="1" applyBorder="1" applyAlignment="1" applyProtection="1">
      <alignment vertical="center"/>
      <protection/>
    </xf>
    <xf numFmtId="0" fontId="18" fillId="2" borderId="0" xfId="0" applyFont="1" applyFill="1" applyBorder="1" applyAlignment="1" applyProtection="1">
      <alignment vertical="center" wrapText="1"/>
      <protection/>
    </xf>
    <xf numFmtId="43" fontId="7" fillId="2" borderId="12" xfId="0" applyNumberFormat="1" applyFont="1" applyFill="1" applyBorder="1" applyAlignment="1" applyProtection="1">
      <alignment vertical="center"/>
      <protection/>
    </xf>
    <xf numFmtId="43" fontId="8" fillId="2" borderId="62" xfId="44" applyFont="1" applyFill="1" applyBorder="1" applyAlignment="1" applyProtection="1">
      <alignment horizontal="center" vertical="center"/>
      <protection/>
    </xf>
    <xf numFmtId="9" fontId="2" fillId="2" borderId="63" xfId="0" applyNumberFormat="1" applyFont="1" applyFill="1" applyBorder="1" applyAlignment="1" applyProtection="1">
      <alignment horizontal="center" vertical="center"/>
      <protection/>
    </xf>
    <xf numFmtId="0" fontId="8" fillId="2" borderId="64" xfId="0" applyFont="1" applyFill="1" applyBorder="1" applyAlignment="1" applyProtection="1">
      <alignment horizontal="center" vertical="center"/>
      <protection/>
    </xf>
    <xf numFmtId="0" fontId="1" fillId="2" borderId="65" xfId="0" applyFont="1" applyFill="1" applyBorder="1" applyAlignment="1" applyProtection="1">
      <alignment horizontal="center" vertical="center"/>
      <protection/>
    </xf>
    <xf numFmtId="43" fontId="8" fillId="2" borderId="62" xfId="44" applyNumberFormat="1" applyFont="1" applyFill="1" applyBorder="1" applyAlignment="1" applyProtection="1">
      <alignment horizontal="center" vertical="center"/>
      <protection/>
    </xf>
    <xf numFmtId="43" fontId="18" fillId="2" borderId="62" xfId="44" applyNumberFormat="1" applyFont="1" applyFill="1" applyBorder="1" applyAlignment="1" applyProtection="1">
      <alignment horizontal="center" vertical="center"/>
      <protection/>
    </xf>
    <xf numFmtId="0" fontId="6" fillId="2" borderId="10" xfId="0" applyFont="1" applyFill="1" applyBorder="1" applyAlignment="1" applyProtection="1">
      <alignment vertical="center" wrapText="1"/>
      <protection/>
    </xf>
    <xf numFmtId="43" fontId="6" fillId="2" borderId="10" xfId="44" applyFont="1" applyFill="1" applyBorder="1" applyAlignment="1" applyProtection="1">
      <alignment horizontal="center" vertical="center"/>
      <protection/>
    </xf>
    <xf numFmtId="0" fontId="6" fillId="2" borderId="0" xfId="0" applyFont="1" applyFill="1" applyBorder="1" applyAlignment="1" applyProtection="1">
      <alignment vertical="center" wrapText="1"/>
      <protection/>
    </xf>
    <xf numFmtId="43" fontId="6" fillId="2" borderId="0" xfId="44" applyFont="1" applyFill="1" applyBorder="1" applyAlignment="1" applyProtection="1">
      <alignment horizontal="center" vertical="center"/>
      <protection/>
    </xf>
    <xf numFmtId="43" fontId="0" fillId="2" borderId="12" xfId="44" applyFont="1" applyFill="1" applyBorder="1" applyAlignment="1" applyProtection="1">
      <alignment horizontal="center" vertical="center"/>
      <protection/>
    </xf>
    <xf numFmtId="0" fontId="0" fillId="2" borderId="17" xfId="0" applyFill="1" applyBorder="1" applyAlignment="1" applyProtection="1">
      <alignment/>
      <protection/>
    </xf>
    <xf numFmtId="43" fontId="0" fillId="2" borderId="13" xfId="44" applyFont="1" applyFill="1" applyBorder="1" applyAlignment="1" applyProtection="1">
      <alignment horizontal="center" vertical="center"/>
      <protection/>
    </xf>
    <xf numFmtId="43" fontId="0" fillId="2" borderId="66" xfId="0" applyNumberFormat="1" applyFont="1" applyFill="1" applyBorder="1" applyAlignment="1" applyProtection="1">
      <alignment horizontal="left" vertical="center" wrapText="1" indent="1"/>
      <protection/>
    </xf>
    <xf numFmtId="0" fontId="41" fillId="2" borderId="0" xfId="0" applyFont="1" applyFill="1" applyBorder="1" applyAlignment="1" applyProtection="1">
      <alignment horizontal="center"/>
      <protection/>
    </xf>
    <xf numFmtId="0" fontId="18" fillId="2" borderId="18" xfId="0" applyFont="1" applyFill="1" applyBorder="1" applyAlignment="1" applyProtection="1">
      <alignment horizontal="left" indent="1"/>
      <protection/>
    </xf>
    <xf numFmtId="0" fontId="18" fillId="2" borderId="0" xfId="0" applyFont="1" applyFill="1" applyBorder="1" applyAlignment="1" applyProtection="1">
      <alignment horizontal="left" indent="1"/>
      <protection/>
    </xf>
    <xf numFmtId="14" fontId="41" fillId="2" borderId="0" xfId="44" applyNumberFormat="1" applyFont="1" applyFill="1" applyBorder="1" applyAlignment="1" applyProtection="1">
      <alignment horizontal="center" vertical="center" wrapText="1"/>
      <protection locked="0"/>
    </xf>
    <xf numFmtId="43" fontId="0" fillId="2" borderId="28" xfId="0" applyNumberFormat="1" applyFont="1" applyFill="1" applyBorder="1" applyAlignment="1" applyProtection="1">
      <alignment vertical="center"/>
      <protection/>
    </xf>
    <xf numFmtId="0" fontId="0" fillId="2" borderId="19" xfId="0" applyFont="1" applyFill="1" applyBorder="1" applyAlignment="1" applyProtection="1">
      <alignment vertical="center"/>
      <protection/>
    </xf>
    <xf numFmtId="0" fontId="0" fillId="2" borderId="0" xfId="0" applyFont="1" applyFill="1" applyAlignment="1" applyProtection="1">
      <alignment/>
      <protection/>
    </xf>
    <xf numFmtId="43" fontId="6" fillId="2" borderId="10" xfId="44" applyFont="1" applyFill="1" applyBorder="1" applyAlignment="1" applyProtection="1">
      <alignment horizontal="center" vertical="center"/>
      <protection/>
    </xf>
    <xf numFmtId="0" fontId="2" fillId="2" borderId="0" xfId="0" applyFont="1" applyFill="1" applyBorder="1" applyAlignment="1" applyProtection="1">
      <alignment horizontal="center"/>
      <protection/>
    </xf>
    <xf numFmtId="164" fontId="17" fillId="2" borderId="67" xfId="44" applyNumberFormat="1" applyFont="1" applyFill="1" applyBorder="1" applyAlignment="1" applyProtection="1">
      <alignment horizontal="center" vertical="top" wrapText="1"/>
      <protection/>
    </xf>
    <xf numFmtId="164" fontId="17" fillId="2" borderId="62" xfId="44" applyNumberFormat="1" applyFont="1" applyFill="1" applyBorder="1" applyAlignment="1" applyProtection="1">
      <alignment horizontal="center" vertical="top" wrapText="1"/>
      <protection/>
    </xf>
    <xf numFmtId="164" fontId="17" fillId="2" borderId="66" xfId="44" applyNumberFormat="1" applyFont="1" applyFill="1" applyBorder="1" applyAlignment="1" applyProtection="1">
      <alignment horizontal="center" vertical="top" wrapText="1"/>
      <protection/>
    </xf>
    <xf numFmtId="164" fontId="0" fillId="2" borderId="0" xfId="44" applyNumberFormat="1" applyFont="1" applyFill="1" applyBorder="1" applyAlignment="1" applyProtection="1">
      <alignment horizontal="center" wrapText="1"/>
      <protection/>
    </xf>
    <xf numFmtId="0" fontId="17" fillId="2" borderId="0" xfId="0" applyFont="1" applyFill="1" applyBorder="1" applyAlignment="1" applyProtection="1">
      <alignment horizontal="right" indent="1"/>
      <protection/>
    </xf>
    <xf numFmtId="0" fontId="0" fillId="2" borderId="68" xfId="0" applyFont="1" applyFill="1" applyBorder="1" applyAlignment="1" applyProtection="1">
      <alignment horizontal="center" vertical="center"/>
      <protection/>
    </xf>
    <xf numFmtId="43" fontId="12" fillId="2" borderId="66" xfId="44" applyNumberFormat="1" applyFont="1" applyFill="1" applyBorder="1" applyAlignment="1" applyProtection="1">
      <alignment horizontal="center" vertical="center"/>
      <protection/>
    </xf>
    <xf numFmtId="43" fontId="12" fillId="2" borderId="0" xfId="0" applyNumberFormat="1" applyFont="1" applyFill="1" applyBorder="1" applyAlignment="1" applyProtection="1">
      <alignment vertical="center"/>
      <protection/>
    </xf>
    <xf numFmtId="43" fontId="12" fillId="2" borderId="69" xfId="44" applyNumberFormat="1" applyFont="1" applyFill="1" applyBorder="1" applyAlignment="1" applyProtection="1">
      <alignment horizontal="center" vertical="center"/>
      <protection/>
    </xf>
    <xf numFmtId="43" fontId="12" fillId="2" borderId="67" xfId="44" applyNumberFormat="1" applyFont="1" applyFill="1" applyBorder="1" applyAlignment="1" applyProtection="1">
      <alignment horizontal="center" vertical="center"/>
      <protection/>
    </xf>
    <xf numFmtId="43" fontId="2" fillId="2" borderId="19" xfId="44" applyNumberFormat="1" applyFont="1" applyFill="1" applyBorder="1" applyAlignment="1" applyProtection="1">
      <alignment horizontal="center" vertical="center" wrapText="1"/>
      <protection locked="0"/>
    </xf>
    <xf numFmtId="43" fontId="2" fillId="2" borderId="29" xfId="44" applyNumberFormat="1" applyFont="1" applyFill="1" applyBorder="1" applyAlignment="1" applyProtection="1">
      <alignment horizontal="center" vertical="center" wrapText="1"/>
      <protection locked="0"/>
    </xf>
    <xf numFmtId="43" fontId="0" fillId="2" borderId="69" xfId="44" applyFont="1" applyFill="1" applyBorder="1" applyAlignment="1" applyProtection="1">
      <alignment horizontal="center" vertical="center"/>
      <protection/>
    </xf>
    <xf numFmtId="43" fontId="0" fillId="2" borderId="67" xfId="44" applyFont="1" applyFill="1" applyBorder="1" applyAlignment="1" applyProtection="1">
      <alignment horizontal="center" vertical="center"/>
      <protection/>
    </xf>
    <xf numFmtId="43" fontId="0" fillId="2" borderId="66" xfId="44" applyFont="1" applyFill="1" applyBorder="1" applyAlignment="1" applyProtection="1">
      <alignment horizontal="center" vertical="center"/>
      <protection/>
    </xf>
    <xf numFmtId="43" fontId="12" fillId="2" borderId="28" xfId="0" applyNumberFormat="1" applyFont="1" applyFill="1" applyBorder="1" applyAlignment="1" applyProtection="1">
      <alignment vertical="center"/>
      <protection/>
    </xf>
    <xf numFmtId="43" fontId="12" fillId="2" borderId="19" xfId="0" applyNumberFormat="1" applyFont="1" applyFill="1" applyBorder="1" applyAlignment="1" applyProtection="1">
      <alignment vertical="center"/>
      <protection/>
    </xf>
    <xf numFmtId="43" fontId="12" fillId="2" borderId="29" xfId="0" applyNumberFormat="1" applyFont="1" applyFill="1" applyBorder="1" applyAlignment="1" applyProtection="1">
      <alignment vertical="center"/>
      <protection/>
    </xf>
    <xf numFmtId="164" fontId="17" fillId="2" borderId="69" xfId="44" applyNumberFormat="1" applyFont="1" applyFill="1" applyBorder="1" applyAlignment="1" applyProtection="1">
      <alignment horizontal="center" vertical="top" wrapText="1"/>
      <protection/>
    </xf>
    <xf numFmtId="0" fontId="2" fillId="2" borderId="70" xfId="0" applyFont="1" applyFill="1" applyBorder="1" applyAlignment="1" applyProtection="1">
      <alignment horizontal="center" vertical="center"/>
      <protection/>
    </xf>
    <xf numFmtId="0" fontId="1" fillId="2" borderId="71" xfId="0" applyFont="1" applyFill="1" applyBorder="1" applyAlignment="1" applyProtection="1">
      <alignment horizontal="center" vertical="center"/>
      <protection/>
    </xf>
    <xf numFmtId="0" fontId="1" fillId="2" borderId="14" xfId="0" applyFont="1" applyFill="1" applyBorder="1" applyAlignment="1" applyProtection="1">
      <alignment horizontal="center" vertical="center"/>
      <protection/>
    </xf>
    <xf numFmtId="0" fontId="1" fillId="2" borderId="72" xfId="0" applyFont="1" applyFill="1" applyBorder="1" applyAlignment="1" applyProtection="1">
      <alignment horizontal="center" vertical="center"/>
      <protection/>
    </xf>
    <xf numFmtId="9" fontId="2" fillId="2" borderId="73" xfId="0" applyNumberFormat="1" applyFont="1" applyFill="1" applyBorder="1" applyAlignment="1" applyProtection="1">
      <alignment horizontal="center" vertical="center"/>
      <protection/>
    </xf>
    <xf numFmtId="9" fontId="2" fillId="2" borderId="74" xfId="0" applyNumberFormat="1" applyFont="1" applyFill="1" applyBorder="1" applyAlignment="1" applyProtection="1">
      <alignment horizontal="center" vertical="center"/>
      <protection/>
    </xf>
    <xf numFmtId="43" fontId="0" fillId="2" borderId="66" xfId="0" applyNumberFormat="1" applyFont="1" applyFill="1" applyBorder="1" applyAlignment="1" applyProtection="1">
      <alignment vertical="center" wrapText="1"/>
      <protection/>
    </xf>
    <xf numFmtId="43" fontId="49" fillId="2" borderId="66" xfId="44" applyFont="1" applyFill="1" applyBorder="1" applyAlignment="1" applyProtection="1">
      <alignment horizontal="center" vertical="center"/>
      <protection/>
    </xf>
    <xf numFmtId="43" fontId="2" fillId="2" borderId="28" xfId="44" applyNumberFormat="1" applyFont="1" applyFill="1" applyBorder="1" applyAlignment="1" applyProtection="1">
      <alignment horizontal="center" vertical="center" wrapText="1"/>
      <protection locked="0"/>
    </xf>
    <xf numFmtId="0" fontId="18" fillId="2" borderId="28" xfId="0" applyFont="1" applyFill="1" applyBorder="1" applyAlignment="1" applyProtection="1">
      <alignment horizontal="left" vertical="center" indent="1"/>
      <protection/>
    </xf>
    <xf numFmtId="0" fontId="18" fillId="2" borderId="19" xfId="0" applyFont="1" applyFill="1" applyBorder="1" applyAlignment="1" applyProtection="1">
      <alignment horizontal="left" vertical="center" indent="1"/>
      <protection/>
    </xf>
    <xf numFmtId="0" fontId="2" fillId="2" borderId="68"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64" xfId="0" applyFont="1" applyFill="1" applyBorder="1" applyAlignment="1" applyProtection="1">
      <alignment horizontal="center" vertical="center" wrapText="1"/>
      <protection/>
    </xf>
    <xf numFmtId="0" fontId="2" fillId="2" borderId="75" xfId="0" applyFont="1" applyFill="1" applyBorder="1" applyAlignment="1" applyProtection="1">
      <alignment horizontal="center" vertical="center" wrapText="1"/>
      <protection/>
    </xf>
    <xf numFmtId="0" fontId="2" fillId="2" borderId="76" xfId="0" applyFont="1" applyFill="1" applyBorder="1" applyAlignment="1" applyProtection="1">
      <alignment horizontal="center" vertical="center"/>
      <protection/>
    </xf>
    <xf numFmtId="164" fontId="17" fillId="2" borderId="29" xfId="44" applyNumberFormat="1" applyFont="1" applyFill="1" applyBorder="1" applyAlignment="1" applyProtection="1">
      <alignment horizontal="center" vertical="top" wrapText="1"/>
      <protection/>
    </xf>
    <xf numFmtId="14" fontId="0" fillId="2" borderId="28" xfId="44" applyNumberFormat="1" applyFont="1" applyFill="1" applyBorder="1" applyAlignment="1" applyProtection="1">
      <alignment horizontal="center" vertical="center" wrapText="1"/>
      <protection locked="0"/>
    </xf>
    <xf numFmtId="14" fontId="0" fillId="2" borderId="19" xfId="44" applyNumberFormat="1" applyFont="1" applyFill="1" applyBorder="1" applyAlignment="1" applyProtection="1">
      <alignment horizontal="center" vertical="center" wrapText="1"/>
      <protection locked="0"/>
    </xf>
    <xf numFmtId="14" fontId="0" fillId="2" borderId="29" xfId="44" applyNumberFormat="1" applyFont="1" applyFill="1" applyBorder="1" applyAlignment="1" applyProtection="1">
      <alignment horizontal="center" vertical="center" wrapText="1"/>
      <protection locked="0"/>
    </xf>
    <xf numFmtId="43" fontId="7" fillId="2" borderId="28" xfId="0" applyNumberFormat="1" applyFont="1" applyFill="1" applyBorder="1" applyAlignment="1" applyProtection="1">
      <alignment vertical="center"/>
      <protection/>
    </xf>
    <xf numFmtId="43" fontId="7" fillId="2" borderId="19" xfId="0" applyNumberFormat="1" applyFont="1" applyFill="1" applyBorder="1" applyAlignment="1" applyProtection="1">
      <alignment vertical="center"/>
      <protection/>
    </xf>
    <xf numFmtId="43" fontId="7" fillId="2" borderId="29" xfId="0" applyNumberFormat="1" applyFont="1" applyFill="1" applyBorder="1" applyAlignment="1" applyProtection="1">
      <alignment vertical="center"/>
      <protection/>
    </xf>
    <xf numFmtId="0" fontId="0" fillId="2" borderId="0" xfId="0" applyFont="1" applyFill="1" applyBorder="1" applyAlignment="1" applyProtection="1">
      <alignment horizontal="center" vertical="center"/>
      <protection/>
    </xf>
    <xf numFmtId="10" fontId="21" fillId="2" borderId="0" xfId="49" applyNumberFormat="1" applyFont="1" applyFill="1" applyBorder="1" applyAlignment="1" applyProtection="1">
      <alignment horizontal="right" vertical="center"/>
      <protection/>
    </xf>
    <xf numFmtId="0" fontId="1" fillId="2" borderId="77" xfId="0" applyFont="1" applyFill="1" applyBorder="1" applyAlignment="1" applyProtection="1">
      <alignment horizontal="center" vertical="center"/>
      <protection/>
    </xf>
    <xf numFmtId="0" fontId="1" fillId="2" borderId="78" xfId="0" applyFont="1" applyFill="1" applyBorder="1" applyAlignment="1" applyProtection="1">
      <alignment horizontal="center" vertical="center"/>
      <protection/>
    </xf>
    <xf numFmtId="0" fontId="1" fillId="2" borderId="65" xfId="0" applyFont="1" applyFill="1" applyBorder="1" applyAlignment="1" applyProtection="1">
      <alignment horizontal="center" vertical="center"/>
      <protection/>
    </xf>
    <xf numFmtId="43" fontId="0" fillId="2" borderId="66" xfId="44" applyNumberFormat="1" applyFont="1" applyFill="1" applyBorder="1" applyAlignment="1" applyProtection="1">
      <alignment horizontal="center" vertical="center"/>
      <protection/>
    </xf>
    <xf numFmtId="164" fontId="17" fillId="2" borderId="28" xfId="44" applyNumberFormat="1" applyFont="1" applyFill="1" applyBorder="1" applyAlignment="1" applyProtection="1">
      <alignment horizontal="center" vertical="top" wrapText="1"/>
      <protection/>
    </xf>
    <xf numFmtId="164" fontId="17" fillId="2" borderId="19" xfId="44" applyNumberFormat="1" applyFont="1" applyFill="1" applyBorder="1" applyAlignment="1" applyProtection="1">
      <alignment horizontal="center" vertical="top" wrapText="1"/>
      <protection/>
    </xf>
    <xf numFmtId="17" fontId="0" fillId="2" borderId="11" xfId="0" applyNumberFormat="1" applyFill="1" applyBorder="1" applyAlignment="1" applyProtection="1" quotePrefix="1">
      <alignment vertical="center"/>
      <protection/>
    </xf>
    <xf numFmtId="43" fontId="0" fillId="2" borderId="0" xfId="0" applyNumberFormat="1" applyFont="1" applyFill="1" applyBorder="1" applyAlignment="1" applyProtection="1">
      <alignment vertical="center"/>
      <protection/>
    </xf>
    <xf numFmtId="0" fontId="12" fillId="2" borderId="28" xfId="0" applyFont="1" applyFill="1" applyBorder="1" applyAlignment="1" applyProtection="1">
      <alignment horizontal="center" vertical="center"/>
      <protection/>
    </xf>
    <xf numFmtId="0" fontId="12" fillId="2" borderId="19" xfId="0" applyFont="1" applyFill="1" applyBorder="1" applyAlignment="1" applyProtection="1">
      <alignment horizontal="center" vertical="center"/>
      <protection/>
    </xf>
    <xf numFmtId="0" fontId="12" fillId="2" borderId="29" xfId="0" applyFont="1" applyFill="1" applyBorder="1" applyAlignment="1" applyProtection="1">
      <alignment horizontal="center" vertical="center"/>
      <protection/>
    </xf>
    <xf numFmtId="1" fontId="8" fillId="2" borderId="0" xfId="49" applyNumberFormat="1" applyFont="1" applyFill="1" applyBorder="1" applyAlignment="1" applyProtection="1">
      <alignment horizontal="right" vertical="center"/>
      <protection/>
    </xf>
    <xf numFmtId="0" fontId="2" fillId="2" borderId="79" xfId="0" applyFont="1" applyFill="1" applyBorder="1" applyAlignment="1" applyProtection="1">
      <alignment horizontal="center" vertical="center" wrapText="1"/>
      <protection/>
    </xf>
    <xf numFmtId="0" fontId="2" fillId="2" borderId="80" xfId="0" applyFont="1" applyFill="1" applyBorder="1" applyAlignment="1" applyProtection="1">
      <alignment horizontal="center" vertical="center" wrapText="1"/>
      <protection/>
    </xf>
    <xf numFmtId="0" fontId="2" fillId="2" borderId="81" xfId="0" applyFont="1" applyFill="1" applyBorder="1" applyAlignment="1" applyProtection="1">
      <alignment horizontal="center" vertical="center" wrapText="1"/>
      <protection/>
    </xf>
    <xf numFmtId="0" fontId="17" fillId="2" borderId="0" xfId="0" applyFont="1" applyFill="1" applyBorder="1" applyAlignment="1" applyProtection="1">
      <alignment horizontal="right" vertical="center" wrapText="1"/>
      <protection/>
    </xf>
    <xf numFmtId="43" fontId="21" fillId="2" borderId="0" xfId="0" applyNumberFormat="1" applyFont="1" applyFill="1" applyBorder="1" applyAlignment="1" applyProtection="1">
      <alignment vertical="center"/>
      <protection/>
    </xf>
    <xf numFmtId="0" fontId="18" fillId="2" borderId="0" xfId="0" applyFont="1" applyFill="1" applyBorder="1" applyAlignment="1" applyProtection="1">
      <alignment horizontal="left" vertical="center" wrapText="1"/>
      <protection/>
    </xf>
    <xf numFmtId="17" fontId="0" fillId="2" borderId="10" xfId="0" applyNumberFormat="1" applyFill="1" applyBorder="1" applyAlignment="1" applyProtection="1" quotePrefix="1">
      <alignment vertical="center"/>
      <protection/>
    </xf>
    <xf numFmtId="10" fontId="0" fillId="2" borderId="0" xfId="0" applyNumberFormat="1" applyFont="1" applyFill="1" applyAlignment="1" applyProtection="1">
      <alignment horizontal="center"/>
      <protection/>
    </xf>
    <xf numFmtId="167" fontId="7" fillId="2" borderId="19" xfId="49" applyNumberFormat="1" applyFont="1" applyFill="1" applyBorder="1" applyAlignment="1" applyProtection="1">
      <alignment vertical="center"/>
      <protection/>
    </xf>
    <xf numFmtId="43" fontId="8" fillId="2" borderId="19" xfId="0" applyNumberFormat="1" applyFont="1" applyFill="1" applyBorder="1" applyAlignment="1" applyProtection="1">
      <alignment vertical="center"/>
      <protection/>
    </xf>
    <xf numFmtId="0" fontId="8" fillId="2" borderId="19" xfId="0" applyFont="1" applyFill="1" applyBorder="1" applyAlignment="1" applyProtection="1">
      <alignment vertical="center"/>
      <protection/>
    </xf>
    <xf numFmtId="0" fontId="8" fillId="2" borderId="29" xfId="0" applyFont="1" applyFill="1" applyBorder="1" applyAlignment="1" applyProtection="1">
      <alignment vertical="center"/>
      <protection/>
    </xf>
    <xf numFmtId="43" fontId="8" fillId="2" borderId="10" xfId="0" applyNumberFormat="1" applyFont="1" applyFill="1" applyBorder="1" applyAlignment="1" applyProtection="1">
      <alignment vertical="center"/>
      <protection/>
    </xf>
    <xf numFmtId="10" fontId="8" fillId="2" borderId="0" xfId="49" applyNumberFormat="1" applyFont="1" applyFill="1" applyBorder="1" applyAlignment="1" applyProtection="1">
      <alignment horizontal="right" vertical="center"/>
      <protection/>
    </xf>
    <xf numFmtId="10" fontId="18" fillId="2" borderId="0" xfId="49" applyNumberFormat="1" applyFont="1" applyFill="1" applyBorder="1" applyAlignment="1" applyProtection="1">
      <alignment horizontal="right" vertical="center"/>
      <protection/>
    </xf>
    <xf numFmtId="10" fontId="8" fillId="2" borderId="0" xfId="49" applyNumberFormat="1" applyFont="1" applyFill="1" applyBorder="1" applyAlignment="1" applyProtection="1">
      <alignment horizontal="right" vertical="center"/>
      <protection/>
    </xf>
    <xf numFmtId="183" fontId="8" fillId="2" borderId="19" xfId="0" applyNumberFormat="1" applyFont="1" applyFill="1" applyBorder="1" applyAlignment="1" applyProtection="1">
      <alignment vertical="center"/>
      <protection/>
    </xf>
    <xf numFmtId="183" fontId="8" fillId="18" borderId="19" xfId="0" applyNumberFormat="1" applyFont="1" applyFill="1" applyBorder="1" applyAlignment="1" applyProtection="1">
      <alignment vertical="center"/>
      <protection/>
    </xf>
    <xf numFmtId="172" fontId="8" fillId="2" borderId="79" xfId="0" applyNumberFormat="1" applyFont="1" applyFill="1" applyBorder="1" applyAlignment="1" applyProtection="1">
      <alignment horizontal="center" vertical="center"/>
      <protection/>
    </xf>
    <xf numFmtId="172" fontId="8" fillId="2" borderId="82" xfId="0" applyNumberFormat="1" applyFont="1" applyFill="1" applyBorder="1" applyAlignment="1" applyProtection="1">
      <alignment horizontal="center" vertical="center"/>
      <protection/>
    </xf>
    <xf numFmtId="172" fontId="8" fillId="2" borderId="81" xfId="0" applyNumberFormat="1" applyFont="1" applyFill="1" applyBorder="1" applyAlignment="1" applyProtection="1">
      <alignment horizontal="center" vertical="center"/>
      <protection/>
    </xf>
    <xf numFmtId="172" fontId="8" fillId="2" borderId="83" xfId="0" applyNumberFormat="1" applyFont="1" applyFill="1" applyBorder="1" applyAlignment="1" applyProtection="1">
      <alignment horizontal="center" vertical="center"/>
      <protection/>
    </xf>
    <xf numFmtId="0" fontId="2" fillId="2" borderId="84" xfId="0" applyFont="1" applyFill="1" applyBorder="1" applyAlignment="1" applyProtection="1">
      <alignment horizontal="center" vertical="center" wrapText="1"/>
      <protection/>
    </xf>
    <xf numFmtId="0" fontId="12" fillId="2" borderId="19" xfId="0" applyFont="1" applyFill="1" applyBorder="1" applyAlignment="1" applyProtection="1">
      <alignment horizontal="left" vertical="center" indent="1"/>
      <protection/>
    </xf>
    <xf numFmtId="43" fontId="18" fillId="2" borderId="0" xfId="0" applyNumberFormat="1" applyFont="1" applyFill="1" applyBorder="1" applyAlignment="1" applyProtection="1">
      <alignment vertical="center"/>
      <protection/>
    </xf>
    <xf numFmtId="43" fontId="8" fillId="2" borderId="0" xfId="0" applyNumberFormat="1" applyFont="1" applyFill="1" applyBorder="1" applyAlignment="1" applyProtection="1">
      <alignment vertical="center"/>
      <protection/>
    </xf>
    <xf numFmtId="0" fontId="8" fillId="2" borderId="10" xfId="0" applyFont="1" applyFill="1" applyBorder="1" applyAlignment="1" applyProtection="1">
      <alignment horizontal="left" vertical="center"/>
      <protection/>
    </xf>
    <xf numFmtId="0" fontId="8" fillId="2" borderId="16" xfId="0" applyFont="1" applyFill="1" applyBorder="1" applyAlignment="1" applyProtection="1">
      <alignment horizontal="left" vertical="center"/>
      <protection/>
    </xf>
    <xf numFmtId="0" fontId="8" fillId="2" borderId="11" xfId="0" applyFont="1" applyFill="1" applyBorder="1" applyAlignment="1" applyProtection="1">
      <alignment horizontal="left" vertical="center"/>
      <protection/>
    </xf>
    <xf numFmtId="0" fontId="8" fillId="2" borderId="13" xfId="0" applyFont="1" applyFill="1" applyBorder="1" applyAlignment="1" applyProtection="1">
      <alignment horizontal="left" vertical="center"/>
      <protection/>
    </xf>
    <xf numFmtId="0" fontId="0" fillId="2" borderId="84" xfId="0" applyFont="1" applyFill="1" applyBorder="1" applyAlignment="1" applyProtection="1">
      <alignment horizontal="center" vertical="center"/>
      <protection/>
    </xf>
    <xf numFmtId="0" fontId="0" fillId="2" borderId="79" xfId="0" applyFont="1" applyFill="1" applyBorder="1" applyAlignment="1" applyProtection="1">
      <alignment horizontal="center" vertical="center"/>
      <protection/>
    </xf>
    <xf numFmtId="0" fontId="0" fillId="2" borderId="82" xfId="0" applyFont="1" applyFill="1" applyBorder="1" applyAlignment="1" applyProtection="1">
      <alignment horizontal="center" vertical="center"/>
      <protection/>
    </xf>
    <xf numFmtId="43" fontId="8" fillId="2" borderId="19" xfId="0" applyNumberFormat="1" applyFont="1" applyFill="1" applyBorder="1" applyAlignment="1" applyProtection="1">
      <alignment vertical="center"/>
      <protection/>
    </xf>
    <xf numFmtId="0" fontId="12" fillId="2" borderId="28" xfId="0" applyFont="1" applyFill="1" applyBorder="1" applyAlignment="1" applyProtection="1">
      <alignment horizontal="left" vertical="center" indent="1"/>
      <protection/>
    </xf>
    <xf numFmtId="43" fontId="8" fillId="2" borderId="19" xfId="0" applyNumberFormat="1" applyFont="1" applyFill="1" applyBorder="1" applyAlignment="1" applyProtection="1">
      <alignment horizontal="left" vertical="center"/>
      <protection/>
    </xf>
    <xf numFmtId="0" fontId="8" fillId="2" borderId="19" xfId="0" applyFont="1" applyFill="1" applyBorder="1" applyAlignment="1" applyProtection="1">
      <alignment horizontal="left" vertical="center"/>
      <protection/>
    </xf>
    <xf numFmtId="43" fontId="8" fillId="2" borderId="19" xfId="0" applyNumberFormat="1" applyFont="1" applyFill="1" applyBorder="1" applyAlignment="1" applyProtection="1">
      <alignment horizontal="center" vertical="center"/>
      <protection/>
    </xf>
    <xf numFmtId="43" fontId="8" fillId="2" borderId="19" xfId="0" applyNumberFormat="1" applyFont="1" applyFill="1" applyBorder="1" applyAlignment="1" applyProtection="1">
      <alignment horizontal="left" indent="1"/>
      <protection/>
    </xf>
    <xf numFmtId="0" fontId="8" fillId="2" borderId="10" xfId="0" applyFont="1" applyFill="1" applyBorder="1" applyAlignment="1" applyProtection="1">
      <alignment horizontal="center" vertical="center"/>
      <protection/>
    </xf>
    <xf numFmtId="0" fontId="8" fillId="2" borderId="18" xfId="0" applyFont="1" applyFill="1" applyBorder="1" applyAlignment="1" applyProtection="1">
      <alignment horizontal="left" indent="1"/>
      <protection/>
    </xf>
    <xf numFmtId="0" fontId="8" fillId="2" borderId="0" xfId="0" applyFont="1" applyFill="1" applyBorder="1" applyAlignment="1" applyProtection="1">
      <alignment horizontal="left" indent="1"/>
      <protection/>
    </xf>
    <xf numFmtId="0" fontId="50" fillId="2" borderId="0" xfId="0" applyFont="1" applyFill="1" applyBorder="1" applyAlignment="1" applyProtection="1">
      <alignment horizontal="left" vertical="center" indent="1"/>
      <protection/>
    </xf>
    <xf numFmtId="0" fontId="0" fillId="2" borderId="19" xfId="0" applyFont="1" applyFill="1" applyBorder="1" applyAlignment="1" applyProtection="1">
      <alignment horizontal="right" vertical="center"/>
      <protection/>
    </xf>
    <xf numFmtId="0" fontId="0" fillId="2" borderId="1" xfId="0" applyFont="1" applyFill="1" applyBorder="1" applyAlignment="1">
      <alignment horizontal="center"/>
    </xf>
    <xf numFmtId="0" fontId="5" fillId="2" borderId="1" xfId="0" applyFont="1" applyFill="1" applyBorder="1" applyAlignment="1">
      <alignment horizontal="center"/>
    </xf>
    <xf numFmtId="0" fontId="0" fillId="2" borderId="85" xfId="0" applyFill="1" applyBorder="1" applyAlignment="1">
      <alignment/>
    </xf>
    <xf numFmtId="0" fontId="0" fillId="2" borderId="86" xfId="0" applyFill="1" applyBorder="1" applyAlignment="1">
      <alignment/>
    </xf>
    <xf numFmtId="43" fontId="0" fillId="2" borderId="1" xfId="44" applyFill="1" applyBorder="1" applyAlignment="1">
      <alignment/>
    </xf>
    <xf numFmtId="4" fontId="0" fillId="2" borderId="87" xfId="0" applyNumberFormat="1" applyFill="1" applyBorder="1" applyAlignment="1">
      <alignment horizontal="center"/>
    </xf>
    <xf numFmtId="4" fontId="0" fillId="2" borderId="88" xfId="0" applyNumberFormat="1" applyFill="1" applyBorder="1" applyAlignment="1">
      <alignment horizontal="center"/>
    </xf>
    <xf numFmtId="0" fontId="0" fillId="2" borderId="59" xfId="0" applyFont="1" applyFill="1" applyBorder="1" applyAlignment="1">
      <alignment horizontal="left"/>
    </xf>
    <xf numFmtId="0" fontId="2" fillId="3" borderId="43" xfId="0" applyFont="1" applyFill="1" applyBorder="1" applyAlignment="1">
      <alignment horizontal="center" vertical="center"/>
    </xf>
    <xf numFmtId="0" fontId="0" fillId="2" borderId="0" xfId="0" applyFill="1" applyAlignment="1">
      <alignment/>
    </xf>
    <xf numFmtId="0" fontId="5" fillId="18" borderId="89" xfId="0" applyFont="1" applyFill="1" applyBorder="1" applyAlignment="1">
      <alignment/>
    </xf>
    <xf numFmtId="0" fontId="5" fillId="18" borderId="90" xfId="0" applyFont="1" applyFill="1" applyBorder="1" applyAlignment="1">
      <alignment/>
    </xf>
    <xf numFmtId="0" fontId="5" fillId="18" borderId="91" xfId="0" applyFont="1" applyFill="1" applyBorder="1" applyAlignment="1">
      <alignment/>
    </xf>
    <xf numFmtId="0" fontId="5" fillId="18" borderId="92" xfId="0" applyFont="1" applyFill="1" applyBorder="1" applyAlignment="1">
      <alignment/>
    </xf>
    <xf numFmtId="0" fontId="2" fillId="15" borderId="43" xfId="0" applyFont="1" applyFill="1" applyBorder="1" applyAlignment="1" applyProtection="1">
      <alignment horizontal="center" vertical="top" wrapText="1"/>
      <protection locked="0"/>
    </xf>
    <xf numFmtId="0" fontId="2" fillId="15" borderId="43" xfId="0" applyFont="1" applyFill="1" applyBorder="1" applyAlignment="1">
      <alignment horizontal="center"/>
    </xf>
    <xf numFmtId="0" fontId="52" fillId="2" borderId="35" xfId="0" applyFont="1" applyFill="1" applyBorder="1" applyAlignment="1">
      <alignment horizontal="center" vertical="center" wrapText="1"/>
    </xf>
    <xf numFmtId="0" fontId="2" fillId="15" borderId="43" xfId="0" applyFont="1" applyFill="1" applyBorder="1" applyAlignment="1" applyProtection="1">
      <alignment horizontal="center" vertical="top"/>
      <protection locked="0"/>
    </xf>
    <xf numFmtId="0" fontId="0" fillId="2" borderId="0" xfId="0" applyFont="1" applyFill="1" applyBorder="1" applyAlignment="1">
      <alignment horizontal="left"/>
    </xf>
    <xf numFmtId="0" fontId="0" fillId="2" borderId="56" xfId="0" applyFill="1" applyBorder="1" applyAlignment="1">
      <alignment/>
    </xf>
    <xf numFmtId="0" fontId="0" fillId="2" borderId="57" xfId="0" applyFill="1" applyBorder="1" applyAlignment="1">
      <alignment/>
    </xf>
    <xf numFmtId="0" fontId="2" fillId="17" borderId="43" xfId="0" applyFont="1" applyFill="1" applyBorder="1" applyAlignment="1">
      <alignment horizontal="center" vertical="top"/>
    </xf>
    <xf numFmtId="0" fontId="2" fillId="17" borderId="43" xfId="0" applyFont="1" applyFill="1" applyBorder="1" applyAlignment="1">
      <alignment horizontal="center" vertical="center"/>
    </xf>
    <xf numFmtId="0" fontId="0" fillId="2" borderId="93" xfId="0" applyFill="1" applyBorder="1" applyAlignment="1">
      <alignment/>
    </xf>
    <xf numFmtId="0" fontId="0" fillId="2" borderId="94" xfId="0" applyFill="1" applyBorder="1" applyAlignment="1">
      <alignment/>
    </xf>
    <xf numFmtId="0" fontId="52" fillId="2" borderId="41" xfId="0" applyFont="1" applyFill="1" applyBorder="1" applyAlignment="1">
      <alignment horizontal="center" vertical="center" wrapText="1"/>
    </xf>
    <xf numFmtId="0" fontId="52" fillId="2" borderId="60" xfId="0" applyFont="1" applyFill="1" applyBorder="1" applyAlignment="1">
      <alignment horizontal="center" vertical="center" wrapText="1"/>
    </xf>
    <xf numFmtId="43" fontId="8" fillId="2" borderId="0" xfId="44" applyNumberFormat="1" applyFont="1" applyFill="1" applyBorder="1" applyAlignment="1" applyProtection="1">
      <alignment vertical="center" wrapText="1"/>
      <protection/>
    </xf>
    <xf numFmtId="43" fontId="18" fillId="2" borderId="0" xfId="0" applyNumberFormat="1" applyFont="1" applyFill="1" applyBorder="1" applyAlignment="1" applyProtection="1">
      <alignment/>
      <protection/>
    </xf>
    <xf numFmtId="0" fontId="2" fillId="2" borderId="11" xfId="0" applyFont="1" applyFill="1" applyBorder="1" applyAlignment="1" applyProtection="1">
      <alignment horizontal="center" vertical="center"/>
      <protection/>
    </xf>
    <xf numFmtId="43" fontId="18" fillId="2" borderId="0" xfId="44" applyNumberFormat="1" applyFont="1" applyFill="1" applyBorder="1" applyAlignment="1" applyProtection="1">
      <alignment vertical="center"/>
      <protection/>
    </xf>
    <xf numFmtId="43" fontId="8" fillId="2" borderId="11" xfId="0" applyNumberFormat="1" applyFont="1" applyFill="1" applyBorder="1" applyAlignment="1" applyProtection="1">
      <alignment vertical="center"/>
      <protection/>
    </xf>
    <xf numFmtId="164" fontId="8" fillId="2" borderId="18" xfId="44" applyNumberFormat="1" applyFont="1" applyFill="1" applyBorder="1" applyAlignment="1" applyProtection="1">
      <alignment vertical="center" wrapText="1"/>
      <protection/>
    </xf>
    <xf numFmtId="164" fontId="8" fillId="2" borderId="0" xfId="44" applyNumberFormat="1" applyFont="1" applyFill="1" applyBorder="1" applyAlignment="1" applyProtection="1">
      <alignment vertical="center" wrapText="1"/>
      <protection/>
    </xf>
    <xf numFmtId="164" fontId="8" fillId="2" borderId="18" xfId="44" applyNumberFormat="1" applyFont="1" applyFill="1" applyBorder="1" applyAlignment="1" applyProtection="1">
      <alignment wrapText="1"/>
      <protection/>
    </xf>
    <xf numFmtId="164" fontId="8" fillId="2" borderId="0" xfId="44" applyNumberFormat="1" applyFont="1" applyFill="1" applyBorder="1" applyAlignment="1" applyProtection="1">
      <alignment wrapText="1"/>
      <protection/>
    </xf>
    <xf numFmtId="164" fontId="2" fillId="2" borderId="0" xfId="44" applyNumberFormat="1" applyFont="1" applyFill="1" applyBorder="1" applyAlignment="1" applyProtection="1">
      <alignment horizontal="left" wrapText="1"/>
      <protection/>
    </xf>
    <xf numFmtId="164" fontId="6" fillId="2" borderId="18" xfId="44" applyNumberFormat="1" applyFont="1" applyFill="1" applyBorder="1" applyAlignment="1" applyProtection="1">
      <alignment vertical="center" wrapText="1"/>
      <protection/>
    </xf>
    <xf numFmtId="164" fontId="6" fillId="2" borderId="0" xfId="44" applyNumberFormat="1" applyFont="1" applyFill="1" applyBorder="1" applyAlignment="1" applyProtection="1">
      <alignment vertical="center" wrapText="1"/>
      <protection/>
    </xf>
    <xf numFmtId="43" fontId="8" fillId="2" borderId="28" xfId="0" applyNumberFormat="1" applyFont="1" applyFill="1" applyBorder="1" applyAlignment="1" applyProtection="1">
      <alignment vertical="center"/>
      <protection/>
    </xf>
    <xf numFmtId="43" fontId="8" fillId="2" borderId="29" xfId="0" applyNumberFormat="1" applyFont="1" applyFill="1" applyBorder="1" applyAlignment="1" applyProtection="1">
      <alignment vertical="center"/>
      <protection/>
    </xf>
    <xf numFmtId="43" fontId="8" fillId="2" borderId="28" xfId="44" applyFont="1" applyFill="1" applyBorder="1" applyAlignment="1" applyProtection="1">
      <alignment wrapText="1"/>
      <protection/>
    </xf>
    <xf numFmtId="43" fontId="8" fillId="2" borderId="19" xfId="44" applyFont="1" applyFill="1" applyBorder="1" applyAlignment="1" applyProtection="1">
      <alignment wrapText="1"/>
      <protection/>
    </xf>
    <xf numFmtId="43" fontId="8" fillId="2" borderId="29" xfId="44" applyFont="1" applyFill="1" applyBorder="1" applyAlignment="1" applyProtection="1">
      <alignment wrapText="1"/>
      <protection/>
    </xf>
    <xf numFmtId="43" fontId="10" fillId="2" borderId="0" xfId="44" applyNumberFormat="1" applyFont="1" applyFill="1" applyBorder="1" applyAlignment="1" applyProtection="1">
      <alignment vertical="center"/>
      <protection/>
    </xf>
    <xf numFmtId="9" fontId="8" fillId="2" borderId="11" xfId="49" applyFont="1" applyFill="1" applyBorder="1" applyAlignment="1" applyProtection="1">
      <alignment horizontal="center" vertical="center"/>
      <protection/>
    </xf>
    <xf numFmtId="0" fontId="2" fillId="2" borderId="10"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0" fillId="6" borderId="0" xfId="0" applyFont="1" applyFill="1" applyAlignment="1" applyProtection="1">
      <alignment horizontal="center" vertical="center" wrapText="1"/>
      <protection/>
    </xf>
    <xf numFmtId="164" fontId="0" fillId="2" borderId="18" xfId="44" applyNumberFormat="1" applyFont="1" applyFill="1" applyBorder="1" applyAlignment="1" applyProtection="1">
      <alignment vertical="center" wrapText="1"/>
      <protection/>
    </xf>
    <xf numFmtId="164" fontId="0" fillId="2" borderId="0" xfId="44" applyNumberFormat="1" applyFont="1" applyFill="1" applyBorder="1" applyAlignment="1" applyProtection="1">
      <alignment vertical="center" wrapText="1"/>
      <protection/>
    </xf>
    <xf numFmtId="43" fontId="8" fillId="2" borderId="28" xfId="44" applyNumberFormat="1" applyFont="1" applyFill="1" applyBorder="1" applyAlignment="1" applyProtection="1">
      <alignment vertical="center"/>
      <protection/>
    </xf>
    <xf numFmtId="43" fontId="0" fillId="2" borderId="19" xfId="0" applyNumberFormat="1" applyFill="1" applyBorder="1" applyAlignment="1" applyProtection="1">
      <alignment vertical="center"/>
      <protection/>
    </xf>
    <xf numFmtId="43" fontId="0" fillId="2" borderId="29" xfId="0" applyNumberFormat="1" applyFill="1" applyBorder="1" applyAlignment="1" applyProtection="1">
      <alignment vertical="center"/>
      <protection/>
    </xf>
    <xf numFmtId="4" fontId="7" fillId="2" borderId="28" xfId="0" applyNumberFormat="1" applyFont="1" applyFill="1" applyBorder="1" applyAlignment="1" applyProtection="1">
      <alignment vertical="center" wrapText="1"/>
      <protection/>
    </xf>
    <xf numFmtId="4" fontId="7" fillId="2" borderId="19" xfId="0" applyNumberFormat="1" applyFont="1" applyFill="1" applyBorder="1" applyAlignment="1" applyProtection="1">
      <alignment vertical="center" wrapText="1"/>
      <protection/>
    </xf>
    <xf numFmtId="4" fontId="7" fillId="2" borderId="29" xfId="0" applyNumberFormat="1" applyFont="1" applyFill="1" applyBorder="1" applyAlignment="1" applyProtection="1">
      <alignment vertical="center" wrapText="1"/>
      <protection/>
    </xf>
    <xf numFmtId="171" fontId="0" fillId="2" borderId="0" xfId="44" applyNumberFormat="1" applyFont="1" applyFill="1" applyAlignment="1" applyProtection="1">
      <alignment vertical="center"/>
      <protection/>
    </xf>
    <xf numFmtId="9" fontId="0" fillId="2" borderId="28" xfId="49" applyFont="1" applyFill="1" applyBorder="1" applyAlignment="1" applyProtection="1">
      <alignment horizontal="center" vertical="center"/>
      <protection/>
    </xf>
    <xf numFmtId="9" fontId="0" fillId="2" borderId="19" xfId="49" applyFont="1" applyFill="1" applyBorder="1" applyAlignment="1" applyProtection="1">
      <alignment horizontal="center" vertical="center"/>
      <protection/>
    </xf>
    <xf numFmtId="9" fontId="0" fillId="2" borderId="29" xfId="49" applyFont="1" applyFill="1" applyBorder="1" applyAlignment="1" applyProtection="1">
      <alignment horizontal="center" vertical="center"/>
      <protection/>
    </xf>
    <xf numFmtId="167" fontId="0" fillId="2" borderId="0" xfId="42" applyNumberFormat="1" applyFont="1" applyFill="1" applyAlignment="1" applyProtection="1">
      <alignment vertical="center"/>
      <protection/>
    </xf>
    <xf numFmtId="4" fontId="0" fillId="2" borderId="0" xfId="0" applyNumberFormat="1" applyFont="1" applyFill="1" applyAlignment="1" applyProtection="1">
      <alignment vertical="center"/>
      <protection/>
    </xf>
    <xf numFmtId="43" fontId="8" fillId="2" borderId="11" xfId="0" applyNumberFormat="1" applyFont="1" applyFill="1" applyBorder="1" applyAlignment="1" applyProtection="1">
      <alignment vertical="center" wrapText="1"/>
      <protection/>
    </xf>
    <xf numFmtId="43" fontId="0" fillId="2" borderId="95" xfId="44" applyNumberFormat="1" applyFont="1" applyFill="1" applyBorder="1" applyAlignment="1" applyProtection="1">
      <alignment horizontal="center" vertical="center"/>
      <protection/>
    </xf>
    <xf numFmtId="43" fontId="0" fillId="2" borderId="96" xfId="44" applyNumberFormat="1" applyFont="1" applyFill="1" applyBorder="1" applyAlignment="1" applyProtection="1">
      <alignment horizontal="center" vertical="center"/>
      <protection/>
    </xf>
    <xf numFmtId="164" fontId="42" fillId="2" borderId="0" xfId="44" applyNumberFormat="1" applyFont="1" applyFill="1" applyBorder="1" applyAlignment="1" applyProtection="1">
      <alignment horizontal="center" vertical="center" wrapText="1"/>
      <protection/>
    </xf>
    <xf numFmtId="9" fontId="0" fillId="2" borderId="11" xfId="0" applyNumberFormat="1" applyFont="1" applyFill="1" applyBorder="1" applyAlignment="1" applyProtection="1">
      <alignment horizontal="center" vertical="center"/>
      <protection/>
    </xf>
    <xf numFmtId="43" fontId="0" fillId="2" borderId="0" xfId="44" applyFont="1" applyFill="1" applyAlignment="1" applyProtection="1">
      <alignment horizontal="right" vertical="center"/>
      <protection/>
    </xf>
    <xf numFmtId="0" fontId="0" fillId="2" borderId="0" xfId="0" applyFont="1" applyFill="1" applyBorder="1" applyAlignment="1" applyProtection="1">
      <alignment horizontal="right" vertical="center"/>
      <protection/>
    </xf>
    <xf numFmtId="43" fontId="0" fillId="2" borderId="0" xfId="0" applyNumberFormat="1" applyFont="1" applyFill="1" applyBorder="1" applyAlignment="1" applyProtection="1">
      <alignment horizontal="right" vertical="center"/>
      <protection/>
    </xf>
    <xf numFmtId="43" fontId="0" fillId="2" borderId="97" xfId="44" applyFont="1" applyFill="1" applyBorder="1" applyAlignment="1" applyProtection="1">
      <alignment horizontal="center" vertical="center"/>
      <protection/>
    </xf>
    <xf numFmtId="0" fontId="8" fillId="2" borderId="18" xfId="0" applyFont="1" applyFill="1" applyBorder="1" applyAlignment="1" applyProtection="1">
      <alignment horizontal="left" indent="1"/>
      <protection/>
    </xf>
    <xf numFmtId="0" fontId="8" fillId="2" borderId="0" xfId="0" applyFont="1" applyFill="1" applyBorder="1" applyAlignment="1" applyProtection="1">
      <alignment horizontal="left" indent="1"/>
      <protection/>
    </xf>
    <xf numFmtId="43" fontId="12" fillId="2" borderId="98" xfId="44" applyFont="1" applyFill="1" applyBorder="1" applyAlignment="1" applyProtection="1">
      <alignment horizontal="center" vertical="center"/>
      <protection/>
    </xf>
    <xf numFmtId="43" fontId="12" fillId="2" borderId="99" xfId="44" applyFont="1" applyFill="1" applyBorder="1" applyAlignment="1" applyProtection="1">
      <alignment horizontal="center" vertical="center"/>
      <protection/>
    </xf>
    <xf numFmtId="0" fontId="12" fillId="2" borderId="28" xfId="0" applyFont="1" applyFill="1" applyBorder="1" applyAlignment="1" applyProtection="1">
      <alignment horizontal="center"/>
      <protection/>
    </xf>
    <xf numFmtId="0" fontId="12" fillId="2" borderId="19" xfId="0" applyFont="1" applyFill="1" applyBorder="1" applyAlignment="1" applyProtection="1">
      <alignment horizontal="center"/>
      <protection/>
    </xf>
    <xf numFmtId="0" fontId="12" fillId="2" borderId="29" xfId="0" applyFont="1" applyFill="1" applyBorder="1" applyAlignment="1" applyProtection="1">
      <alignment horizontal="center"/>
      <protection/>
    </xf>
    <xf numFmtId="0" fontId="44" fillId="2" borderId="0" xfId="0" applyFont="1" applyFill="1" applyBorder="1" applyAlignment="1" applyProtection="1">
      <alignment horizontal="center" vertical="center"/>
      <protection/>
    </xf>
    <xf numFmtId="164" fontId="0" fillId="2" borderId="0" xfId="44" applyNumberFormat="1" applyFont="1" applyFill="1" applyBorder="1" applyAlignment="1" applyProtection="1">
      <alignment horizontal="center" vertical="top" wrapText="1"/>
      <protection/>
    </xf>
    <xf numFmtId="43" fontId="0" fillId="2" borderId="28" xfId="44" applyFont="1" applyFill="1" applyBorder="1" applyAlignment="1" applyProtection="1">
      <alignment horizontal="center" vertical="center"/>
      <protection/>
    </xf>
    <xf numFmtId="43" fontId="0" fillId="2" borderId="19" xfId="44" applyFont="1" applyFill="1" applyBorder="1" applyAlignment="1" applyProtection="1">
      <alignment horizontal="center" vertical="center"/>
      <protection/>
    </xf>
    <xf numFmtId="43" fontId="0" fillId="2" borderId="29" xfId="44" applyFont="1" applyFill="1" applyBorder="1" applyAlignment="1" applyProtection="1">
      <alignment horizontal="center" vertical="center"/>
      <protection/>
    </xf>
    <xf numFmtId="43" fontId="12" fillId="2" borderId="66" xfId="44" applyFont="1" applyFill="1" applyBorder="1" applyAlignment="1" applyProtection="1">
      <alignment horizontal="center" vertical="center"/>
      <protection/>
    </xf>
    <xf numFmtId="43" fontId="12" fillId="2" borderId="100" xfId="0" applyNumberFormat="1" applyFont="1" applyFill="1" applyBorder="1" applyAlignment="1" applyProtection="1">
      <alignment vertical="center" wrapText="1"/>
      <protection/>
    </xf>
    <xf numFmtId="43" fontId="12" fillId="2" borderId="101" xfId="0" applyNumberFormat="1" applyFont="1" applyFill="1" applyBorder="1" applyAlignment="1" applyProtection="1">
      <alignment vertical="center" wrapText="1"/>
      <protection/>
    </xf>
    <xf numFmtId="9" fontId="2" fillId="2" borderId="102" xfId="0" applyNumberFormat="1" applyFont="1" applyFill="1" applyBorder="1" applyAlignment="1" applyProtection="1">
      <alignment horizontal="center" vertical="center"/>
      <protection/>
    </xf>
    <xf numFmtId="9" fontId="2" fillId="2" borderId="103" xfId="0" applyNumberFormat="1" applyFont="1" applyFill="1" applyBorder="1" applyAlignment="1" applyProtection="1">
      <alignment horizontal="center" vertical="center"/>
      <protection/>
    </xf>
    <xf numFmtId="43" fontId="0" fillId="2" borderId="69" xfId="44" applyNumberFormat="1" applyFont="1" applyFill="1" applyBorder="1" applyAlignment="1" applyProtection="1">
      <alignment horizontal="center" vertical="center"/>
      <protection/>
    </xf>
    <xf numFmtId="43" fontId="0" fillId="2" borderId="67" xfId="44" applyNumberFormat="1" applyFont="1" applyFill="1" applyBorder="1" applyAlignment="1" applyProtection="1">
      <alignment horizontal="center" vertical="center"/>
      <protection/>
    </xf>
    <xf numFmtId="43" fontId="8" fillId="2" borderId="10" xfId="44" applyFont="1" applyFill="1" applyBorder="1" applyAlignment="1" applyProtection="1">
      <alignment horizontal="center" vertical="center"/>
      <protection/>
    </xf>
    <xf numFmtId="43" fontId="8" fillId="2" borderId="0" xfId="44" applyFont="1" applyFill="1" applyBorder="1" applyAlignment="1" applyProtection="1">
      <alignment horizontal="center" vertical="center"/>
      <protection/>
    </xf>
    <xf numFmtId="43" fontId="12" fillId="2" borderId="0" xfId="44" applyFont="1" applyFill="1" applyAlignment="1" applyProtection="1">
      <alignment horizontal="right" vertical="center"/>
      <protection/>
    </xf>
    <xf numFmtId="43" fontId="12" fillId="2" borderId="104" xfId="0" applyNumberFormat="1" applyFont="1" applyFill="1" applyBorder="1" applyAlignment="1" applyProtection="1">
      <alignment vertical="center" wrapText="1"/>
      <protection/>
    </xf>
    <xf numFmtId="167" fontId="12" fillId="2" borderId="0" xfId="42" applyNumberFormat="1" applyFont="1" applyFill="1" applyAlignment="1" applyProtection="1">
      <alignment vertical="center"/>
      <protection/>
    </xf>
    <xf numFmtId="171" fontId="12" fillId="2" borderId="0" xfId="44" applyNumberFormat="1" applyFont="1" applyFill="1" applyAlignment="1" applyProtection="1">
      <alignment vertical="center"/>
      <protection/>
    </xf>
    <xf numFmtId="4" fontId="12" fillId="2" borderId="18" xfId="0" applyNumberFormat="1" applyFont="1" applyFill="1" applyBorder="1" applyAlignment="1" applyProtection="1">
      <alignment vertical="center"/>
      <protection/>
    </xf>
    <xf numFmtId="4" fontId="12" fillId="2" borderId="0" xfId="0" applyNumberFormat="1" applyFont="1" applyFill="1" applyAlignment="1" applyProtection="1">
      <alignment vertical="center"/>
      <protection/>
    </xf>
    <xf numFmtId="164" fontId="8" fillId="2" borderId="17" xfId="44" applyNumberFormat="1" applyFont="1" applyFill="1" applyBorder="1" applyAlignment="1" applyProtection="1">
      <alignment vertical="center" wrapText="1"/>
      <protection/>
    </xf>
    <xf numFmtId="164" fontId="8" fillId="2" borderId="11" xfId="44" applyNumberFormat="1" applyFont="1" applyFill="1" applyBorder="1" applyAlignment="1" applyProtection="1">
      <alignment vertical="center" wrapText="1"/>
      <protection/>
    </xf>
    <xf numFmtId="43" fontId="2" fillId="2" borderId="11" xfId="0" applyNumberFormat="1" applyFont="1" applyFill="1" applyBorder="1" applyAlignment="1" applyProtection="1">
      <alignment horizontal="center" vertical="center"/>
      <protection/>
    </xf>
    <xf numFmtId="43" fontId="2" fillId="2" borderId="0" xfId="0" applyNumberFormat="1" applyFont="1" applyFill="1" applyBorder="1" applyAlignment="1" applyProtection="1">
      <alignment horizontal="center" vertical="center"/>
      <protection/>
    </xf>
    <xf numFmtId="43" fontId="8" fillId="2" borderId="11" xfId="44" applyFont="1" applyFill="1" applyBorder="1" applyAlignment="1" applyProtection="1">
      <alignment horizontal="center" vertical="center"/>
      <protection/>
    </xf>
    <xf numFmtId="164" fontId="8" fillId="2" borderId="15" xfId="44" applyNumberFormat="1" applyFont="1" applyFill="1" applyBorder="1" applyAlignment="1" applyProtection="1">
      <alignment vertical="center" wrapText="1"/>
      <protection/>
    </xf>
    <xf numFmtId="164" fontId="8" fillId="2" borderId="10" xfId="44" applyNumberFormat="1" applyFont="1" applyFill="1" applyBorder="1" applyAlignment="1" applyProtection="1">
      <alignment vertical="center" wrapText="1"/>
      <protection/>
    </xf>
    <xf numFmtId="164" fontId="12" fillId="2" borderId="0" xfId="44" applyNumberFormat="1" applyFont="1" applyFill="1" applyBorder="1" applyAlignment="1" applyProtection="1">
      <alignment horizontal="right" wrapText="1"/>
      <protection/>
    </xf>
    <xf numFmtId="4" fontId="8" fillId="2" borderId="0" xfId="0" applyNumberFormat="1" applyFont="1" applyFill="1" applyBorder="1" applyAlignment="1" applyProtection="1">
      <alignment vertical="center" wrapText="1"/>
      <protection/>
    </xf>
    <xf numFmtId="43" fontId="8" fillId="2" borderId="28" xfId="44" applyFont="1" applyFill="1" applyBorder="1" applyAlignment="1" applyProtection="1">
      <alignment vertical="center" wrapText="1"/>
      <protection/>
    </xf>
    <xf numFmtId="43" fontId="8" fillId="2" borderId="19" xfId="44" applyFont="1" applyFill="1" applyBorder="1" applyAlignment="1" applyProtection="1">
      <alignment vertical="center" wrapText="1"/>
      <protection/>
    </xf>
    <xf numFmtId="43" fontId="8" fillId="2" borderId="29" xfId="44" applyFont="1" applyFill="1" applyBorder="1" applyAlignment="1" applyProtection="1">
      <alignment vertical="center" wrapText="1"/>
      <protection/>
    </xf>
    <xf numFmtId="43" fontId="18" fillId="2" borderId="11" xfId="0" applyNumberFormat="1" applyFont="1" applyFill="1" applyBorder="1" applyAlignment="1" applyProtection="1">
      <alignment/>
      <protection/>
    </xf>
    <xf numFmtId="165" fontId="8" fillId="2" borderId="0" xfId="0" applyNumberFormat="1" applyFont="1" applyFill="1" applyBorder="1" applyAlignment="1" applyProtection="1">
      <alignment vertical="center"/>
      <protection/>
    </xf>
    <xf numFmtId="0" fontId="0" fillId="2" borderId="0" xfId="0" applyFont="1" applyFill="1" applyBorder="1" applyAlignment="1" applyProtection="1">
      <alignment horizontal="center" vertical="top"/>
      <protection/>
    </xf>
    <xf numFmtId="10" fontId="8" fillId="2" borderId="0" xfId="49" applyNumberFormat="1" applyFont="1" applyFill="1" applyBorder="1" applyAlignment="1" applyProtection="1">
      <alignment horizontal="center" vertical="center"/>
      <protection/>
    </xf>
    <xf numFmtId="10" fontId="23" fillId="2" borderId="0" xfId="49" applyNumberFormat="1" applyFont="1" applyFill="1" applyBorder="1" applyAlignment="1" applyProtection="1">
      <alignment horizontal="center" vertical="center"/>
      <protection/>
    </xf>
    <xf numFmtId="9" fontId="8" fillId="2" borderId="0" xfId="49" applyFont="1" applyFill="1" applyBorder="1" applyAlignment="1" applyProtection="1">
      <alignment horizontal="center" vertical="center"/>
      <protection/>
    </xf>
    <xf numFmtId="10" fontId="8" fillId="2" borderId="11" xfId="0" applyNumberFormat="1" applyFont="1" applyFill="1" applyBorder="1" applyAlignment="1" applyProtection="1">
      <alignment horizontal="center" vertical="center" wrapText="1"/>
      <protection/>
    </xf>
    <xf numFmtId="164" fontId="21" fillId="2" borderId="15" xfId="44" applyNumberFormat="1" applyFont="1" applyFill="1" applyBorder="1" applyAlignment="1" applyProtection="1">
      <alignment horizontal="left" vertical="center" wrapText="1"/>
      <protection/>
    </xf>
    <xf numFmtId="164" fontId="21" fillId="2" borderId="10" xfId="44" applyNumberFormat="1" applyFont="1" applyFill="1" applyBorder="1" applyAlignment="1" applyProtection="1">
      <alignment horizontal="left" vertical="center" wrapText="1"/>
      <protection/>
    </xf>
    <xf numFmtId="0" fontId="21" fillId="2" borderId="15" xfId="0" applyFont="1" applyFill="1" applyBorder="1" applyAlignment="1" applyProtection="1">
      <alignment horizontal="left" vertical="center" indent="1"/>
      <protection/>
    </xf>
    <xf numFmtId="0" fontId="21" fillId="2" borderId="10" xfId="0" applyFont="1" applyFill="1" applyBorder="1" applyAlignment="1" applyProtection="1">
      <alignment horizontal="left" vertical="center" indent="1"/>
      <protection/>
    </xf>
    <xf numFmtId="164" fontId="21" fillId="2" borderId="11" xfId="44" applyNumberFormat="1" applyFont="1" applyFill="1" applyBorder="1" applyAlignment="1" applyProtection="1">
      <alignment horizontal="left" vertical="center" wrapText="1"/>
      <protection/>
    </xf>
    <xf numFmtId="0" fontId="8" fillId="2" borderId="17" xfId="0" applyFont="1" applyFill="1" applyBorder="1" applyAlignment="1" applyProtection="1">
      <alignment horizontal="left" indent="1"/>
      <protection/>
    </xf>
    <xf numFmtId="0" fontId="8" fillId="2" borderId="11" xfId="0" applyFont="1" applyFill="1" applyBorder="1" applyAlignment="1" applyProtection="1">
      <alignment horizontal="left" indent="1"/>
      <protection/>
    </xf>
    <xf numFmtId="0" fontId="21" fillId="2" borderId="10" xfId="0" applyFont="1" applyFill="1" applyBorder="1" applyAlignment="1" applyProtection="1">
      <alignment vertical="center"/>
      <protection/>
    </xf>
    <xf numFmtId="0" fontId="8" fillId="2" borderId="19" xfId="0" applyFont="1" applyFill="1" applyBorder="1" applyAlignment="1" applyProtection="1">
      <alignment horizontal="left" indent="1"/>
      <protection/>
    </xf>
    <xf numFmtId="0" fontId="7" fillId="2" borderId="18" xfId="0" applyFont="1" applyFill="1" applyBorder="1" applyAlignment="1" applyProtection="1">
      <alignment horizontal="left" indent="1"/>
      <protection/>
    </xf>
    <xf numFmtId="0" fontId="23" fillId="2" borderId="18" xfId="0" applyFont="1" applyFill="1" applyBorder="1" applyAlignment="1" applyProtection="1">
      <alignment horizontal="left" indent="1"/>
      <protection/>
    </xf>
    <xf numFmtId="4" fontId="0" fillId="2" borderId="18" xfId="0" applyNumberFormat="1" applyFont="1" applyFill="1" applyBorder="1" applyAlignment="1" applyProtection="1">
      <alignment vertical="center"/>
      <protection/>
    </xf>
    <xf numFmtId="43" fontId="0" fillId="2" borderId="0" xfId="0" applyNumberFormat="1" applyFont="1" applyFill="1" applyBorder="1" applyAlignment="1" applyProtection="1">
      <alignment vertical="top"/>
      <protection/>
    </xf>
    <xf numFmtId="0" fontId="8" fillId="2" borderId="18" xfId="0" applyFont="1" applyFill="1" applyBorder="1" applyAlignment="1" applyProtection="1">
      <alignment horizontal="left" vertical="center" indent="1"/>
      <protection/>
    </xf>
    <xf numFmtId="0" fontId="8" fillId="2" borderId="0" xfId="0" applyFont="1" applyFill="1" applyBorder="1" applyAlignment="1" applyProtection="1">
      <alignment horizontal="left" vertical="center" indent="1"/>
      <protection/>
    </xf>
    <xf numFmtId="0" fontId="17" fillId="2" borderId="11" xfId="0" applyFont="1" applyFill="1" applyBorder="1" applyAlignment="1" applyProtection="1">
      <alignment horizontal="right" vertical="center" wrapText="1"/>
      <protection/>
    </xf>
    <xf numFmtId="4" fontId="0" fillId="2" borderId="0" xfId="0" applyNumberFormat="1" applyFont="1" applyFill="1" applyBorder="1" applyAlignment="1" applyProtection="1">
      <alignment vertical="center"/>
      <protection/>
    </xf>
    <xf numFmtId="43" fontId="8" fillId="2" borderId="0" xfId="0" applyNumberFormat="1" applyFont="1" applyFill="1" applyBorder="1" applyAlignment="1" applyProtection="1">
      <alignment vertical="center" wrapText="1"/>
      <protection/>
    </xf>
    <xf numFmtId="43" fontId="50" fillId="2" borderId="105" xfId="44" applyFont="1" applyFill="1" applyBorder="1" applyAlignment="1" applyProtection="1">
      <alignment horizontal="center" vertical="center"/>
      <protection/>
    </xf>
    <xf numFmtId="43" fontId="50" fillId="2" borderId="106" xfId="44" applyFont="1" applyFill="1" applyBorder="1" applyAlignment="1" applyProtection="1">
      <alignment horizontal="center" vertical="center"/>
      <protection/>
    </xf>
    <xf numFmtId="0" fontId="0" fillId="2" borderId="41" xfId="0" applyFont="1" applyFill="1" applyBorder="1" applyAlignment="1" applyProtection="1">
      <alignment horizontal="center" vertical="center"/>
      <protection/>
    </xf>
    <xf numFmtId="0" fontId="0" fillId="2" borderId="38" xfId="0" applyFont="1" applyFill="1" applyBorder="1" applyAlignment="1" applyProtection="1">
      <alignment horizontal="center" vertical="center"/>
      <protection/>
    </xf>
    <xf numFmtId="0" fontId="0" fillId="2" borderId="107" xfId="0" applyFont="1" applyFill="1" applyBorder="1" applyAlignment="1" applyProtection="1">
      <alignment horizontal="center" vertical="center"/>
      <protection/>
    </xf>
    <xf numFmtId="0" fontId="0" fillId="2" borderId="35" xfId="0" applyFont="1" applyFill="1" applyBorder="1" applyAlignment="1" applyProtection="1">
      <alignment horizontal="center" vertical="center"/>
      <protection/>
    </xf>
    <xf numFmtId="0" fontId="0" fillId="2" borderId="108" xfId="0" applyFont="1" applyFill="1" applyBorder="1" applyAlignment="1" applyProtection="1">
      <alignment horizontal="center" vertical="center"/>
      <protection/>
    </xf>
    <xf numFmtId="0" fontId="0" fillId="2" borderId="60"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09" xfId="0" applyFont="1" applyFill="1" applyBorder="1" applyAlignment="1" applyProtection="1">
      <alignment horizontal="center" vertical="center"/>
      <protection/>
    </xf>
    <xf numFmtId="0" fontId="0" fillId="2" borderId="110" xfId="0" applyFont="1" applyFill="1" applyBorder="1" applyAlignment="1" applyProtection="1">
      <alignment horizontal="left" vertical="center" wrapText="1" indent="1"/>
      <protection/>
    </xf>
    <xf numFmtId="9" fontId="2" fillId="2" borderId="111" xfId="0" applyNumberFormat="1" applyFont="1" applyFill="1" applyBorder="1" applyAlignment="1" applyProtection="1">
      <alignment horizontal="center" vertical="center"/>
      <protection/>
    </xf>
    <xf numFmtId="9" fontId="2" fillId="2" borderId="112" xfId="0" applyNumberFormat="1" applyFont="1" applyFill="1" applyBorder="1" applyAlignment="1" applyProtection="1">
      <alignment horizontal="center" vertical="center"/>
      <protection/>
    </xf>
    <xf numFmtId="9" fontId="2" fillId="2" borderId="113" xfId="0" applyNumberFormat="1" applyFont="1" applyFill="1" applyBorder="1" applyAlignment="1" applyProtection="1">
      <alignment horizontal="center" vertical="center"/>
      <protection/>
    </xf>
    <xf numFmtId="0" fontId="0" fillId="2" borderId="114" xfId="0" applyFont="1" applyFill="1" applyBorder="1" applyAlignment="1" applyProtection="1">
      <alignment horizontal="center" vertical="center"/>
      <protection/>
    </xf>
    <xf numFmtId="0" fontId="0" fillId="2" borderId="76" xfId="0" applyFont="1" applyFill="1" applyBorder="1" applyAlignment="1" applyProtection="1">
      <alignment horizontal="center" vertical="center"/>
      <protection/>
    </xf>
    <xf numFmtId="0" fontId="0" fillId="2" borderId="70" xfId="0" applyFont="1" applyFill="1" applyBorder="1" applyAlignment="1" applyProtection="1">
      <alignment horizontal="center" vertical="center"/>
      <protection/>
    </xf>
    <xf numFmtId="0" fontId="1" fillId="2" borderId="115" xfId="0" applyFont="1" applyFill="1" applyBorder="1" applyAlignment="1" applyProtection="1">
      <alignment horizontal="center" vertical="center"/>
      <protection/>
    </xf>
    <xf numFmtId="43" fontId="0" fillId="2" borderId="110" xfId="0" applyNumberFormat="1" applyFont="1" applyFill="1" applyBorder="1" applyAlignment="1" applyProtection="1">
      <alignment vertical="center" wrapText="1"/>
      <protection/>
    </xf>
    <xf numFmtId="0" fontId="12" fillId="2" borderId="41" xfId="0" applyFont="1" applyFill="1" applyBorder="1" applyAlignment="1" applyProtection="1">
      <alignment horizontal="left" vertical="center" wrapText="1" indent="1"/>
      <protection/>
    </xf>
    <xf numFmtId="0" fontId="12" fillId="2" borderId="38" xfId="0" applyFont="1" applyFill="1" applyBorder="1" applyAlignment="1" applyProtection="1">
      <alignment horizontal="left" vertical="center" wrapText="1" indent="1"/>
      <protection/>
    </xf>
    <xf numFmtId="0" fontId="12" fillId="2" borderId="116" xfId="0" applyFont="1" applyFill="1" applyBorder="1" applyAlignment="1" applyProtection="1">
      <alignment horizontal="left" vertical="center" wrapText="1" indent="1"/>
      <protection/>
    </xf>
    <xf numFmtId="0" fontId="12" fillId="2" borderId="35" xfId="0" applyFont="1" applyFill="1" applyBorder="1" applyAlignment="1" applyProtection="1">
      <alignment horizontal="left" vertical="center" wrapText="1" indent="1"/>
      <protection/>
    </xf>
    <xf numFmtId="0" fontId="12" fillId="2" borderId="0" xfId="0" applyFont="1" applyFill="1" applyBorder="1" applyAlignment="1" applyProtection="1">
      <alignment horizontal="left" vertical="center" wrapText="1" indent="1"/>
      <protection/>
    </xf>
    <xf numFmtId="0" fontId="12" fillId="2" borderId="12" xfId="0" applyFont="1" applyFill="1" applyBorder="1" applyAlignment="1" applyProtection="1">
      <alignment horizontal="left" vertical="center" wrapText="1" indent="1"/>
      <protection/>
    </xf>
    <xf numFmtId="0" fontId="0" fillId="2" borderId="105" xfId="0" applyFont="1" applyFill="1" applyBorder="1" applyAlignment="1" applyProtection="1">
      <alignment horizontal="left" vertical="center" wrapText="1" indent="1"/>
      <protection/>
    </xf>
    <xf numFmtId="164" fontId="2" fillId="2" borderId="19" xfId="44" applyNumberFormat="1" applyFont="1" applyFill="1" applyBorder="1" applyAlignment="1" applyProtection="1">
      <alignment horizontal="center" vertical="center" wrapText="1"/>
      <protection/>
    </xf>
    <xf numFmtId="164" fontId="2" fillId="2" borderId="29" xfId="44" applyNumberFormat="1" applyFont="1" applyFill="1" applyBorder="1" applyAlignment="1" applyProtection="1">
      <alignment horizontal="center" vertical="center" wrapText="1"/>
      <protection/>
    </xf>
    <xf numFmtId="43" fontId="0" fillId="8" borderId="19" xfId="42" applyNumberFormat="1" applyFont="1" applyFill="1" applyBorder="1" applyAlignment="1" applyProtection="1">
      <alignment horizontal="left" vertical="center"/>
      <protection locked="0"/>
    </xf>
    <xf numFmtId="168" fontId="0" fillId="2" borderId="28" xfId="0" applyNumberFormat="1" applyFont="1" applyFill="1" applyBorder="1" applyAlignment="1" applyProtection="1">
      <alignment horizontal="center" vertical="center"/>
      <protection/>
    </xf>
    <xf numFmtId="168" fontId="0" fillId="2" borderId="19" xfId="0" applyNumberFormat="1" applyFont="1" applyFill="1" applyBorder="1" applyAlignment="1" applyProtection="1">
      <alignment horizontal="center" vertical="center"/>
      <protection/>
    </xf>
    <xf numFmtId="0" fontId="9" fillId="2" borderId="41" xfId="0" applyFont="1" applyFill="1" applyBorder="1" applyAlignment="1" applyProtection="1">
      <alignment horizontal="center" vertical="center" wrapText="1"/>
      <protection/>
    </xf>
    <xf numFmtId="0" fontId="9" fillId="2" borderId="38" xfId="0" applyFont="1" applyFill="1" applyBorder="1" applyAlignment="1" applyProtection="1">
      <alignment horizontal="center" vertical="center" wrapText="1"/>
      <protection/>
    </xf>
    <xf numFmtId="0" fontId="9" fillId="2" borderId="42" xfId="0" applyFont="1" applyFill="1" applyBorder="1" applyAlignment="1" applyProtection="1">
      <alignment horizontal="center" vertical="center" wrapText="1"/>
      <protection/>
    </xf>
    <xf numFmtId="43" fontId="0" fillId="2" borderId="19" xfId="0" applyNumberFormat="1" applyFont="1" applyFill="1" applyBorder="1" applyAlignment="1" applyProtection="1">
      <alignment vertical="center"/>
      <protection/>
    </xf>
    <xf numFmtId="9" fontId="2" fillId="2" borderId="117" xfId="0" applyNumberFormat="1" applyFont="1" applyFill="1" applyBorder="1" applyAlignment="1" applyProtection="1">
      <alignment horizontal="center" vertical="center"/>
      <protection/>
    </xf>
    <xf numFmtId="0" fontId="8" fillId="2" borderId="118" xfId="0" applyFont="1" applyFill="1" applyBorder="1" applyAlignment="1" applyProtection="1">
      <alignment horizontal="center" vertical="center"/>
      <protection/>
    </xf>
    <xf numFmtId="0" fontId="8" fillId="2" borderId="119" xfId="0" applyFont="1" applyFill="1" applyBorder="1" applyAlignment="1" applyProtection="1">
      <alignment horizontal="center" vertical="center"/>
      <protection/>
    </xf>
    <xf numFmtId="0" fontId="1" fillId="2" borderId="120" xfId="0" applyFont="1" applyFill="1" applyBorder="1" applyAlignment="1" applyProtection="1">
      <alignment horizontal="center" vertical="center"/>
      <protection/>
    </xf>
    <xf numFmtId="0" fontId="1" fillId="2" borderId="121" xfId="0" applyFont="1" applyFill="1" applyBorder="1" applyAlignment="1" applyProtection="1">
      <alignment horizontal="center" vertical="center"/>
      <protection/>
    </xf>
    <xf numFmtId="0" fontId="1" fillId="2" borderId="122" xfId="0" applyFont="1" applyFill="1" applyBorder="1" applyAlignment="1" applyProtection="1">
      <alignment horizontal="center" vertical="center"/>
      <protection/>
    </xf>
    <xf numFmtId="43" fontId="0" fillId="2" borderId="110" xfId="44" applyFont="1" applyFill="1" applyBorder="1" applyAlignment="1" applyProtection="1">
      <alignment horizontal="center" vertical="center"/>
      <protection/>
    </xf>
    <xf numFmtId="0" fontId="2" fillId="2" borderId="123" xfId="0" applyFont="1" applyFill="1" applyBorder="1" applyAlignment="1" applyProtection="1">
      <alignment horizontal="center" vertical="center" wrapText="1"/>
      <protection/>
    </xf>
    <xf numFmtId="0" fontId="2" fillId="2" borderId="38" xfId="0" applyFont="1" applyFill="1" applyBorder="1" applyAlignment="1" applyProtection="1">
      <alignment horizontal="center" vertical="center" wrapText="1"/>
      <protection/>
    </xf>
    <xf numFmtId="0" fontId="2" fillId="2" borderId="116" xfId="0" applyFont="1" applyFill="1" applyBorder="1" applyAlignment="1" applyProtection="1">
      <alignment horizontal="center" vertical="center" wrapText="1"/>
      <protection/>
    </xf>
    <xf numFmtId="9" fontId="23" fillId="2" borderId="0" xfId="49" applyFont="1" applyFill="1" applyBorder="1" applyAlignment="1" applyProtection="1">
      <alignment horizontal="center" vertical="center"/>
      <protection/>
    </xf>
    <xf numFmtId="43" fontId="21" fillId="2" borderId="0" xfId="0" applyNumberFormat="1" applyFont="1" applyFill="1" applyBorder="1" applyAlignment="1" applyProtection="1">
      <alignment vertical="center"/>
      <protection/>
    </xf>
    <xf numFmtId="43" fontId="0" fillId="2" borderId="105" xfId="0" applyNumberFormat="1" applyFont="1" applyFill="1" applyBorder="1" applyAlignment="1" applyProtection="1">
      <alignment vertical="center" wrapText="1"/>
      <protection/>
    </xf>
    <xf numFmtId="43" fontId="49" fillId="8" borderId="105" xfId="44" applyFont="1" applyFill="1" applyBorder="1" applyAlignment="1" applyProtection="1">
      <alignment horizontal="center" vertical="center"/>
      <protection locked="0"/>
    </xf>
    <xf numFmtId="43" fontId="0" fillId="2" borderId="105" xfId="44" applyFont="1" applyFill="1" applyBorder="1" applyAlignment="1" applyProtection="1">
      <alignment horizontal="center" vertical="center"/>
      <protection/>
    </xf>
    <xf numFmtId="43" fontId="0" fillId="2" borderId="106" xfId="44" applyFont="1" applyFill="1" applyBorder="1" applyAlignment="1" applyProtection="1">
      <alignment horizontal="center" vertical="center"/>
      <protection/>
    </xf>
    <xf numFmtId="170" fontId="0" fillId="2" borderId="60" xfId="0" applyNumberFormat="1" applyFont="1" applyFill="1" applyBorder="1" applyAlignment="1" applyProtection="1">
      <alignment horizontal="center" vertical="center"/>
      <protection/>
    </xf>
    <xf numFmtId="170" fontId="0" fillId="2" borderId="14" xfId="0" applyNumberFormat="1" applyFont="1" applyFill="1" applyBorder="1" applyAlignment="1" applyProtection="1">
      <alignment horizontal="center" vertical="center"/>
      <protection/>
    </xf>
    <xf numFmtId="170" fontId="0" fillId="2" borderId="124" xfId="0" applyNumberFormat="1" applyFont="1" applyFill="1" applyBorder="1" applyAlignment="1" applyProtection="1">
      <alignment horizontal="center" vertical="center"/>
      <protection/>
    </xf>
    <xf numFmtId="43" fontId="0" fillId="2" borderId="125" xfId="44" applyFont="1" applyFill="1" applyBorder="1" applyAlignment="1" applyProtection="1">
      <alignment horizontal="center" vertical="center"/>
      <protection/>
    </xf>
    <xf numFmtId="43" fontId="0" fillId="2" borderId="126" xfId="44" applyFont="1" applyFill="1" applyBorder="1" applyAlignment="1" applyProtection="1">
      <alignment horizontal="center" vertical="center"/>
      <protection/>
    </xf>
    <xf numFmtId="0" fontId="2" fillId="2" borderId="123" xfId="0" applyFont="1" applyFill="1" applyBorder="1" applyAlignment="1" applyProtection="1">
      <alignment horizontal="center" vertical="center"/>
      <protection/>
    </xf>
    <xf numFmtId="0" fontId="2" fillId="2" borderId="38" xfId="0" applyFont="1" applyFill="1" applyBorder="1" applyAlignment="1" applyProtection="1">
      <alignment horizontal="center" vertical="center"/>
      <protection/>
    </xf>
    <xf numFmtId="0" fontId="2" fillId="2" borderId="42" xfId="0" applyFont="1" applyFill="1" applyBorder="1" applyAlignment="1" applyProtection="1">
      <alignment horizontal="center" vertical="center"/>
      <protection/>
    </xf>
    <xf numFmtId="0" fontId="2" fillId="2" borderId="127" xfId="0" applyFont="1" applyFill="1" applyBorder="1" applyAlignment="1" applyProtection="1">
      <alignment horizontal="center" vertical="center"/>
      <protection/>
    </xf>
    <xf numFmtId="0" fontId="2" fillId="2" borderId="14" xfId="0" applyFont="1" applyFill="1" applyBorder="1" applyAlignment="1" applyProtection="1">
      <alignment horizontal="center" vertical="center"/>
      <protection/>
    </xf>
    <xf numFmtId="0" fontId="2" fillId="2" borderId="61" xfId="0" applyFont="1" applyFill="1" applyBorder="1" applyAlignment="1" applyProtection="1">
      <alignment horizontal="center" vertical="center"/>
      <protection/>
    </xf>
    <xf numFmtId="0" fontId="2" fillId="2" borderId="41" xfId="0" applyFont="1" applyFill="1" applyBorder="1" applyAlignment="1" applyProtection="1">
      <alignment horizontal="center" vertical="center" wrapText="1"/>
      <protection/>
    </xf>
    <xf numFmtId="170" fontId="0" fillId="2" borderId="127" xfId="0" applyNumberFormat="1" applyFont="1" applyFill="1" applyBorder="1" applyAlignment="1" applyProtection="1">
      <alignment horizontal="center" vertical="center"/>
      <protection/>
    </xf>
    <xf numFmtId="43" fontId="50" fillId="2" borderId="128" xfId="44" applyFont="1" applyFill="1" applyBorder="1" applyAlignment="1" applyProtection="1">
      <alignment horizontal="center" vertical="center"/>
      <protection/>
    </xf>
    <xf numFmtId="43" fontId="0" fillId="2" borderId="128" xfId="44" applyFont="1" applyFill="1" applyBorder="1" applyAlignment="1" applyProtection="1">
      <alignment horizontal="center" vertical="center"/>
      <protection/>
    </xf>
    <xf numFmtId="43" fontId="0" fillId="2" borderId="28" xfId="44" applyNumberFormat="1" applyFont="1" applyFill="1" applyBorder="1" applyAlignment="1" applyProtection="1">
      <alignment horizontal="center" vertical="center"/>
      <protection/>
    </xf>
    <xf numFmtId="43" fontId="0" fillId="2" borderId="19" xfId="44" applyNumberFormat="1" applyFont="1" applyFill="1" applyBorder="1" applyAlignment="1" applyProtection="1">
      <alignment horizontal="center" vertical="center"/>
      <protection/>
    </xf>
    <xf numFmtId="43" fontId="49" fillId="2" borderId="105" xfId="44" applyFont="1" applyFill="1" applyBorder="1" applyAlignment="1" applyProtection="1">
      <alignment horizontal="center" vertical="center"/>
      <protection/>
    </xf>
    <xf numFmtId="0" fontId="0" fillId="2" borderId="23" xfId="0" applyFont="1" applyFill="1" applyBorder="1" applyAlignment="1" applyProtection="1">
      <alignment horizontal="center" vertical="center"/>
      <protection/>
    </xf>
    <xf numFmtId="43" fontId="0" fillId="2" borderId="97" xfId="0" applyNumberFormat="1" applyFont="1" applyFill="1" applyBorder="1" applyAlignment="1" applyProtection="1">
      <alignment vertical="center" wrapText="1"/>
      <protection/>
    </xf>
    <xf numFmtId="164" fontId="2" fillId="2" borderId="0" xfId="44" applyNumberFormat="1" applyFont="1" applyFill="1" applyBorder="1" applyAlignment="1" applyProtection="1">
      <alignment horizontal="left" vertical="center" wrapText="1"/>
      <protection/>
    </xf>
    <xf numFmtId="165" fontId="8" fillId="2" borderId="22" xfId="0" applyNumberFormat="1" applyFont="1" applyFill="1" applyBorder="1" applyAlignment="1" applyProtection="1">
      <alignment vertical="center"/>
      <protection/>
    </xf>
    <xf numFmtId="43" fontId="21" fillId="2" borderId="0" xfId="44" applyFont="1" applyFill="1" applyBorder="1" applyAlignment="1" applyProtection="1">
      <alignment horizontal="left" vertical="center" wrapText="1"/>
      <protection/>
    </xf>
    <xf numFmtId="10" fontId="8" fillId="2" borderId="11" xfId="49" applyNumberFormat="1" applyFont="1" applyFill="1" applyBorder="1" applyAlignment="1" applyProtection="1">
      <alignment horizontal="center" vertical="center"/>
      <protection/>
    </xf>
    <xf numFmtId="164" fontId="8" fillId="2" borderId="18" xfId="44" applyNumberFormat="1" applyFont="1" applyFill="1" applyBorder="1" applyAlignment="1" applyProtection="1">
      <alignment horizontal="left" vertical="center" wrapText="1"/>
      <protection/>
    </xf>
    <xf numFmtId="164" fontId="8" fillId="2" borderId="0" xfId="44" applyNumberFormat="1" applyFont="1" applyFill="1" applyBorder="1" applyAlignment="1" applyProtection="1">
      <alignment horizontal="left" vertical="center" wrapText="1"/>
      <protection/>
    </xf>
    <xf numFmtId="43" fontId="2" fillId="2" borderId="0" xfId="49" applyNumberFormat="1" applyFont="1" applyFill="1" applyBorder="1" applyAlignment="1" applyProtection="1">
      <alignment horizontal="center" vertical="center"/>
      <protection/>
    </xf>
    <xf numFmtId="43" fontId="8" fillId="2" borderId="28" xfId="0" applyNumberFormat="1" applyFont="1" applyFill="1" applyBorder="1" applyAlignment="1" applyProtection="1">
      <alignment/>
      <protection/>
    </xf>
    <xf numFmtId="43" fontId="8" fillId="2" borderId="19" xfId="0" applyNumberFormat="1" applyFont="1" applyFill="1" applyBorder="1" applyAlignment="1" applyProtection="1">
      <alignment/>
      <protection/>
    </xf>
    <xf numFmtId="0" fontId="0" fillId="2" borderId="10" xfId="0" applyFont="1" applyFill="1" applyBorder="1" applyAlignment="1" applyProtection="1">
      <alignment horizontal="center" vertical="center"/>
      <protection/>
    </xf>
    <xf numFmtId="43" fontId="8" fillId="2" borderId="0" xfId="0" applyNumberFormat="1" applyFont="1" applyFill="1" applyBorder="1" applyAlignment="1" applyProtection="1">
      <alignment horizontal="center" vertical="center"/>
      <protection/>
    </xf>
    <xf numFmtId="10" fontId="8" fillId="2" borderId="0" xfId="0" applyNumberFormat="1" applyFont="1" applyFill="1" applyBorder="1" applyAlignment="1" applyProtection="1">
      <alignment horizontal="center" vertical="center"/>
      <protection/>
    </xf>
    <xf numFmtId="43" fontId="21" fillId="2" borderId="0" xfId="0" applyNumberFormat="1" applyFont="1" applyFill="1" applyBorder="1" applyAlignment="1" applyProtection="1">
      <alignment horizontal="left" vertical="center" indent="1"/>
      <protection/>
    </xf>
    <xf numFmtId="167" fontId="8" fillId="2" borderId="80" xfId="49" applyNumberFormat="1" applyFont="1" applyFill="1" applyBorder="1" applyAlignment="1" applyProtection="1">
      <alignment horizontal="center" vertical="center"/>
      <protection/>
    </xf>
    <xf numFmtId="167" fontId="8" fillId="2" borderId="81" xfId="49" applyNumberFormat="1" applyFont="1" applyFill="1" applyBorder="1" applyAlignment="1" applyProtection="1">
      <alignment horizontal="center" vertical="center"/>
      <protection/>
    </xf>
    <xf numFmtId="167" fontId="8" fillId="2" borderId="83" xfId="49" applyNumberFormat="1" applyFont="1" applyFill="1" applyBorder="1" applyAlignment="1" applyProtection="1">
      <alignment horizontal="center" vertical="center"/>
      <protection/>
    </xf>
    <xf numFmtId="164" fontId="2" fillId="2" borderId="0" xfId="44" applyNumberFormat="1" applyFont="1" applyFill="1" applyBorder="1" applyAlignment="1" applyProtection="1">
      <alignment wrapText="1"/>
      <protection/>
    </xf>
    <xf numFmtId="0" fontId="23" fillId="2" borderId="18" xfId="0" applyFont="1" applyFill="1" applyBorder="1" applyAlignment="1" applyProtection="1">
      <alignment horizontal="left" vertical="center" indent="1"/>
      <protection/>
    </xf>
    <xf numFmtId="0" fontId="23" fillId="2" borderId="0" xfId="0" applyFont="1" applyFill="1" applyBorder="1" applyAlignment="1" applyProtection="1">
      <alignment horizontal="left" vertical="center" indent="1"/>
      <protection/>
    </xf>
    <xf numFmtId="0" fontId="18" fillId="2" borderId="11" xfId="0" applyFont="1" applyFill="1" applyBorder="1" applyAlignment="1" applyProtection="1">
      <alignment horizontal="left" vertical="center" wrapText="1"/>
      <protection/>
    </xf>
    <xf numFmtId="43" fontId="0" fillId="2" borderId="0" xfId="0" applyNumberFormat="1" applyFont="1" applyFill="1" applyBorder="1" applyAlignment="1" applyProtection="1">
      <alignment horizontal="center" vertical="top" wrapText="1"/>
      <protection/>
    </xf>
    <xf numFmtId="43" fontId="0" fillId="2" borderId="0" xfId="0" applyNumberFormat="1" applyFont="1" applyFill="1" applyBorder="1" applyAlignment="1" applyProtection="1">
      <alignment horizontal="center" vertical="top"/>
      <protection/>
    </xf>
    <xf numFmtId="43" fontId="23" fillId="2" borderId="0" xfId="0" applyNumberFormat="1" applyFont="1" applyFill="1" applyBorder="1" applyAlignment="1" applyProtection="1">
      <alignment vertical="center"/>
      <protection/>
    </xf>
    <xf numFmtId="10" fontId="0" fillId="2" borderId="18" xfId="0" applyNumberFormat="1" applyFont="1" applyFill="1" applyBorder="1" applyAlignment="1" applyProtection="1">
      <alignment horizontal="right" vertical="top"/>
      <protection/>
    </xf>
    <xf numFmtId="10" fontId="0" fillId="2" borderId="0" xfId="0" applyNumberFormat="1" applyFont="1" applyFill="1" applyBorder="1" applyAlignment="1" applyProtection="1">
      <alignment horizontal="right" vertical="top"/>
      <protection/>
    </xf>
    <xf numFmtId="10" fontId="0" fillId="2" borderId="18" xfId="0" applyNumberFormat="1" applyFont="1" applyFill="1" applyBorder="1" applyAlignment="1" applyProtection="1">
      <alignment horizontal="right" vertical="center"/>
      <protection/>
    </xf>
    <xf numFmtId="10" fontId="0" fillId="2" borderId="0" xfId="0" applyNumberFormat="1" applyFont="1" applyFill="1" applyBorder="1" applyAlignment="1" applyProtection="1">
      <alignment horizontal="right" vertical="center"/>
      <protection/>
    </xf>
    <xf numFmtId="10" fontId="8" fillId="2" borderId="11" xfId="0" applyNumberFormat="1" applyFont="1" applyFill="1" applyBorder="1" applyAlignment="1" applyProtection="1">
      <alignment horizontal="center" vertical="center"/>
      <protection/>
    </xf>
    <xf numFmtId="10" fontId="8" fillId="17" borderId="0" xfId="0" applyNumberFormat="1" applyFont="1" applyFill="1" applyBorder="1" applyAlignment="1" applyProtection="1">
      <alignment horizontal="center" vertical="center"/>
      <protection/>
    </xf>
    <xf numFmtId="0" fontId="0" fillId="2" borderId="12" xfId="0" applyFont="1" applyFill="1" applyBorder="1" applyAlignment="1" applyProtection="1">
      <alignment horizontal="center" vertical="top"/>
      <protection/>
    </xf>
    <xf numFmtId="165" fontId="8" fillId="2" borderId="0" xfId="0" applyNumberFormat="1" applyFont="1" applyFill="1" applyAlignment="1" applyProtection="1">
      <alignment/>
      <protection/>
    </xf>
    <xf numFmtId="0" fontId="8" fillId="2" borderId="0" xfId="0" applyFont="1" applyFill="1" applyAlignment="1" applyProtection="1">
      <alignment/>
      <protection/>
    </xf>
    <xf numFmtId="10" fontId="0" fillId="2" borderId="0" xfId="0" applyNumberFormat="1" applyFont="1" applyFill="1" applyBorder="1" applyAlignment="1" applyProtection="1">
      <alignment horizontal="left" vertical="center"/>
      <protection/>
    </xf>
    <xf numFmtId="10" fontId="0" fillId="2" borderId="12" xfId="0" applyNumberFormat="1" applyFont="1" applyFill="1" applyBorder="1" applyAlignment="1" applyProtection="1">
      <alignment horizontal="left" vertical="center"/>
      <protection/>
    </xf>
    <xf numFmtId="10" fontId="0" fillId="2" borderId="0" xfId="0" applyNumberFormat="1" applyFont="1" applyFill="1" applyBorder="1" applyAlignment="1" applyProtection="1">
      <alignment horizontal="center" vertical="center"/>
      <protection/>
    </xf>
    <xf numFmtId="43" fontId="18" fillId="2" borderId="11" xfId="0" applyNumberFormat="1" applyFont="1" applyFill="1" applyBorder="1" applyAlignment="1" applyProtection="1">
      <alignment vertical="center"/>
      <protection/>
    </xf>
    <xf numFmtId="43" fontId="18" fillId="2" borderId="0" xfId="0" applyNumberFormat="1" applyFont="1" applyFill="1" applyBorder="1" applyAlignment="1" applyProtection="1">
      <alignment horizontal="left" vertical="center"/>
      <protection/>
    </xf>
    <xf numFmtId="43" fontId="18" fillId="2" borderId="12" xfId="0" applyNumberFormat="1" applyFont="1" applyFill="1" applyBorder="1" applyAlignment="1" applyProtection="1">
      <alignment horizontal="left" vertical="center"/>
      <protection/>
    </xf>
    <xf numFmtId="1" fontId="8" fillId="2" borderId="0" xfId="0" applyNumberFormat="1" applyFont="1" applyFill="1" applyBorder="1" applyAlignment="1" applyProtection="1">
      <alignment horizontal="center" vertical="center"/>
      <protection/>
    </xf>
    <xf numFmtId="0" fontId="0" fillId="2" borderId="0" xfId="0" applyFont="1" applyFill="1" applyBorder="1" applyAlignment="1" applyProtection="1">
      <alignment vertical="top"/>
      <protection/>
    </xf>
    <xf numFmtId="0" fontId="17" fillId="2" borderId="15" xfId="0" applyFont="1" applyFill="1" applyBorder="1" applyAlignment="1" applyProtection="1">
      <alignment horizontal="center" vertical="center"/>
      <protection/>
    </xf>
    <xf numFmtId="0" fontId="17" fillId="2" borderId="10" xfId="0" applyFont="1" applyFill="1" applyBorder="1" applyAlignment="1" applyProtection="1">
      <alignment horizontal="center" vertical="center"/>
      <protection/>
    </xf>
    <xf numFmtId="0" fontId="17" fillId="2" borderId="16" xfId="0" applyFont="1" applyFill="1" applyBorder="1" applyAlignment="1" applyProtection="1">
      <alignment horizontal="center" vertical="center"/>
      <protection/>
    </xf>
    <xf numFmtId="0" fontId="12" fillId="2" borderId="105" xfId="0" applyFont="1" applyFill="1" applyBorder="1" applyAlignment="1" applyProtection="1">
      <alignment horizontal="left" vertical="center" wrapText="1" indent="1"/>
      <protection/>
    </xf>
    <xf numFmtId="164" fontId="0" fillId="2" borderId="0" xfId="44" applyNumberFormat="1" applyFont="1" applyFill="1" applyBorder="1" applyAlignment="1" applyProtection="1">
      <alignment horizontal="center" vertical="center" wrapText="1"/>
      <protection/>
    </xf>
    <xf numFmtId="43" fontId="45" fillId="2" borderId="0" xfId="44" applyNumberFormat="1" applyFont="1" applyFill="1" applyBorder="1" applyAlignment="1" applyProtection="1">
      <alignment horizontal="center" vertical="center"/>
      <protection/>
    </xf>
    <xf numFmtId="14" fontId="0" fillId="2" borderId="28" xfId="44" applyNumberFormat="1" applyFont="1" applyFill="1" applyBorder="1" applyAlignment="1" applyProtection="1">
      <alignment horizontal="center" vertical="center" wrapText="1"/>
      <protection/>
    </xf>
    <xf numFmtId="14" fontId="0" fillId="2" borderId="19" xfId="44" applyNumberFormat="1" applyFont="1" applyFill="1" applyBorder="1" applyAlignment="1" applyProtection="1">
      <alignment horizontal="center" vertical="center" wrapText="1"/>
      <protection/>
    </xf>
    <xf numFmtId="14" fontId="0" fillId="2" borderId="29" xfId="44" applyNumberFormat="1" applyFont="1" applyFill="1" applyBorder="1" applyAlignment="1" applyProtection="1">
      <alignment horizontal="center" vertical="center" wrapText="1"/>
      <protection/>
    </xf>
    <xf numFmtId="9" fontId="2" fillId="2" borderId="63" xfId="0" applyNumberFormat="1" applyFont="1" applyFill="1" applyBorder="1" applyAlignment="1" applyProtection="1">
      <alignment horizontal="center" vertical="center"/>
      <protection/>
    </xf>
    <xf numFmtId="164" fontId="0" fillId="2" borderId="66" xfId="44" applyNumberFormat="1" applyFont="1" applyFill="1" applyBorder="1" applyAlignment="1" applyProtection="1">
      <alignment horizontal="center" vertical="center" wrapText="1"/>
      <protection/>
    </xf>
    <xf numFmtId="0" fontId="18" fillId="2" borderId="28" xfId="0" applyFont="1" applyFill="1" applyBorder="1" applyAlignment="1" applyProtection="1">
      <alignment horizontal="left" vertical="top" indent="1"/>
      <protection/>
    </xf>
    <xf numFmtId="0" fontId="18" fillId="2" borderId="19" xfId="0" applyFont="1" applyFill="1" applyBorder="1" applyAlignment="1" applyProtection="1">
      <alignment horizontal="left" vertical="top" indent="1"/>
      <protection/>
    </xf>
    <xf numFmtId="0" fontId="8" fillId="2" borderId="68"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8" fillId="2" borderId="64" xfId="0" applyFont="1" applyFill="1" applyBorder="1" applyAlignment="1" applyProtection="1">
      <alignment horizontal="center" vertical="center"/>
      <protection/>
    </xf>
    <xf numFmtId="0" fontId="0" fillId="8" borderId="19" xfId="0" applyFont="1" applyFill="1" applyBorder="1" applyAlignment="1" applyProtection="1">
      <alignment horizontal="left" vertical="top" wrapText="1" indent="1"/>
      <protection locked="0"/>
    </xf>
    <xf numFmtId="0" fontId="0" fillId="8" borderId="29" xfId="0" applyFont="1" applyFill="1" applyBorder="1" applyAlignment="1" applyProtection="1">
      <alignment horizontal="left" vertical="top" wrapText="1" indent="1"/>
      <protection locked="0"/>
    </xf>
    <xf numFmtId="0" fontId="0" fillId="8" borderId="19" xfId="0" applyFont="1" applyFill="1" applyBorder="1" applyAlignment="1" applyProtection="1">
      <alignment horizontal="left" vertical="top" wrapText="1" indent="1"/>
      <protection locked="0"/>
    </xf>
    <xf numFmtId="164" fontId="10" fillId="2" borderId="0" xfId="44" applyNumberFormat="1" applyFont="1" applyFill="1" applyBorder="1" applyAlignment="1" applyProtection="1">
      <alignment vertical="center" wrapText="1"/>
      <protection/>
    </xf>
    <xf numFmtId="43" fontId="8" fillId="2" borderId="18" xfId="44" applyFont="1" applyFill="1" applyBorder="1" applyAlignment="1" applyProtection="1">
      <alignment horizontal="center" vertical="center"/>
      <protection/>
    </xf>
    <xf numFmtId="0" fontId="0" fillId="2" borderId="11" xfId="0" applyFont="1" applyFill="1" applyBorder="1" applyAlignment="1" applyProtection="1">
      <alignment vertical="center"/>
      <protection/>
    </xf>
    <xf numFmtId="43" fontId="0" fillId="2" borderId="0" xfId="0" applyNumberFormat="1" applyFont="1" applyFill="1" applyBorder="1" applyAlignment="1" applyProtection="1">
      <alignment horizontal="center" vertical="center"/>
      <protection/>
    </xf>
    <xf numFmtId="43" fontId="32" fillId="2" borderId="28" xfId="0" applyNumberFormat="1" applyFont="1" applyFill="1" applyBorder="1" applyAlignment="1" applyProtection="1">
      <alignment vertical="center" wrapText="1"/>
      <protection/>
    </xf>
    <xf numFmtId="43" fontId="32" fillId="2" borderId="19" xfId="0" applyNumberFormat="1" applyFont="1" applyFill="1" applyBorder="1" applyAlignment="1" applyProtection="1">
      <alignment vertical="center" wrapText="1"/>
      <protection/>
    </xf>
    <xf numFmtId="43" fontId="32" fillId="2" borderId="29" xfId="0" applyNumberFormat="1" applyFont="1" applyFill="1" applyBorder="1" applyAlignment="1" applyProtection="1">
      <alignment vertical="center" wrapText="1"/>
      <protection/>
    </xf>
    <xf numFmtId="1" fontId="8" fillId="2" borderId="18" xfId="49" applyNumberFormat="1" applyFont="1" applyFill="1" applyBorder="1" applyAlignment="1" applyProtection="1">
      <alignment horizontal="right" vertical="center"/>
      <protection/>
    </xf>
    <xf numFmtId="10" fontId="2" fillId="2" borderId="10" xfId="0" applyNumberFormat="1" applyFont="1" applyFill="1" applyBorder="1" applyAlignment="1" applyProtection="1">
      <alignment horizontal="center" vertical="center"/>
      <protection/>
    </xf>
    <xf numFmtId="10" fontId="2" fillId="2" borderId="16" xfId="0" applyNumberFormat="1" applyFont="1" applyFill="1" applyBorder="1" applyAlignment="1" applyProtection="1">
      <alignment horizontal="center" vertical="center"/>
      <protection/>
    </xf>
    <xf numFmtId="10" fontId="2" fillId="2" borderId="15" xfId="0" applyNumberFormat="1" applyFont="1" applyFill="1" applyBorder="1" applyAlignment="1" applyProtection="1">
      <alignment horizontal="right" vertical="center"/>
      <protection/>
    </xf>
    <xf numFmtId="10" fontId="2" fillId="2" borderId="10" xfId="0" applyNumberFormat="1" applyFont="1" applyFill="1" applyBorder="1" applyAlignment="1" applyProtection="1">
      <alignment horizontal="right" vertical="center"/>
      <protection/>
    </xf>
    <xf numFmtId="43" fontId="8" fillId="2" borderId="68" xfId="44" applyFont="1" applyFill="1" applyBorder="1" applyAlignment="1" applyProtection="1">
      <alignment horizontal="center" vertical="center"/>
      <protection/>
    </xf>
    <xf numFmtId="1" fontId="0" fillId="2" borderId="78" xfId="49" applyNumberFormat="1" applyFont="1" applyFill="1" applyBorder="1" applyAlignment="1" applyProtection="1">
      <alignment horizontal="right" vertical="center"/>
      <protection/>
    </xf>
    <xf numFmtId="43" fontId="0" fillId="2" borderId="12" xfId="0" applyNumberFormat="1" applyFont="1" applyFill="1" applyBorder="1" applyAlignment="1" applyProtection="1">
      <alignment horizontal="center" vertical="top"/>
      <protection/>
    </xf>
    <xf numFmtId="43" fontId="0" fillId="2" borderId="129" xfId="44" applyFont="1" applyFill="1" applyBorder="1" applyAlignment="1" applyProtection="1">
      <alignment horizontal="center" vertical="center"/>
      <protection/>
    </xf>
    <xf numFmtId="43" fontId="8" fillId="2" borderId="69" xfId="44" applyFont="1" applyFill="1" applyBorder="1" applyAlignment="1" applyProtection="1">
      <alignment horizontal="center" vertical="center"/>
      <protection/>
    </xf>
    <xf numFmtId="43" fontId="8" fillId="2" borderId="67" xfId="44" applyFont="1" applyFill="1" applyBorder="1" applyAlignment="1" applyProtection="1">
      <alignment horizontal="center" vertical="center"/>
      <protection/>
    </xf>
    <xf numFmtId="43" fontId="8" fillId="2" borderId="62" xfId="44" applyFont="1" applyFill="1" applyBorder="1" applyAlignment="1" applyProtection="1">
      <alignment horizontal="center" vertical="center"/>
      <protection/>
    </xf>
    <xf numFmtId="1" fontId="0" fillId="2" borderId="0" xfId="49" applyNumberFormat="1" applyFont="1" applyFill="1" applyBorder="1" applyAlignment="1" applyProtection="1">
      <alignment horizontal="right" vertical="center"/>
      <protection/>
    </xf>
    <xf numFmtId="10" fontId="0" fillId="2" borderId="28" xfId="0" applyNumberFormat="1" applyFill="1" applyBorder="1" applyAlignment="1" applyProtection="1">
      <alignment horizontal="center"/>
      <protection/>
    </xf>
    <xf numFmtId="10" fontId="0" fillId="2" borderId="19" xfId="0" applyNumberFormat="1" applyFill="1" applyBorder="1" applyAlignment="1" applyProtection="1">
      <alignment horizontal="center"/>
      <protection/>
    </xf>
    <xf numFmtId="10" fontId="0" fillId="2" borderId="29" xfId="0" applyNumberFormat="1" applyFill="1" applyBorder="1" applyAlignment="1" applyProtection="1">
      <alignment horizontal="center"/>
      <protection/>
    </xf>
    <xf numFmtId="10" fontId="0" fillId="2" borderId="105" xfId="0" applyNumberFormat="1" applyFill="1" applyBorder="1" applyAlignment="1" applyProtection="1">
      <alignment horizontal="center"/>
      <protection/>
    </xf>
    <xf numFmtId="0" fontId="0" fillId="2" borderId="105" xfId="0" applyFill="1" applyBorder="1" applyAlignment="1" applyProtection="1">
      <alignment horizontal="center"/>
      <protection/>
    </xf>
    <xf numFmtId="0" fontId="9" fillId="2" borderId="105" xfId="0" applyFont="1" applyFill="1" applyBorder="1" applyAlignment="1" applyProtection="1">
      <alignment horizontal="center"/>
      <protection/>
    </xf>
    <xf numFmtId="0" fontId="26" fillId="2" borderId="0" xfId="0" applyFont="1" applyFill="1" applyBorder="1" applyAlignment="1" applyProtection="1">
      <alignment vertical="center"/>
      <protection/>
    </xf>
    <xf numFmtId="0" fontId="0" fillId="2" borderId="15" xfId="0" applyFont="1" applyFill="1" applyBorder="1" applyAlignment="1" applyProtection="1">
      <alignment horizontal="left" vertical="center" wrapText="1" indent="1"/>
      <protection/>
    </xf>
    <xf numFmtId="0" fontId="0" fillId="2" borderId="10" xfId="0" applyFont="1" applyFill="1" applyBorder="1" applyAlignment="1" applyProtection="1">
      <alignment horizontal="left" vertical="center" wrapText="1" indent="1"/>
      <protection/>
    </xf>
    <xf numFmtId="0" fontId="0" fillId="2" borderId="16" xfId="0" applyFont="1" applyFill="1" applyBorder="1" applyAlignment="1" applyProtection="1">
      <alignment horizontal="left" vertical="center" wrapText="1" indent="1"/>
      <protection/>
    </xf>
    <xf numFmtId="0" fontId="0" fillId="2" borderId="18" xfId="0" applyFont="1" applyFill="1" applyBorder="1" applyAlignment="1" applyProtection="1">
      <alignment horizontal="left" vertical="center" wrapText="1" indent="1"/>
      <protection/>
    </xf>
    <xf numFmtId="0" fontId="0" fillId="2" borderId="0" xfId="0" applyFont="1" applyFill="1" applyBorder="1" applyAlignment="1" applyProtection="1">
      <alignment horizontal="left" vertical="center" wrapText="1" indent="1"/>
      <protection/>
    </xf>
    <xf numFmtId="0" fontId="0" fillId="2" borderId="12" xfId="0" applyFont="1" applyFill="1" applyBorder="1" applyAlignment="1" applyProtection="1">
      <alignment horizontal="left" vertical="center" wrapText="1" indent="1"/>
      <protection/>
    </xf>
    <xf numFmtId="0" fontId="0" fillId="2" borderId="17" xfId="0" applyFont="1" applyFill="1" applyBorder="1" applyAlignment="1" applyProtection="1">
      <alignment horizontal="left" vertical="center" wrapText="1" indent="1"/>
      <protection/>
    </xf>
    <xf numFmtId="0" fontId="0" fillId="2" borderId="11" xfId="0" applyFont="1" applyFill="1" applyBorder="1" applyAlignment="1" applyProtection="1">
      <alignment horizontal="left" vertical="center" wrapText="1" indent="1"/>
      <protection/>
    </xf>
    <xf numFmtId="0" fontId="0" fillId="2" borderId="13" xfId="0" applyFont="1" applyFill="1" applyBorder="1" applyAlignment="1" applyProtection="1">
      <alignment horizontal="left" vertical="center" wrapText="1" indent="1"/>
      <protection/>
    </xf>
    <xf numFmtId="0" fontId="17" fillId="2" borderId="0" xfId="0" applyFont="1" applyFill="1" applyBorder="1" applyAlignment="1" applyProtection="1">
      <alignment horizontal="center" vertical="center"/>
      <protection/>
    </xf>
    <xf numFmtId="164" fontId="12" fillId="2" borderId="15" xfId="44" applyNumberFormat="1" applyFont="1" applyFill="1" applyBorder="1" applyAlignment="1" applyProtection="1">
      <alignment vertical="center" wrapText="1"/>
      <protection/>
    </xf>
    <xf numFmtId="164" fontId="12" fillId="2" borderId="10" xfId="44" applyNumberFormat="1" applyFont="1" applyFill="1" applyBorder="1" applyAlignment="1" applyProtection="1">
      <alignment vertical="center" wrapText="1"/>
      <protection/>
    </xf>
    <xf numFmtId="164" fontId="12" fillId="2" borderId="16" xfId="44" applyNumberFormat="1" applyFont="1" applyFill="1" applyBorder="1" applyAlignment="1" applyProtection="1">
      <alignment vertical="center" wrapText="1"/>
      <protection/>
    </xf>
    <xf numFmtId="0" fontId="0" fillId="2" borderId="28" xfId="0" applyFill="1" applyBorder="1" applyAlignment="1" applyProtection="1">
      <alignment horizontal="center"/>
      <protection/>
    </xf>
    <xf numFmtId="0" fontId="0" fillId="2" borderId="19" xfId="0" applyFill="1" applyBorder="1" applyAlignment="1" applyProtection="1">
      <alignment horizontal="center"/>
      <protection/>
    </xf>
    <xf numFmtId="0" fontId="0" fillId="2" borderId="29" xfId="0" applyFill="1" applyBorder="1" applyAlignment="1" applyProtection="1">
      <alignment horizontal="center"/>
      <protection/>
    </xf>
    <xf numFmtId="0" fontId="17" fillId="2" borderId="18" xfId="0" applyFont="1" applyFill="1" applyBorder="1" applyAlignment="1" applyProtection="1">
      <alignment horizontal="center" vertical="center"/>
      <protection/>
    </xf>
    <xf numFmtId="43" fontId="0" fillId="2" borderId="130" xfId="44" applyFont="1" applyFill="1" applyBorder="1" applyAlignment="1" applyProtection="1">
      <alignment horizontal="center" vertical="center"/>
      <protection/>
    </xf>
    <xf numFmtId="0" fontId="0" fillId="2" borderId="104" xfId="0" applyFont="1" applyFill="1" applyBorder="1" applyAlignment="1" applyProtection="1">
      <alignment horizontal="left" vertical="center" wrapText="1" indent="1"/>
      <protection/>
    </xf>
    <xf numFmtId="0" fontId="12" fillId="2" borderId="101" xfId="0" applyFont="1" applyFill="1" applyBorder="1" applyAlignment="1" applyProtection="1">
      <alignment horizontal="left" vertical="center" wrapText="1" indent="1"/>
      <protection/>
    </xf>
    <xf numFmtId="0" fontId="12" fillId="2" borderId="131" xfId="0" applyFont="1" applyFill="1" applyBorder="1" applyAlignment="1" applyProtection="1">
      <alignment horizontal="left" vertical="center" wrapText="1" indent="1"/>
      <protection/>
    </xf>
    <xf numFmtId="43" fontId="12" fillId="2" borderId="105" xfId="0" applyNumberFormat="1" applyFont="1" applyFill="1" applyBorder="1" applyAlignment="1" applyProtection="1">
      <alignment vertical="center" wrapText="1"/>
      <protection/>
    </xf>
    <xf numFmtId="43" fontId="12" fillId="2" borderId="66" xfId="0" applyNumberFormat="1" applyFont="1" applyFill="1" applyBorder="1" applyAlignment="1" applyProtection="1">
      <alignment vertical="center" wrapText="1"/>
      <protection/>
    </xf>
    <xf numFmtId="43" fontId="12" fillId="2" borderId="131" xfId="0" applyNumberFormat="1" applyFont="1" applyFill="1" applyBorder="1" applyAlignment="1" applyProtection="1">
      <alignment vertical="center" wrapText="1"/>
      <protection/>
    </xf>
    <xf numFmtId="43" fontId="23" fillId="2" borderId="0" xfId="0" applyNumberFormat="1" applyFont="1" applyFill="1" applyBorder="1" applyAlignment="1" applyProtection="1">
      <alignment vertical="center"/>
      <protection/>
    </xf>
    <xf numFmtId="0" fontId="23" fillId="2" borderId="0" xfId="0" applyFont="1" applyFill="1" applyBorder="1" applyAlignment="1" applyProtection="1">
      <alignment horizontal="left" indent="1"/>
      <protection/>
    </xf>
    <xf numFmtId="14" fontId="41" fillId="2" borderId="0" xfId="44" applyNumberFormat="1" applyFont="1" applyFill="1" applyBorder="1" applyAlignment="1" applyProtection="1">
      <alignment horizontal="center" vertical="center" wrapText="1"/>
      <protection/>
    </xf>
    <xf numFmtId="43" fontId="49" fillId="8" borderId="95" xfId="44" applyFont="1" applyFill="1" applyBorder="1" applyAlignment="1" applyProtection="1">
      <alignment horizontal="center" vertical="center"/>
      <protection locked="0"/>
    </xf>
    <xf numFmtId="43" fontId="49" fillId="8" borderId="96" xfId="44" applyFont="1" applyFill="1" applyBorder="1" applyAlignment="1" applyProtection="1">
      <alignment horizontal="center" vertical="center"/>
      <protection locked="0"/>
    </xf>
    <xf numFmtId="43" fontId="49" fillId="8" borderId="132" xfId="44" applyFont="1" applyFill="1" applyBorder="1" applyAlignment="1" applyProtection="1">
      <alignment horizontal="center" vertical="center"/>
      <protection locked="0"/>
    </xf>
    <xf numFmtId="0" fontId="21" fillId="2" borderId="32" xfId="0" applyFont="1" applyFill="1" applyBorder="1" applyAlignment="1" applyProtection="1">
      <alignment horizontal="left" vertical="top" wrapText="1"/>
      <protection/>
    </xf>
    <xf numFmtId="0" fontId="21" fillId="2" borderId="0" xfId="0" applyFont="1" applyFill="1" applyBorder="1" applyAlignment="1" applyProtection="1">
      <alignment horizontal="left" vertical="top" wrapText="1"/>
      <protection/>
    </xf>
    <xf numFmtId="0" fontId="21" fillId="2" borderId="33" xfId="0" applyFont="1" applyFill="1" applyBorder="1" applyAlignment="1" applyProtection="1">
      <alignment horizontal="left" vertical="top" wrapText="1"/>
      <protection/>
    </xf>
    <xf numFmtId="0" fontId="21" fillId="2" borderId="133" xfId="0" applyFont="1" applyFill="1" applyBorder="1" applyAlignment="1" applyProtection="1">
      <alignment horizontal="left" vertical="top" wrapText="1"/>
      <protection/>
    </xf>
    <xf numFmtId="0" fontId="21" fillId="2" borderId="134" xfId="0" applyFont="1" applyFill="1" applyBorder="1" applyAlignment="1" applyProtection="1">
      <alignment horizontal="left" vertical="top" wrapText="1"/>
      <protection/>
    </xf>
    <xf numFmtId="0" fontId="21" fillId="2" borderId="135" xfId="0" applyFont="1" applyFill="1" applyBorder="1" applyAlignment="1" applyProtection="1">
      <alignment horizontal="left" vertical="top" wrapText="1"/>
      <protection/>
    </xf>
    <xf numFmtId="0" fontId="47" fillId="2" borderId="136" xfId="0" applyFont="1" applyFill="1" applyBorder="1" applyAlignment="1" applyProtection="1">
      <alignment horizontal="left" vertical="center"/>
      <protection/>
    </xf>
    <xf numFmtId="0" fontId="21" fillId="2" borderId="0" xfId="0" applyFont="1" applyFill="1" applyBorder="1" applyAlignment="1" applyProtection="1">
      <alignment horizontal="left" vertical="top"/>
      <protection/>
    </xf>
    <xf numFmtId="43" fontId="8" fillId="2" borderId="0" xfId="42" applyNumberFormat="1" applyFont="1" applyFill="1" applyBorder="1" applyAlignment="1" applyProtection="1">
      <alignment vertical="center"/>
      <protection/>
    </xf>
    <xf numFmtId="14" fontId="0" fillId="8" borderId="28" xfId="44" applyNumberFormat="1" applyFont="1" applyFill="1" applyBorder="1" applyAlignment="1" applyProtection="1">
      <alignment horizontal="center" vertical="center" wrapText="1"/>
      <protection locked="0"/>
    </xf>
    <xf numFmtId="14" fontId="0" fillId="8" borderId="19" xfId="44" applyNumberFormat="1" applyFont="1" applyFill="1" applyBorder="1" applyAlignment="1" applyProtection="1">
      <alignment horizontal="center" vertical="center" wrapText="1"/>
      <protection locked="0"/>
    </xf>
    <xf numFmtId="14" fontId="0" fillId="8" borderId="29" xfId="44"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indent="1"/>
      <protection/>
    </xf>
    <xf numFmtId="0" fontId="12" fillId="2" borderId="14" xfId="0" applyFont="1" applyFill="1" applyBorder="1" applyAlignment="1" applyProtection="1">
      <alignment horizontal="left" vertical="center" wrapText="1" indent="1"/>
      <protection/>
    </xf>
    <xf numFmtId="0" fontId="12" fillId="2" borderId="124" xfId="0" applyFont="1" applyFill="1" applyBorder="1" applyAlignment="1" applyProtection="1">
      <alignment horizontal="left" vertical="center" wrapText="1" indent="1"/>
      <protection/>
    </xf>
    <xf numFmtId="0" fontId="0" fillId="2" borderId="97" xfId="0" applyFont="1" applyFill="1" applyBorder="1" applyAlignment="1" applyProtection="1">
      <alignment horizontal="left" vertical="center" wrapText="1" indent="1"/>
      <protection/>
    </xf>
    <xf numFmtId="43" fontId="49" fillId="8" borderId="110" xfId="44" applyFont="1" applyFill="1" applyBorder="1" applyAlignment="1" applyProtection="1">
      <alignment horizontal="center" vertical="center"/>
      <protection locked="0"/>
    </xf>
    <xf numFmtId="0" fontId="45" fillId="2" borderId="0" xfId="0" applyFont="1" applyFill="1" applyBorder="1" applyAlignment="1" applyProtection="1">
      <alignment vertical="center" wrapText="1"/>
      <protection/>
    </xf>
    <xf numFmtId="10" fontId="6" fillId="2" borderId="0" xfId="49" applyNumberFormat="1" applyFont="1" applyFill="1" applyBorder="1" applyAlignment="1" applyProtection="1">
      <alignment vertical="center" wrapText="1"/>
      <protection/>
    </xf>
    <xf numFmtId="0" fontId="45" fillId="2" borderId="0" xfId="0" applyFont="1" applyFill="1" applyBorder="1" applyAlignment="1" applyProtection="1">
      <alignment horizontal="right" vertical="center" wrapText="1" indent="1"/>
      <protection/>
    </xf>
    <xf numFmtId="43" fontId="0" fillId="8" borderId="19" xfId="42" applyNumberFormat="1" applyFont="1" applyFill="1" applyBorder="1" applyAlignment="1" applyProtection="1">
      <alignment vertical="center"/>
      <protection locked="0"/>
    </xf>
    <xf numFmtId="43" fontId="0" fillId="2" borderId="137" xfId="44" applyFont="1" applyFill="1" applyBorder="1" applyAlignment="1" applyProtection="1">
      <alignment horizontal="center" vertical="center"/>
      <protection/>
    </xf>
    <xf numFmtId="43" fontId="0" fillId="2" borderId="138" xfId="44" applyFont="1" applyFill="1" applyBorder="1" applyAlignment="1" applyProtection="1">
      <alignment horizontal="center" vertical="center"/>
      <protection/>
    </xf>
    <xf numFmtId="9" fontId="2" fillId="2" borderId="139" xfId="0" applyNumberFormat="1" applyFont="1" applyFill="1" applyBorder="1" applyAlignment="1" applyProtection="1">
      <alignment horizontal="center" vertical="center"/>
      <protection/>
    </xf>
    <xf numFmtId="9" fontId="2" fillId="2" borderId="140" xfId="0" applyNumberFormat="1" applyFont="1" applyFill="1" applyBorder="1" applyAlignment="1" applyProtection="1">
      <alignment horizontal="center" vertical="center"/>
      <protection/>
    </xf>
    <xf numFmtId="9" fontId="2" fillId="2" borderId="141" xfId="0" applyNumberFormat="1" applyFont="1" applyFill="1" applyBorder="1" applyAlignment="1" applyProtection="1">
      <alignment horizontal="center" vertical="center"/>
      <protection/>
    </xf>
    <xf numFmtId="43" fontId="6" fillId="2" borderId="0" xfId="44" applyFont="1" applyFill="1" applyBorder="1" applyAlignment="1" applyProtection="1">
      <alignment horizontal="center" vertical="center"/>
      <protection/>
    </xf>
    <xf numFmtId="0" fontId="1" fillId="2" borderId="142" xfId="0" applyFont="1" applyFill="1" applyBorder="1" applyAlignment="1" applyProtection="1">
      <alignment horizontal="center" vertical="center"/>
      <protection/>
    </xf>
    <xf numFmtId="0" fontId="1" fillId="2" borderId="143" xfId="0" applyFont="1" applyFill="1" applyBorder="1" applyAlignment="1" applyProtection="1">
      <alignment horizontal="center" vertical="center"/>
      <protection/>
    </xf>
    <xf numFmtId="0" fontId="0" fillId="2" borderId="25" xfId="0" applyFont="1" applyFill="1" applyBorder="1" applyAlignment="1" applyProtection="1">
      <alignment horizontal="center" vertical="center"/>
      <protection/>
    </xf>
    <xf numFmtId="168" fontId="12" fillId="2" borderId="10" xfId="0" applyNumberFormat="1" applyFont="1" applyFill="1" applyBorder="1" applyAlignment="1" applyProtection="1">
      <alignment horizontal="center" vertical="center"/>
      <protection/>
    </xf>
    <xf numFmtId="0" fontId="2" fillId="2" borderId="0" xfId="0" applyFont="1" applyFill="1" applyBorder="1" applyAlignment="1" applyProtection="1">
      <alignment horizontal="left" vertical="center" wrapText="1" indent="1"/>
      <protection/>
    </xf>
    <xf numFmtId="0" fontId="48" fillId="2" borderId="28" xfId="0" applyFont="1" applyFill="1" applyBorder="1" applyAlignment="1" applyProtection="1">
      <alignment horizontal="left" vertical="center" indent="1"/>
      <protection/>
    </xf>
    <xf numFmtId="0" fontId="48" fillId="2" borderId="19" xfId="0" applyFont="1" applyFill="1" applyBorder="1" applyAlignment="1" applyProtection="1">
      <alignment horizontal="left" vertical="center" indent="1"/>
      <protection/>
    </xf>
    <xf numFmtId="1" fontId="8" fillId="2" borderId="18" xfId="0" applyNumberFormat="1" applyFont="1" applyFill="1" applyBorder="1" applyAlignment="1" applyProtection="1">
      <alignment horizontal="center" vertical="center"/>
      <protection/>
    </xf>
    <xf numFmtId="1" fontId="8" fillId="2" borderId="17" xfId="0" applyNumberFormat="1" applyFont="1" applyFill="1" applyBorder="1" applyAlignment="1" applyProtection="1">
      <alignment horizontal="center" vertical="center"/>
      <protection/>
    </xf>
    <xf numFmtId="1" fontId="8" fillId="2" borderId="11" xfId="0" applyNumberFormat="1" applyFont="1" applyFill="1" applyBorder="1" applyAlignment="1" applyProtection="1">
      <alignment horizontal="center" vertical="center"/>
      <protection/>
    </xf>
    <xf numFmtId="10" fontId="8" fillId="6" borderId="0" xfId="0" applyNumberFormat="1" applyFont="1" applyFill="1" applyAlignment="1" applyProtection="1">
      <alignment vertical="center" wrapText="1"/>
      <protection/>
    </xf>
    <xf numFmtId="0" fontId="8" fillId="6" borderId="0" xfId="0" applyFont="1" applyFill="1" applyAlignment="1" applyProtection="1">
      <alignment vertical="center" wrapText="1"/>
      <protection/>
    </xf>
    <xf numFmtId="0" fontId="2" fillId="6" borderId="0" xfId="0" applyFont="1" applyFill="1" applyAlignment="1" applyProtection="1">
      <alignment vertical="center" wrapText="1"/>
      <protection/>
    </xf>
    <xf numFmtId="43" fontId="12" fillId="2" borderId="0" xfId="0" applyNumberFormat="1" applyFont="1" applyFill="1" applyBorder="1" applyAlignment="1" applyProtection="1">
      <alignment horizontal="center" vertical="top"/>
      <protection/>
    </xf>
    <xf numFmtId="0" fontId="12" fillId="2" borderId="0" xfId="0" applyFont="1" applyFill="1" applyBorder="1" applyAlignment="1" applyProtection="1">
      <alignment vertical="top"/>
      <protection/>
    </xf>
    <xf numFmtId="10" fontId="23" fillId="18" borderId="0" xfId="49" applyNumberFormat="1" applyFont="1" applyFill="1" applyBorder="1" applyAlignment="1" applyProtection="1">
      <alignment horizontal="right" vertical="center"/>
      <protection/>
    </xf>
    <xf numFmtId="43" fontId="0" fillId="2" borderId="0" xfId="0" applyNumberFormat="1" applyFill="1" applyBorder="1" applyAlignment="1" applyProtection="1">
      <alignment vertical="center"/>
      <protection/>
    </xf>
    <xf numFmtId="0" fontId="0" fillId="2" borderId="0" xfId="0" applyFill="1" applyBorder="1" applyAlignment="1" applyProtection="1">
      <alignment vertical="center"/>
      <protection/>
    </xf>
    <xf numFmtId="0" fontId="12" fillId="2" borderId="0" xfId="0" applyFont="1" applyFill="1" applyBorder="1" applyAlignment="1" applyProtection="1">
      <alignment horizontal="left" vertical="center" indent="1"/>
      <protection/>
    </xf>
    <xf numFmtId="43" fontId="8" fillId="2" borderId="0" xfId="44" applyFont="1" applyFill="1" applyAlignment="1" applyProtection="1">
      <alignment/>
      <protection/>
    </xf>
    <xf numFmtId="0" fontId="8" fillId="2" borderId="28" xfId="0" applyFont="1" applyFill="1" applyBorder="1" applyAlignment="1" applyProtection="1">
      <alignment horizontal="left" indent="1"/>
      <protection/>
    </xf>
    <xf numFmtId="0" fontId="0" fillId="2" borderId="0" xfId="0" applyFill="1" applyAlignment="1" applyProtection="1">
      <alignment/>
      <protection/>
    </xf>
    <xf numFmtId="172" fontId="8" fillId="2" borderId="19" xfId="49" applyNumberFormat="1" applyFont="1" applyFill="1" applyBorder="1" applyAlignment="1" applyProtection="1">
      <alignment vertical="center"/>
      <protection/>
    </xf>
    <xf numFmtId="43" fontId="8" fillId="2" borderId="19" xfId="44" applyFont="1" applyFill="1" applyBorder="1" applyAlignment="1" applyProtection="1">
      <alignment vertical="center"/>
      <protection/>
    </xf>
    <xf numFmtId="172" fontId="8" fillId="2" borderId="19" xfId="49" applyNumberFormat="1" applyFont="1" applyFill="1" applyBorder="1" applyAlignment="1" applyProtection="1">
      <alignment horizontal="right" vertical="center"/>
      <protection/>
    </xf>
    <xf numFmtId="180" fontId="0" fillId="2" borderId="0" xfId="0" applyNumberFormat="1" applyFill="1" applyAlignment="1" applyProtection="1">
      <alignment/>
      <protection/>
    </xf>
    <xf numFmtId="179" fontId="8" fillId="2" borderId="0" xfId="0" applyNumberFormat="1" applyFont="1" applyFill="1" applyAlignment="1" applyProtection="1">
      <alignment/>
      <protection/>
    </xf>
    <xf numFmtId="0" fontId="8" fillId="2" borderId="28" xfId="0" applyFont="1" applyFill="1" applyBorder="1" applyAlignment="1" applyProtection="1" quotePrefix="1">
      <alignment horizontal="left" indent="1"/>
      <protection/>
    </xf>
    <xf numFmtId="167" fontId="7" fillId="2" borderId="80" xfId="49" applyNumberFormat="1" applyFont="1" applyFill="1" applyBorder="1" applyAlignment="1" applyProtection="1">
      <alignment horizontal="center" vertical="center"/>
      <protection/>
    </xf>
    <xf numFmtId="167" fontId="7" fillId="2" borderId="81" xfId="49" applyNumberFormat="1" applyFont="1" applyFill="1" applyBorder="1" applyAlignment="1" applyProtection="1">
      <alignment horizontal="center" vertical="center"/>
      <protection/>
    </xf>
    <xf numFmtId="167" fontId="7" fillId="2" borderId="83" xfId="49" applyNumberFormat="1" applyFont="1" applyFill="1" applyBorder="1" applyAlignment="1" applyProtection="1">
      <alignment horizontal="center" vertical="center"/>
      <protection/>
    </xf>
    <xf numFmtId="167" fontId="7" fillId="2" borderId="19" xfId="0" applyNumberFormat="1" applyFont="1" applyFill="1" applyBorder="1" applyAlignment="1" applyProtection="1">
      <alignment vertical="center"/>
      <protection/>
    </xf>
    <xf numFmtId="167" fontId="8" fillId="2" borderId="19" xfId="49" applyNumberFormat="1" applyFont="1" applyFill="1" applyBorder="1" applyAlignment="1" applyProtection="1">
      <alignment vertical="center"/>
      <protection/>
    </xf>
    <xf numFmtId="189" fontId="8" fillId="2" borderId="0" xfId="0" applyNumberFormat="1" applyFont="1" applyFill="1" applyAlignment="1" applyProtection="1">
      <alignment/>
      <protection/>
    </xf>
    <xf numFmtId="43" fontId="8" fillId="2" borderId="19" xfId="0" applyNumberFormat="1" applyFont="1" applyFill="1" applyBorder="1" applyAlignment="1" applyProtection="1" quotePrefix="1">
      <alignment horizontal="right" vertical="center"/>
      <protection/>
    </xf>
    <xf numFmtId="43" fontId="8" fillId="2" borderId="19" xfId="0" applyNumberFormat="1" applyFont="1" applyFill="1" applyBorder="1" applyAlignment="1" applyProtection="1">
      <alignment horizontal="right" vertical="center"/>
      <protection/>
    </xf>
    <xf numFmtId="0" fontId="61" fillId="2" borderId="19" xfId="0" applyFont="1" applyFill="1" applyBorder="1" applyAlignment="1" applyProtection="1">
      <alignment/>
      <protection/>
    </xf>
    <xf numFmtId="43" fontId="8" fillId="2" borderId="0" xfId="0" applyNumberFormat="1" applyFont="1" applyFill="1" applyAlignment="1" applyProtection="1">
      <alignment/>
      <protection/>
    </xf>
    <xf numFmtId="0" fontId="0" fillId="2" borderId="66" xfId="0" applyFont="1" applyFill="1" applyBorder="1" applyAlignment="1" applyProtection="1">
      <alignment horizontal="left" vertical="center" wrapText="1" indent="1"/>
      <protection/>
    </xf>
    <xf numFmtId="178" fontId="8" fillId="2" borderId="0" xfId="0" applyNumberFormat="1" applyFont="1" applyFill="1" applyAlignment="1" applyProtection="1">
      <alignment/>
      <protection/>
    </xf>
    <xf numFmtId="10" fontId="23" fillId="2" borderId="0" xfId="49" applyNumberFormat="1" applyFont="1" applyFill="1" applyBorder="1" applyAlignment="1" applyProtection="1">
      <alignment horizontal="right" vertical="center"/>
      <protection/>
    </xf>
    <xf numFmtId="10" fontId="8" fillId="2" borderId="11" xfId="0" applyNumberFormat="1" applyFont="1" applyFill="1" applyBorder="1" applyAlignment="1" applyProtection="1">
      <alignment horizontal="right" vertical="center" wrapText="1"/>
      <protection/>
    </xf>
    <xf numFmtId="10" fontId="12" fillId="2" borderId="11" xfId="0" applyNumberFormat="1" applyFont="1" applyFill="1" applyBorder="1" applyAlignment="1" applyProtection="1">
      <alignment/>
      <protection/>
    </xf>
    <xf numFmtId="0" fontId="12" fillId="2" borderId="11" xfId="0" applyFont="1" applyFill="1" applyBorder="1" applyAlignment="1" applyProtection="1">
      <alignment/>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134"/>
  <sheetViews>
    <sheetView zoomScale="75" zoomScaleNormal="75" zoomScalePageLayoutView="0" workbookViewId="0" topLeftCell="A1">
      <selection activeCell="M82" sqref="M82"/>
    </sheetView>
  </sheetViews>
  <sheetFormatPr defaultColWidth="9.140625" defaultRowHeight="12.75"/>
  <cols>
    <col min="1" max="1" width="13.7109375" style="0" customWidth="1"/>
    <col min="2" max="2" width="15.7109375" style="612" customWidth="1"/>
    <col min="3" max="3" width="1.57421875" style="614" customWidth="1"/>
    <col min="4" max="4" width="46.140625" style="0" bestFit="1" customWidth="1"/>
    <col min="5" max="5" width="35.421875" style="0" bestFit="1" customWidth="1"/>
    <col min="6" max="6" width="4.00390625" style="0" customWidth="1"/>
    <col min="7" max="7" width="6.140625" style="0" bestFit="1" customWidth="1"/>
    <col min="8" max="8" width="7.421875" style="0" bestFit="1" customWidth="1"/>
    <col min="9" max="9" width="7.7109375" style="0" bestFit="1" customWidth="1"/>
    <col min="10" max="10" width="8.7109375" style="612" bestFit="1" customWidth="1"/>
    <col min="11" max="11" width="7.57421875" style="612" customWidth="1"/>
    <col min="12" max="12" width="13.28125" style="0" bestFit="1" customWidth="1"/>
    <col min="13" max="13" width="9.140625" style="612" bestFit="1" customWidth="1"/>
    <col min="14" max="14" width="7.57421875" style="0" bestFit="1" customWidth="1"/>
    <col min="15" max="15" width="13.7109375" style="0" bestFit="1" customWidth="1"/>
    <col min="17" max="17" width="14.8515625" style="0" customWidth="1"/>
    <col min="18" max="18" width="2.7109375" style="0" customWidth="1"/>
    <col min="19" max="19" width="13.00390625" style="613" customWidth="1"/>
    <col min="20" max="20" width="15.00390625" style="0" bestFit="1" customWidth="1"/>
    <col min="21" max="21" width="14.57421875" style="0" bestFit="1" customWidth="1"/>
  </cols>
  <sheetData>
    <row r="1" spans="1:19" ht="12.75">
      <c r="A1" s="30"/>
      <c r="B1" s="462"/>
      <c r="C1" s="463"/>
      <c r="D1" s="30"/>
      <c r="E1" s="30"/>
      <c r="F1" s="30"/>
      <c r="G1" s="30"/>
      <c r="H1" s="30"/>
      <c r="I1" s="30"/>
      <c r="J1" s="30"/>
      <c r="K1" s="30"/>
      <c r="L1" s="30"/>
      <c r="M1" s="30"/>
      <c r="N1" s="30"/>
      <c r="O1" s="30"/>
      <c r="P1" s="30"/>
      <c r="Q1" s="30"/>
      <c r="R1" s="30"/>
      <c r="S1" s="464"/>
    </row>
    <row r="2" spans="1:19" ht="12.75">
      <c r="A2" s="30"/>
      <c r="B2" s="462"/>
      <c r="C2" s="463"/>
      <c r="D2" s="30"/>
      <c r="E2" s="30"/>
      <c r="F2" s="30"/>
      <c r="G2" s="30"/>
      <c r="H2" s="30"/>
      <c r="I2" s="798" t="s">
        <v>189</v>
      </c>
      <c r="J2" s="798"/>
      <c r="K2" s="465" t="s">
        <v>190</v>
      </c>
      <c r="L2" s="799" t="s">
        <v>191</v>
      </c>
      <c r="M2" s="799"/>
      <c r="N2" s="466"/>
      <c r="O2" s="466"/>
      <c r="P2" s="467"/>
      <c r="Q2" s="467"/>
      <c r="R2" s="467"/>
      <c r="S2" s="464"/>
    </row>
    <row r="3" spans="1:19" ht="12.75">
      <c r="A3" s="30"/>
      <c r="B3" s="462"/>
      <c r="C3" s="463"/>
      <c r="D3" s="800" t="s">
        <v>192</v>
      </c>
      <c r="E3" s="800"/>
      <c r="F3" s="800"/>
      <c r="G3" s="800"/>
      <c r="H3" s="801"/>
      <c r="I3" s="802">
        <v>48410.63</v>
      </c>
      <c r="J3" s="802"/>
      <c r="K3" s="468">
        <v>1500</v>
      </c>
      <c r="L3" s="803">
        <f>I3/K3</f>
        <v>32.27375333333333</v>
      </c>
      <c r="M3" s="804"/>
      <c r="N3" s="469"/>
      <c r="O3" s="470"/>
      <c r="P3" s="471"/>
      <c r="Q3" s="471"/>
      <c r="R3" s="472"/>
      <c r="S3" s="464"/>
    </row>
    <row r="4" spans="1:19" ht="12.75">
      <c r="A4" s="30"/>
      <c r="B4" s="462"/>
      <c r="C4" s="463"/>
      <c r="D4" s="800" t="s">
        <v>193</v>
      </c>
      <c r="E4" s="800"/>
      <c r="F4" s="800"/>
      <c r="G4" s="800"/>
      <c r="H4" s="801"/>
      <c r="I4" s="802">
        <v>35224.89</v>
      </c>
      <c r="J4" s="802"/>
      <c r="K4" s="468">
        <v>1500</v>
      </c>
      <c r="L4" s="803">
        <f>I4/K4</f>
        <v>23.48326</v>
      </c>
      <c r="M4" s="804"/>
      <c r="N4" s="469"/>
      <c r="O4" s="470"/>
      <c r="P4" s="471"/>
      <c r="Q4" s="471"/>
      <c r="R4" s="472"/>
      <c r="S4" s="464"/>
    </row>
    <row r="5" spans="1:19" ht="12.75">
      <c r="A5" s="30"/>
      <c r="B5" s="462"/>
      <c r="C5" s="463"/>
      <c r="D5" s="800" t="s">
        <v>194</v>
      </c>
      <c r="E5" s="800"/>
      <c r="F5" s="800"/>
      <c r="G5" s="800"/>
      <c r="H5" s="801"/>
      <c r="I5" s="802">
        <v>62933.82</v>
      </c>
      <c r="J5" s="802"/>
      <c r="K5" s="468">
        <v>1500</v>
      </c>
      <c r="L5" s="803">
        <f>I5/K5</f>
        <v>41.95588</v>
      </c>
      <c r="M5" s="804"/>
      <c r="N5" s="469"/>
      <c r="O5" s="470"/>
      <c r="P5" s="471"/>
      <c r="Q5" s="471"/>
      <c r="R5" s="472"/>
      <c r="S5" s="464"/>
    </row>
    <row r="6" spans="1:19" ht="12.75">
      <c r="A6" s="30"/>
      <c r="B6" s="462"/>
      <c r="C6" s="463"/>
      <c r="D6" s="800" t="s">
        <v>195</v>
      </c>
      <c r="E6" s="800"/>
      <c r="F6" s="800"/>
      <c r="G6" s="800"/>
      <c r="H6" s="801"/>
      <c r="I6" s="802">
        <v>22819</v>
      </c>
      <c r="J6" s="802"/>
      <c r="K6" s="468">
        <v>1500</v>
      </c>
      <c r="L6" s="803">
        <f>I6/K6</f>
        <v>15.212666666666667</v>
      </c>
      <c r="M6" s="804"/>
      <c r="N6" s="469"/>
      <c r="O6" s="470"/>
      <c r="P6" s="471"/>
      <c r="Q6" s="471"/>
      <c r="R6" s="472"/>
      <c r="S6" s="464"/>
    </row>
    <row r="7" spans="1:19" ht="12.75">
      <c r="A7" s="30"/>
      <c r="B7" s="462"/>
      <c r="C7" s="463"/>
      <c r="D7" s="800" t="s">
        <v>196</v>
      </c>
      <c r="E7" s="800"/>
      <c r="F7" s="800"/>
      <c r="G7" s="800"/>
      <c r="H7" s="801"/>
      <c r="I7" s="802">
        <v>16068.03</v>
      </c>
      <c r="J7" s="802"/>
      <c r="K7" s="468">
        <v>1500</v>
      </c>
      <c r="L7" s="803">
        <f>I7/K7</f>
        <v>10.71202</v>
      </c>
      <c r="M7" s="804"/>
      <c r="N7" s="469"/>
      <c r="O7" s="470"/>
      <c r="P7" s="471"/>
      <c r="Q7" s="471"/>
      <c r="R7" s="472"/>
      <c r="S7" s="464"/>
    </row>
    <row r="8" spans="1:19" ht="12.75">
      <c r="A8" s="30"/>
      <c r="B8" s="462"/>
      <c r="C8" s="463"/>
      <c r="D8" s="30"/>
      <c r="E8" s="30"/>
      <c r="F8" s="30"/>
      <c r="G8" s="30"/>
      <c r="H8" s="30"/>
      <c r="I8" s="30"/>
      <c r="J8" s="462"/>
      <c r="K8" s="462"/>
      <c r="L8" s="30"/>
      <c r="M8" s="462"/>
      <c r="N8" s="30"/>
      <c r="O8" s="30"/>
      <c r="P8" s="30"/>
      <c r="Q8" s="30"/>
      <c r="R8" s="30"/>
      <c r="S8" s="464"/>
    </row>
    <row r="9" spans="1:19" ht="12.75">
      <c r="A9" s="30"/>
      <c r="B9" s="462"/>
      <c r="C9" s="463"/>
      <c r="D9" s="807" t="s">
        <v>197</v>
      </c>
      <c r="E9" s="807"/>
      <c r="F9" s="807"/>
      <c r="G9" s="807"/>
      <c r="H9" s="807"/>
      <c r="I9" s="807"/>
      <c r="J9" s="807"/>
      <c r="K9" s="807"/>
      <c r="L9" s="807"/>
      <c r="M9" s="807"/>
      <c r="N9" s="807"/>
      <c r="O9" s="807"/>
      <c r="P9" s="807"/>
      <c r="Q9" s="807"/>
      <c r="R9" s="807"/>
      <c r="S9" s="464"/>
    </row>
    <row r="10" spans="1:19" ht="12.75">
      <c r="A10" s="30"/>
      <c r="B10" s="462"/>
      <c r="C10" s="463"/>
      <c r="D10" s="807" t="s">
        <v>198</v>
      </c>
      <c r="E10" s="807"/>
      <c r="F10" s="807"/>
      <c r="G10" s="807"/>
      <c r="H10" s="807"/>
      <c r="I10" s="807"/>
      <c r="J10" s="807"/>
      <c r="K10" s="807"/>
      <c r="L10" s="807"/>
      <c r="M10" s="807"/>
      <c r="N10" s="807"/>
      <c r="O10" s="807"/>
      <c r="P10" s="807"/>
      <c r="Q10" s="807"/>
      <c r="R10" s="807"/>
      <c r="S10" s="464"/>
    </row>
    <row r="11" spans="1:19" s="473" customFormat="1" ht="12.75">
      <c r="A11" s="30"/>
      <c r="B11" s="462"/>
      <c r="C11" s="463"/>
      <c r="D11" s="30"/>
      <c r="E11" s="30"/>
      <c r="F11" s="30"/>
      <c r="G11" s="30"/>
      <c r="H11" s="30"/>
      <c r="I11" s="30"/>
      <c r="J11" s="462"/>
      <c r="K11" s="462"/>
      <c r="L11" s="30"/>
      <c r="M11" s="462"/>
      <c r="N11" s="30"/>
      <c r="O11" s="30"/>
      <c r="P11" s="30"/>
      <c r="Q11" s="30"/>
      <c r="R11" s="30"/>
      <c r="S11" s="464"/>
    </row>
    <row r="12" spans="1:19" ht="12.75">
      <c r="A12" s="30"/>
      <c r="B12" s="462"/>
      <c r="C12" s="463"/>
      <c r="D12" s="474" t="s">
        <v>199</v>
      </c>
      <c r="E12" s="808"/>
      <c r="F12" s="809"/>
      <c r="G12" s="475"/>
      <c r="H12" s="475"/>
      <c r="I12" s="475"/>
      <c r="J12" s="462"/>
      <c r="K12" s="462"/>
      <c r="L12" s="30"/>
      <c r="M12" s="462"/>
      <c r="N12" s="30"/>
      <c r="O12" s="30"/>
      <c r="P12" s="30"/>
      <c r="Q12" s="30"/>
      <c r="R12" s="30"/>
      <c r="S12" s="464"/>
    </row>
    <row r="13" spans="1:19" ht="12.75">
      <c r="A13" s="30"/>
      <c r="B13" s="462"/>
      <c r="C13" s="463"/>
      <c r="D13" s="476" t="s">
        <v>129</v>
      </c>
      <c r="E13" s="810"/>
      <c r="F13" s="811"/>
      <c r="G13" s="475"/>
      <c r="H13" s="475"/>
      <c r="I13" s="475"/>
      <c r="J13" s="462"/>
      <c r="K13" s="462"/>
      <c r="L13" s="30"/>
      <c r="M13" s="462"/>
      <c r="N13" s="30"/>
      <c r="O13" s="30"/>
      <c r="P13" s="30"/>
      <c r="Q13" s="30"/>
      <c r="R13" s="30"/>
      <c r="S13" s="464"/>
    </row>
    <row r="14" spans="1:19" ht="9" customHeight="1">
      <c r="A14" s="30"/>
      <c r="B14" s="462"/>
      <c r="C14" s="463"/>
      <c r="D14" s="30"/>
      <c r="E14" s="30"/>
      <c r="F14" s="30"/>
      <c r="G14" s="30"/>
      <c r="H14" s="30"/>
      <c r="I14" s="30"/>
      <c r="J14" s="477"/>
      <c r="K14" s="462"/>
      <c r="L14" s="30"/>
      <c r="M14" s="478"/>
      <c r="N14" s="30"/>
      <c r="O14" s="30"/>
      <c r="P14" s="30"/>
      <c r="Q14" s="30"/>
      <c r="R14" s="30"/>
      <c r="S14" s="464"/>
    </row>
    <row r="15" spans="1:19" ht="6.75" customHeight="1">
      <c r="A15" s="30"/>
      <c r="B15" s="479"/>
      <c r="C15" s="480"/>
      <c r="D15" s="481"/>
      <c r="E15" s="481"/>
      <c r="F15" s="481"/>
      <c r="G15" s="481"/>
      <c r="H15" s="481"/>
      <c r="I15" s="481"/>
      <c r="J15" s="482"/>
      <c r="K15" s="483"/>
      <c r="L15" s="481"/>
      <c r="M15" s="484"/>
      <c r="N15" s="481"/>
      <c r="O15" s="481"/>
      <c r="P15" s="481"/>
      <c r="Q15" s="481"/>
      <c r="R15" s="485"/>
      <c r="S15" s="464"/>
    </row>
    <row r="16" spans="1:19" ht="12.75">
      <c r="A16" s="30"/>
      <c r="B16" s="814" t="s">
        <v>200</v>
      </c>
      <c r="C16" s="486"/>
      <c r="D16" s="487" t="s">
        <v>201</v>
      </c>
      <c r="E16" s="469"/>
      <c r="F16" s="469"/>
      <c r="G16" s="469"/>
      <c r="H16" s="469"/>
      <c r="I16" s="469"/>
      <c r="J16" s="488"/>
      <c r="K16" s="488"/>
      <c r="L16" s="469"/>
      <c r="M16" s="488"/>
      <c r="N16" s="469"/>
      <c r="O16" s="469"/>
      <c r="P16" s="469"/>
      <c r="Q16" s="469"/>
      <c r="R16" s="489"/>
      <c r="S16" s="464"/>
    </row>
    <row r="17" spans="1:19" s="493" customFormat="1" ht="11.25" customHeight="1">
      <c r="A17" s="490"/>
      <c r="B17" s="814"/>
      <c r="C17" s="491"/>
      <c r="D17" s="815" t="s">
        <v>202</v>
      </c>
      <c r="E17" s="815" t="s">
        <v>203</v>
      </c>
      <c r="F17" s="812" t="s">
        <v>204</v>
      </c>
      <c r="G17" s="812" t="s">
        <v>205</v>
      </c>
      <c r="H17" s="812" t="s">
        <v>206</v>
      </c>
      <c r="I17" s="812" t="s">
        <v>207</v>
      </c>
      <c r="J17" s="813" t="s">
        <v>208</v>
      </c>
      <c r="K17" s="813"/>
      <c r="L17" s="813"/>
      <c r="M17" s="813" t="s">
        <v>15</v>
      </c>
      <c r="N17" s="813"/>
      <c r="O17" s="813"/>
      <c r="P17" s="813" t="s">
        <v>128</v>
      </c>
      <c r="Q17" s="813"/>
      <c r="R17" s="492"/>
      <c r="S17" s="464"/>
    </row>
    <row r="18" spans="1:19" s="493" customFormat="1" ht="22.5">
      <c r="A18" s="490"/>
      <c r="B18" s="814"/>
      <c r="C18" s="491"/>
      <c r="D18" s="815"/>
      <c r="E18" s="815"/>
      <c r="F18" s="812"/>
      <c r="G18" s="812"/>
      <c r="H18" s="812"/>
      <c r="I18" s="812"/>
      <c r="J18" s="494" t="s">
        <v>190</v>
      </c>
      <c r="K18" s="495" t="s">
        <v>209</v>
      </c>
      <c r="L18" s="494" t="s">
        <v>210</v>
      </c>
      <c r="M18" s="494" t="s">
        <v>190</v>
      </c>
      <c r="N18" s="495" t="s">
        <v>209</v>
      </c>
      <c r="O18" s="494" t="s">
        <v>210</v>
      </c>
      <c r="P18" s="494" t="s">
        <v>190</v>
      </c>
      <c r="Q18" s="494" t="s">
        <v>210</v>
      </c>
      <c r="R18" s="492"/>
      <c r="S18" s="464"/>
    </row>
    <row r="19" spans="1:19" ht="12.75">
      <c r="A19" s="30"/>
      <c r="B19" s="814"/>
      <c r="C19" s="496"/>
      <c r="D19" s="497"/>
      <c r="E19" s="498"/>
      <c r="F19" s="499"/>
      <c r="G19" s="499"/>
      <c r="H19" s="499"/>
      <c r="I19" s="499"/>
      <c r="J19" s="500"/>
      <c r="K19" s="501"/>
      <c r="L19" s="502">
        <f>J19*K19</f>
        <v>0</v>
      </c>
      <c r="M19" s="500"/>
      <c r="N19" s="501"/>
      <c r="O19" s="502">
        <f>M19*N19</f>
        <v>0</v>
      </c>
      <c r="P19" s="500">
        <f>J19+M19</f>
        <v>0</v>
      </c>
      <c r="Q19" s="503">
        <f>L19+O19</f>
        <v>0</v>
      </c>
      <c r="R19" s="489"/>
      <c r="S19" s="464"/>
    </row>
    <row r="20" spans="1:19" ht="12.75">
      <c r="A20" s="30"/>
      <c r="B20" s="814"/>
      <c r="C20" s="486"/>
      <c r="D20" s="504"/>
      <c r="E20" s="505"/>
      <c r="F20" s="506"/>
      <c r="G20" s="506"/>
      <c r="H20" s="506"/>
      <c r="I20" s="506"/>
      <c r="J20" s="507"/>
      <c r="K20" s="508"/>
      <c r="L20" s="509">
        <f>J20*K20</f>
        <v>0</v>
      </c>
      <c r="M20" s="507"/>
      <c r="N20" s="508"/>
      <c r="O20" s="509">
        <f>M20*N20</f>
        <v>0</v>
      </c>
      <c r="P20" s="507">
        <f>J20+M20</f>
        <v>0</v>
      </c>
      <c r="Q20" s="510">
        <f>L20+O20</f>
        <v>0</v>
      </c>
      <c r="R20" s="489"/>
      <c r="S20" s="464"/>
    </row>
    <row r="21" spans="1:19" ht="12.75">
      <c r="A21" s="30"/>
      <c r="B21" s="814"/>
      <c r="C21" s="486"/>
      <c r="D21" s="504"/>
      <c r="E21" s="505"/>
      <c r="F21" s="506"/>
      <c r="G21" s="506"/>
      <c r="H21" s="506"/>
      <c r="I21" s="506"/>
      <c r="J21" s="507"/>
      <c r="K21" s="508"/>
      <c r="L21" s="509">
        <f>J21*K21</f>
        <v>0</v>
      </c>
      <c r="M21" s="507"/>
      <c r="N21" s="508"/>
      <c r="O21" s="509">
        <f>M21*N21</f>
        <v>0</v>
      </c>
      <c r="P21" s="507">
        <f>J21+M21</f>
        <v>0</v>
      </c>
      <c r="Q21" s="510">
        <f>L21+O21</f>
        <v>0</v>
      </c>
      <c r="R21" s="489"/>
      <c r="S21" s="464"/>
    </row>
    <row r="22" spans="1:19" ht="12.75">
      <c r="A22" s="30"/>
      <c r="B22" s="814"/>
      <c r="C22" s="486"/>
      <c r="D22" s="504"/>
      <c r="E22" s="505"/>
      <c r="F22" s="506"/>
      <c r="G22" s="506"/>
      <c r="H22" s="506"/>
      <c r="I22" s="506"/>
      <c r="J22" s="507"/>
      <c r="K22" s="508"/>
      <c r="L22" s="509">
        <f>J22*K22</f>
        <v>0</v>
      </c>
      <c r="M22" s="507"/>
      <c r="N22" s="508"/>
      <c r="O22" s="509">
        <f>M22*N22</f>
        <v>0</v>
      </c>
      <c r="P22" s="507">
        <f>J22+M22</f>
        <v>0</v>
      </c>
      <c r="Q22" s="510">
        <f>L22+O22</f>
        <v>0</v>
      </c>
      <c r="R22" s="489"/>
      <c r="S22" s="464"/>
    </row>
    <row r="23" spans="1:19" ht="12.75">
      <c r="A23" s="30"/>
      <c r="B23" s="814"/>
      <c r="C23" s="496"/>
      <c r="D23" s="816"/>
      <c r="E23" s="816"/>
      <c r="F23" s="816"/>
      <c r="G23" s="816"/>
      <c r="H23" s="816"/>
      <c r="I23" s="816"/>
      <c r="J23" s="512">
        <f>SUM(J19:J22)</f>
        <v>0</v>
      </c>
      <c r="K23" s="513"/>
      <c r="L23" s="514">
        <f>SUM(L19:L22)</f>
        <v>0</v>
      </c>
      <c r="M23" s="512">
        <f>SUM(M19:M22)</f>
        <v>0</v>
      </c>
      <c r="N23" s="513"/>
      <c r="O23" s="514">
        <f>SUM(O19:O22)</f>
        <v>0</v>
      </c>
      <c r="P23" s="515">
        <f>J23+M23</f>
        <v>0</v>
      </c>
      <c r="Q23" s="516">
        <f>L23+O23</f>
        <v>0</v>
      </c>
      <c r="R23" s="489"/>
      <c r="S23" s="464"/>
    </row>
    <row r="24" spans="1:19" ht="12.75">
      <c r="A24" s="30"/>
      <c r="B24" s="814"/>
      <c r="C24" s="487"/>
      <c r="D24" s="487" t="s">
        <v>211</v>
      </c>
      <c r="E24" s="467"/>
      <c r="F24" s="467"/>
      <c r="G24" s="467"/>
      <c r="H24" s="467"/>
      <c r="I24" s="467"/>
      <c r="J24" s="467"/>
      <c r="K24" s="467"/>
      <c r="L24" s="487"/>
      <c r="M24" s="467"/>
      <c r="N24" s="487"/>
      <c r="O24" s="487"/>
      <c r="P24" s="469"/>
      <c r="Q24" s="469"/>
      <c r="R24" s="489"/>
      <c r="S24" s="464"/>
    </row>
    <row r="25" spans="1:19" s="493" customFormat="1" ht="11.25">
      <c r="A25" s="490"/>
      <c r="B25" s="814"/>
      <c r="C25" s="491"/>
      <c r="D25" s="819"/>
      <c r="E25" s="518" t="s">
        <v>212</v>
      </c>
      <c r="F25" s="519"/>
      <c r="G25" s="519"/>
      <c r="H25" s="519"/>
      <c r="I25" s="520"/>
      <c r="J25" s="820" t="s">
        <v>208</v>
      </c>
      <c r="K25" s="820"/>
      <c r="L25" s="820"/>
      <c r="M25" s="820" t="s">
        <v>15</v>
      </c>
      <c r="N25" s="820"/>
      <c r="O25" s="820"/>
      <c r="P25" s="820" t="s">
        <v>128</v>
      </c>
      <c r="Q25" s="820"/>
      <c r="R25" s="492"/>
      <c r="S25" s="464"/>
    </row>
    <row r="26" spans="1:19" s="493" customFormat="1" ht="22.5">
      <c r="A26" s="490"/>
      <c r="B26" s="814"/>
      <c r="C26" s="491"/>
      <c r="D26" s="819"/>
      <c r="E26" s="521"/>
      <c r="F26" s="522"/>
      <c r="G26" s="522"/>
      <c r="H26" s="522"/>
      <c r="I26" s="523"/>
      <c r="J26" s="517" t="s">
        <v>190</v>
      </c>
      <c r="K26" s="524" t="s">
        <v>209</v>
      </c>
      <c r="L26" s="517" t="s">
        <v>210</v>
      </c>
      <c r="M26" s="517" t="s">
        <v>190</v>
      </c>
      <c r="N26" s="524" t="s">
        <v>209</v>
      </c>
      <c r="O26" s="517" t="s">
        <v>210</v>
      </c>
      <c r="P26" s="517" t="s">
        <v>190</v>
      </c>
      <c r="Q26" s="517" t="s">
        <v>210</v>
      </c>
      <c r="R26" s="492"/>
      <c r="S26" s="525" t="s">
        <v>200</v>
      </c>
    </row>
    <row r="27" spans="1:19" ht="12.75">
      <c r="A27" s="30"/>
      <c r="B27" s="814"/>
      <c r="C27" s="496"/>
      <c r="D27" s="497"/>
      <c r="E27" s="526"/>
      <c r="F27" s="527"/>
      <c r="G27" s="527"/>
      <c r="H27" s="527"/>
      <c r="I27" s="528"/>
      <c r="J27" s="529"/>
      <c r="K27" s="530"/>
      <c r="L27" s="531">
        <f>J27*K27</f>
        <v>0</v>
      </c>
      <c r="M27" s="529"/>
      <c r="N27" s="532"/>
      <c r="O27" s="531">
        <f>M27*N27</f>
        <v>0</v>
      </c>
      <c r="P27" s="529">
        <f aca="true" t="shared" si="0" ref="P27:P32">J27+M27</f>
        <v>0</v>
      </c>
      <c r="Q27" s="531">
        <f aca="true" t="shared" si="1" ref="Q27:Q32">L27+O27</f>
        <v>0</v>
      </c>
      <c r="R27" s="489"/>
      <c r="S27" s="464"/>
    </row>
    <row r="28" spans="1:19" ht="12.75">
      <c r="A28" s="30"/>
      <c r="B28" s="814"/>
      <c r="C28" s="496"/>
      <c r="D28" s="504"/>
      <c r="E28" s="533"/>
      <c r="F28" s="534"/>
      <c r="G28" s="534"/>
      <c r="H28" s="534"/>
      <c r="I28" s="535"/>
      <c r="J28" s="536"/>
      <c r="K28" s="537"/>
      <c r="L28" s="538">
        <f>J28*K28</f>
        <v>0</v>
      </c>
      <c r="M28" s="536"/>
      <c r="N28" s="539"/>
      <c r="O28" s="538">
        <f>M28*N28</f>
        <v>0</v>
      </c>
      <c r="P28" s="536">
        <f t="shared" si="0"/>
        <v>0</v>
      </c>
      <c r="Q28" s="538">
        <f t="shared" si="1"/>
        <v>0</v>
      </c>
      <c r="R28" s="489"/>
      <c r="S28" s="464"/>
    </row>
    <row r="29" spans="1:19" ht="12.75">
      <c r="A29" s="30"/>
      <c r="B29" s="814"/>
      <c r="C29" s="496"/>
      <c r="D29" s="504"/>
      <c r="E29" s="533"/>
      <c r="F29" s="534"/>
      <c r="G29" s="534"/>
      <c r="H29" s="534"/>
      <c r="I29" s="535"/>
      <c r="J29" s="536"/>
      <c r="K29" s="537"/>
      <c r="L29" s="538">
        <f>J29*K29</f>
        <v>0</v>
      </c>
      <c r="M29" s="536"/>
      <c r="N29" s="539"/>
      <c r="O29" s="538">
        <f>M29*N29</f>
        <v>0</v>
      </c>
      <c r="P29" s="536">
        <f t="shared" si="0"/>
        <v>0</v>
      </c>
      <c r="Q29" s="538">
        <f t="shared" si="1"/>
        <v>0</v>
      </c>
      <c r="R29" s="489"/>
      <c r="S29" s="464"/>
    </row>
    <row r="30" spans="1:19" ht="12.75">
      <c r="A30" s="30"/>
      <c r="B30" s="814"/>
      <c r="C30" s="496"/>
      <c r="D30" s="504"/>
      <c r="E30" s="533"/>
      <c r="F30" s="534"/>
      <c r="G30" s="534"/>
      <c r="H30" s="534"/>
      <c r="I30" s="535"/>
      <c r="J30" s="536"/>
      <c r="K30" s="537"/>
      <c r="L30" s="538">
        <f>J30*K30</f>
        <v>0</v>
      </c>
      <c r="M30" s="536"/>
      <c r="N30" s="539"/>
      <c r="O30" s="538">
        <f>M30*N30</f>
        <v>0</v>
      </c>
      <c r="P30" s="536">
        <f t="shared" si="0"/>
        <v>0</v>
      </c>
      <c r="Q30" s="538">
        <f t="shared" si="1"/>
        <v>0</v>
      </c>
      <c r="R30" s="489"/>
      <c r="S30" s="464"/>
    </row>
    <row r="31" spans="1:19" ht="12.75">
      <c r="A31" s="30"/>
      <c r="B31" s="814"/>
      <c r="C31" s="496"/>
      <c r="D31" s="504"/>
      <c r="E31" s="533"/>
      <c r="F31" s="534"/>
      <c r="G31" s="534"/>
      <c r="H31" s="534"/>
      <c r="I31" s="535"/>
      <c r="J31" s="536"/>
      <c r="K31" s="537"/>
      <c r="L31" s="538">
        <f>J31*K31</f>
        <v>0</v>
      </c>
      <c r="M31" s="536"/>
      <c r="N31" s="539"/>
      <c r="O31" s="538">
        <f>M31*N31</f>
        <v>0</v>
      </c>
      <c r="P31" s="536">
        <f t="shared" si="0"/>
        <v>0</v>
      </c>
      <c r="Q31" s="538">
        <f t="shared" si="1"/>
        <v>0</v>
      </c>
      <c r="R31" s="489"/>
      <c r="S31" s="464"/>
    </row>
    <row r="32" spans="1:19" ht="12.75">
      <c r="A32" s="30"/>
      <c r="B32" s="814"/>
      <c r="C32" s="496"/>
      <c r="D32" s="816"/>
      <c r="E32" s="816"/>
      <c r="F32" s="816"/>
      <c r="G32" s="816"/>
      <c r="H32" s="816"/>
      <c r="I32" s="816"/>
      <c r="J32" s="515">
        <f>SUM(J27:J31)</f>
        <v>0</v>
      </c>
      <c r="K32" s="540"/>
      <c r="L32" s="516">
        <f>SUM(L27:L31)</f>
        <v>0</v>
      </c>
      <c r="M32" s="515">
        <f>SUM(M27:M31)</f>
        <v>0</v>
      </c>
      <c r="N32" s="541"/>
      <c r="O32" s="516">
        <f>SUM(O27:O31)</f>
        <v>0</v>
      </c>
      <c r="P32" s="515">
        <f t="shared" si="0"/>
        <v>0</v>
      </c>
      <c r="Q32" s="516">
        <f t="shared" si="1"/>
        <v>0</v>
      </c>
      <c r="R32" s="489"/>
      <c r="S32" s="464"/>
    </row>
    <row r="33" spans="1:19" ht="12.75">
      <c r="A33" s="30"/>
      <c r="B33" s="814"/>
      <c r="C33" s="496"/>
      <c r="D33" s="487" t="s">
        <v>139</v>
      </c>
      <c r="E33" s="469"/>
      <c r="F33" s="469"/>
      <c r="G33" s="469"/>
      <c r="H33" s="469"/>
      <c r="I33" s="469"/>
      <c r="J33" s="477"/>
      <c r="K33" s="488"/>
      <c r="L33" s="469"/>
      <c r="M33" s="478"/>
      <c r="N33" s="469"/>
      <c r="O33" s="469"/>
      <c r="P33" s="469"/>
      <c r="Q33" s="469"/>
      <c r="R33" s="489"/>
      <c r="S33" s="464"/>
    </row>
    <row r="34" spans="1:19" s="493" customFormat="1" ht="12.75">
      <c r="A34" s="490"/>
      <c r="B34" s="814"/>
      <c r="C34" s="487"/>
      <c r="D34" s="806" t="s">
        <v>217</v>
      </c>
      <c r="E34" s="542"/>
      <c r="F34" s="543"/>
      <c r="G34" s="543"/>
      <c r="H34" s="543"/>
      <c r="I34" s="544"/>
      <c r="J34" s="806" t="s">
        <v>208</v>
      </c>
      <c r="K34" s="806"/>
      <c r="L34" s="806"/>
      <c r="M34" s="806" t="s">
        <v>15</v>
      </c>
      <c r="N34" s="806"/>
      <c r="O34" s="806"/>
      <c r="P34" s="806" t="s">
        <v>128</v>
      </c>
      <c r="Q34" s="806"/>
      <c r="R34" s="492"/>
      <c r="S34" s="464"/>
    </row>
    <row r="35" spans="1:19" s="493" customFormat="1" ht="11.25">
      <c r="A35" s="490"/>
      <c r="B35" s="814"/>
      <c r="C35" s="545"/>
      <c r="D35" s="806"/>
      <c r="E35" s="546"/>
      <c r="F35" s="547"/>
      <c r="G35" s="547"/>
      <c r="H35" s="547"/>
      <c r="I35" s="548"/>
      <c r="J35" s="549" t="s">
        <v>190</v>
      </c>
      <c r="K35" s="549"/>
      <c r="L35" s="549" t="s">
        <v>210</v>
      </c>
      <c r="M35" s="549" t="s">
        <v>190</v>
      </c>
      <c r="N35" s="549"/>
      <c r="O35" s="549" t="s">
        <v>210</v>
      </c>
      <c r="P35" s="549" t="s">
        <v>190</v>
      </c>
      <c r="Q35" s="549" t="s">
        <v>210</v>
      </c>
      <c r="R35" s="492"/>
      <c r="S35" s="464"/>
    </row>
    <row r="36" spans="1:19" ht="12.75">
      <c r="A36" s="30"/>
      <c r="B36" s="814"/>
      <c r="C36" s="550"/>
      <c r="D36" s="551" t="s">
        <v>218</v>
      </c>
      <c r="E36" s="821"/>
      <c r="F36" s="821"/>
      <c r="G36" s="821"/>
      <c r="H36" s="821"/>
      <c r="I36" s="822"/>
      <c r="J36" s="552">
        <f>J23</f>
        <v>0</v>
      </c>
      <c r="K36" s="532"/>
      <c r="L36" s="531">
        <f>L23</f>
        <v>0</v>
      </c>
      <c r="M36" s="552">
        <f>M23</f>
        <v>0</v>
      </c>
      <c r="N36" s="532"/>
      <c r="O36" s="531">
        <f>O23</f>
        <v>0</v>
      </c>
      <c r="P36" s="552">
        <f>J36+M36</f>
        <v>0</v>
      </c>
      <c r="Q36" s="531">
        <f>L36+O36</f>
        <v>0</v>
      </c>
      <c r="R36" s="489"/>
      <c r="S36" s="464"/>
    </row>
    <row r="37" spans="1:19" ht="12.75">
      <c r="A37" s="30"/>
      <c r="B37" s="814"/>
      <c r="C37" s="487"/>
      <c r="D37" s="553" t="s">
        <v>211</v>
      </c>
      <c r="E37" s="817"/>
      <c r="F37" s="817"/>
      <c r="G37" s="817"/>
      <c r="H37" s="817"/>
      <c r="I37" s="818"/>
      <c r="J37" s="554">
        <f>J32</f>
        <v>0</v>
      </c>
      <c r="K37" s="539"/>
      <c r="L37" s="538">
        <f>L32</f>
        <v>0</v>
      </c>
      <c r="M37" s="554">
        <f>M32</f>
        <v>0</v>
      </c>
      <c r="N37" s="539"/>
      <c r="O37" s="538">
        <f>O32</f>
        <v>0</v>
      </c>
      <c r="P37" s="554"/>
      <c r="Q37" s="538">
        <f>L37+O37</f>
        <v>0</v>
      </c>
      <c r="R37" s="489"/>
      <c r="S37" s="464"/>
    </row>
    <row r="38" spans="1:19" s="560" customFormat="1" ht="12.75">
      <c r="A38" s="555"/>
      <c r="B38" s="814"/>
      <c r="C38" s="487"/>
      <c r="D38" s="805"/>
      <c r="E38" s="805"/>
      <c r="F38" s="805"/>
      <c r="G38" s="805"/>
      <c r="H38" s="805"/>
      <c r="I38" s="805"/>
      <c r="J38" s="556">
        <f>SUM(J36:J37)</f>
        <v>0</v>
      </c>
      <c r="K38" s="557"/>
      <c r="L38" s="558">
        <f>SUM(L36:L37)</f>
        <v>0</v>
      </c>
      <c r="M38" s="556">
        <f>SUM(M36:M37)</f>
        <v>0</v>
      </c>
      <c r="N38" s="557"/>
      <c r="O38" s="558">
        <f>SUM(O36:O37)</f>
        <v>0</v>
      </c>
      <c r="P38" s="515">
        <f>J38+M38</f>
        <v>0</v>
      </c>
      <c r="Q38" s="516">
        <f>L38+O38</f>
        <v>0</v>
      </c>
      <c r="R38" s="559"/>
      <c r="S38" s="464"/>
    </row>
    <row r="39" spans="1:19" s="560" customFormat="1" ht="9" customHeight="1">
      <c r="A39" s="555"/>
      <c r="B39" s="561"/>
      <c r="C39" s="562"/>
      <c r="D39" s="563"/>
      <c r="E39" s="563"/>
      <c r="F39" s="563"/>
      <c r="G39" s="563"/>
      <c r="H39" s="563"/>
      <c r="I39" s="563"/>
      <c r="J39" s="564"/>
      <c r="K39" s="565"/>
      <c r="L39" s="566"/>
      <c r="M39" s="564"/>
      <c r="N39" s="565"/>
      <c r="O39" s="566"/>
      <c r="P39" s="564"/>
      <c r="Q39" s="566"/>
      <c r="R39" s="567"/>
      <c r="S39" s="464"/>
    </row>
    <row r="40" spans="1:19" ht="6.75" customHeight="1">
      <c r="A40" s="30"/>
      <c r="B40" s="462"/>
      <c r="C40" s="463"/>
      <c r="D40" s="30"/>
      <c r="E40" s="30"/>
      <c r="F40" s="30"/>
      <c r="G40" s="30"/>
      <c r="H40" s="30"/>
      <c r="I40" s="30"/>
      <c r="J40" s="477"/>
      <c r="K40" s="462"/>
      <c r="L40" s="30"/>
      <c r="M40" s="478"/>
      <c r="N40" s="30"/>
      <c r="O40" s="30"/>
      <c r="P40" s="30"/>
      <c r="Q40" s="30"/>
      <c r="R40" s="30"/>
      <c r="S40" s="464"/>
    </row>
    <row r="41" spans="1:19" ht="6" customHeight="1">
      <c r="A41" s="30"/>
      <c r="B41" s="479"/>
      <c r="C41" s="480"/>
      <c r="D41" s="481"/>
      <c r="E41" s="481"/>
      <c r="F41" s="481"/>
      <c r="G41" s="481"/>
      <c r="H41" s="481"/>
      <c r="I41" s="481"/>
      <c r="J41" s="482"/>
      <c r="K41" s="483"/>
      <c r="L41" s="481"/>
      <c r="M41" s="484"/>
      <c r="N41" s="481"/>
      <c r="O41" s="481"/>
      <c r="P41" s="481"/>
      <c r="Q41" s="481"/>
      <c r="R41" s="485"/>
      <c r="S41" s="464"/>
    </row>
    <row r="42" spans="1:19" ht="12.75">
      <c r="A42" s="30"/>
      <c r="B42" s="814" t="s">
        <v>219</v>
      </c>
      <c r="C42" s="486"/>
      <c r="D42" s="487" t="s">
        <v>201</v>
      </c>
      <c r="E42" s="469"/>
      <c r="F42" s="469"/>
      <c r="G42" s="469"/>
      <c r="H42" s="469"/>
      <c r="I42" s="469"/>
      <c r="J42" s="488"/>
      <c r="K42" s="488"/>
      <c r="L42" s="469"/>
      <c r="M42" s="488"/>
      <c r="N42" s="469"/>
      <c r="O42" s="469"/>
      <c r="P42" s="469"/>
      <c r="Q42" s="469"/>
      <c r="R42" s="489"/>
      <c r="S42" s="568"/>
    </row>
    <row r="43" spans="1:19" s="493" customFormat="1" ht="11.25" customHeight="1">
      <c r="A43" s="490"/>
      <c r="B43" s="814"/>
      <c r="C43" s="491"/>
      <c r="D43" s="815" t="s">
        <v>202</v>
      </c>
      <c r="E43" s="815" t="s">
        <v>203</v>
      </c>
      <c r="F43" s="812" t="s">
        <v>204</v>
      </c>
      <c r="G43" s="812" t="s">
        <v>205</v>
      </c>
      <c r="H43" s="812" t="s">
        <v>206</v>
      </c>
      <c r="I43" s="812" t="s">
        <v>207</v>
      </c>
      <c r="J43" s="813" t="s">
        <v>208</v>
      </c>
      <c r="K43" s="813"/>
      <c r="L43" s="813"/>
      <c r="M43" s="813" t="s">
        <v>15</v>
      </c>
      <c r="N43" s="813"/>
      <c r="O43" s="813"/>
      <c r="P43" s="813" t="s">
        <v>128</v>
      </c>
      <c r="Q43" s="813"/>
      <c r="R43" s="492"/>
      <c r="S43" s="464"/>
    </row>
    <row r="44" spans="1:19" s="493" customFormat="1" ht="22.5">
      <c r="A44" s="490"/>
      <c r="B44" s="814"/>
      <c r="C44" s="491"/>
      <c r="D44" s="815"/>
      <c r="E44" s="815"/>
      <c r="F44" s="812"/>
      <c r="G44" s="812"/>
      <c r="H44" s="812"/>
      <c r="I44" s="812"/>
      <c r="J44" s="494" t="s">
        <v>190</v>
      </c>
      <c r="K44" s="495" t="s">
        <v>209</v>
      </c>
      <c r="L44" s="494" t="s">
        <v>210</v>
      </c>
      <c r="M44" s="494" t="s">
        <v>190</v>
      </c>
      <c r="N44" s="495" t="s">
        <v>209</v>
      </c>
      <c r="O44" s="494" t="s">
        <v>210</v>
      </c>
      <c r="P44" s="494" t="s">
        <v>190</v>
      </c>
      <c r="Q44" s="494" t="s">
        <v>210</v>
      </c>
      <c r="R44" s="492"/>
      <c r="S44" s="464"/>
    </row>
    <row r="45" spans="1:19" ht="12.75">
      <c r="A45" s="30"/>
      <c r="B45" s="814"/>
      <c r="C45" s="496"/>
      <c r="D45" s="569"/>
      <c r="E45" s="570"/>
      <c r="F45" s="571"/>
      <c r="G45" s="571"/>
      <c r="H45" s="571"/>
      <c r="I45" s="571"/>
      <c r="J45" s="572"/>
      <c r="K45" s="573"/>
      <c r="L45" s="502">
        <f>J45*K45</f>
        <v>0</v>
      </c>
      <c r="M45" s="572"/>
      <c r="N45" s="573"/>
      <c r="O45" s="502">
        <f>M45*N45</f>
        <v>0</v>
      </c>
      <c r="P45" s="500">
        <f>J45+M45</f>
        <v>0</v>
      </c>
      <c r="Q45" s="503">
        <f>L45+O45</f>
        <v>0</v>
      </c>
      <c r="R45" s="489"/>
      <c r="S45" s="464"/>
    </row>
    <row r="46" spans="1:19" ht="12.75">
      <c r="A46" s="30"/>
      <c r="B46" s="814"/>
      <c r="C46" s="496"/>
      <c r="D46" s="574"/>
      <c r="E46" s="575"/>
      <c r="F46" s="576"/>
      <c r="G46" s="576"/>
      <c r="H46" s="576"/>
      <c r="I46" s="576"/>
      <c r="J46" s="577"/>
      <c r="K46" s="578"/>
      <c r="L46" s="509">
        <f>J46*K46</f>
        <v>0</v>
      </c>
      <c r="M46" s="577"/>
      <c r="N46" s="578"/>
      <c r="O46" s="509">
        <f>M46*N46</f>
        <v>0</v>
      </c>
      <c r="P46" s="507">
        <f>J46+M46</f>
        <v>0</v>
      </c>
      <c r="Q46" s="510">
        <f>L46+O46</f>
        <v>0</v>
      </c>
      <c r="R46" s="489"/>
      <c r="S46" s="464"/>
    </row>
    <row r="47" spans="1:19" ht="12.75">
      <c r="A47" s="30"/>
      <c r="B47" s="814"/>
      <c r="C47" s="496"/>
      <c r="D47" s="574"/>
      <c r="E47" s="575"/>
      <c r="F47" s="576"/>
      <c r="G47" s="576"/>
      <c r="H47" s="576"/>
      <c r="I47" s="576"/>
      <c r="J47" s="577"/>
      <c r="K47" s="578"/>
      <c r="L47" s="509">
        <f>J47*K47</f>
        <v>0</v>
      </c>
      <c r="M47" s="577"/>
      <c r="N47" s="578"/>
      <c r="O47" s="509">
        <f>M47*N47</f>
        <v>0</v>
      </c>
      <c r="P47" s="507">
        <f>J47+M47</f>
        <v>0</v>
      </c>
      <c r="Q47" s="510">
        <f>L47+O47</f>
        <v>0</v>
      </c>
      <c r="R47" s="489"/>
      <c r="S47" s="464"/>
    </row>
    <row r="48" spans="1:19" ht="12.75">
      <c r="A48" s="30"/>
      <c r="B48" s="814"/>
      <c r="C48" s="496"/>
      <c r="D48" s="574"/>
      <c r="E48" s="575"/>
      <c r="F48" s="576"/>
      <c r="G48" s="576"/>
      <c r="H48" s="576"/>
      <c r="I48" s="576"/>
      <c r="J48" s="577"/>
      <c r="K48" s="578"/>
      <c r="L48" s="509">
        <f>J48*K48</f>
        <v>0</v>
      </c>
      <c r="M48" s="577"/>
      <c r="N48" s="578"/>
      <c r="O48" s="509">
        <f>M48*N48</f>
        <v>0</v>
      </c>
      <c r="P48" s="507">
        <f>J48+M48</f>
        <v>0</v>
      </c>
      <c r="Q48" s="510">
        <f>L48+O48</f>
        <v>0</v>
      </c>
      <c r="R48" s="489"/>
      <c r="S48" s="464"/>
    </row>
    <row r="49" spans="1:19" ht="12.75">
      <c r="A49" s="30"/>
      <c r="B49" s="814"/>
      <c r="C49" s="496"/>
      <c r="D49" s="816"/>
      <c r="E49" s="816"/>
      <c r="F49" s="816"/>
      <c r="G49" s="816"/>
      <c r="H49" s="816"/>
      <c r="I49" s="816"/>
      <c r="J49" s="512">
        <f>SUM(J45:J48)</f>
        <v>0</v>
      </c>
      <c r="K49" s="513"/>
      <c r="L49" s="514">
        <f>SUM(L45:L48)</f>
        <v>0</v>
      </c>
      <c r="M49" s="512">
        <f>SUM(M45:M48)</f>
        <v>0</v>
      </c>
      <c r="N49" s="513"/>
      <c r="O49" s="514">
        <f>SUM(O45:O48)</f>
        <v>0</v>
      </c>
      <c r="P49" s="515">
        <f>J49+M49</f>
        <v>0</v>
      </c>
      <c r="Q49" s="516">
        <f>L49+O49</f>
        <v>0</v>
      </c>
      <c r="R49" s="489"/>
      <c r="S49" s="464"/>
    </row>
    <row r="50" spans="1:19" ht="12.75">
      <c r="A50" s="30"/>
      <c r="B50" s="814"/>
      <c r="C50" s="486"/>
      <c r="D50" s="487" t="s">
        <v>211</v>
      </c>
      <c r="E50" s="467"/>
      <c r="F50" s="467"/>
      <c r="G50" s="467"/>
      <c r="H50" s="467"/>
      <c r="I50" s="467"/>
      <c r="J50" s="467"/>
      <c r="K50" s="467"/>
      <c r="L50" s="487"/>
      <c r="M50" s="467"/>
      <c r="N50" s="487"/>
      <c r="O50" s="487"/>
      <c r="P50" s="469"/>
      <c r="Q50" s="469"/>
      <c r="R50" s="489"/>
      <c r="S50" s="464"/>
    </row>
    <row r="51" spans="1:19" s="493" customFormat="1" ht="11.25" customHeight="1">
      <c r="A51" s="490"/>
      <c r="B51" s="814"/>
      <c r="C51" s="491"/>
      <c r="D51" s="819"/>
      <c r="E51" s="518" t="s">
        <v>212</v>
      </c>
      <c r="F51" s="519"/>
      <c r="G51" s="519"/>
      <c r="H51" s="519"/>
      <c r="I51" s="520"/>
      <c r="J51" s="820" t="s">
        <v>208</v>
      </c>
      <c r="K51" s="820"/>
      <c r="L51" s="820"/>
      <c r="M51" s="820" t="s">
        <v>15</v>
      </c>
      <c r="N51" s="820"/>
      <c r="O51" s="820"/>
      <c r="P51" s="820" t="s">
        <v>128</v>
      </c>
      <c r="Q51" s="820"/>
      <c r="R51" s="492"/>
      <c r="S51" s="464"/>
    </row>
    <row r="52" spans="1:19" s="493" customFormat="1" ht="22.5">
      <c r="A52" s="490"/>
      <c r="B52" s="814"/>
      <c r="C52" s="491"/>
      <c r="D52" s="819"/>
      <c r="E52" s="521"/>
      <c r="F52" s="522"/>
      <c r="G52" s="522"/>
      <c r="H52" s="522"/>
      <c r="I52" s="523"/>
      <c r="J52" s="517" t="s">
        <v>190</v>
      </c>
      <c r="K52" s="524" t="s">
        <v>209</v>
      </c>
      <c r="L52" s="517" t="s">
        <v>210</v>
      </c>
      <c r="M52" s="517" t="s">
        <v>190</v>
      </c>
      <c r="N52" s="524" t="s">
        <v>209</v>
      </c>
      <c r="O52" s="517" t="s">
        <v>210</v>
      </c>
      <c r="P52" s="517" t="s">
        <v>190</v>
      </c>
      <c r="Q52" s="517" t="s">
        <v>210</v>
      </c>
      <c r="R52" s="492"/>
      <c r="S52" s="568" t="s">
        <v>219</v>
      </c>
    </row>
    <row r="53" spans="1:19" ht="12.75">
      <c r="A53" s="30"/>
      <c r="B53" s="814"/>
      <c r="C53" s="496"/>
      <c r="D53" s="579"/>
      <c r="E53" s="526"/>
      <c r="F53" s="527"/>
      <c r="G53" s="527"/>
      <c r="H53" s="527"/>
      <c r="I53" s="528"/>
      <c r="J53" s="580"/>
      <c r="K53" s="581"/>
      <c r="L53" s="531">
        <f>J53*K53</f>
        <v>0</v>
      </c>
      <c r="M53" s="580"/>
      <c r="N53" s="582"/>
      <c r="O53" s="531">
        <f>M53*N53</f>
        <v>0</v>
      </c>
      <c r="P53" s="529">
        <f aca="true" t="shared" si="2" ref="P53:P58">J53+M53</f>
        <v>0</v>
      </c>
      <c r="Q53" s="531">
        <f aca="true" t="shared" si="3" ref="Q53:Q58">L53+O53</f>
        <v>0</v>
      </c>
      <c r="R53" s="583"/>
      <c r="S53" s="464"/>
    </row>
    <row r="54" spans="1:19" ht="12.75">
      <c r="A54" s="30"/>
      <c r="B54" s="814"/>
      <c r="C54" s="496"/>
      <c r="D54" s="584"/>
      <c r="E54" s="533"/>
      <c r="F54" s="534"/>
      <c r="G54" s="534"/>
      <c r="H54" s="534"/>
      <c r="I54" s="535"/>
      <c r="J54" s="585"/>
      <c r="K54" s="586"/>
      <c r="L54" s="538">
        <f>J54*K54</f>
        <v>0</v>
      </c>
      <c r="M54" s="585"/>
      <c r="N54" s="587"/>
      <c r="O54" s="538">
        <f>M54*N54</f>
        <v>0</v>
      </c>
      <c r="P54" s="536">
        <f t="shared" si="2"/>
        <v>0</v>
      </c>
      <c r="Q54" s="538">
        <f t="shared" si="3"/>
        <v>0</v>
      </c>
      <c r="R54" s="583"/>
      <c r="S54" s="464"/>
    </row>
    <row r="55" spans="1:19" ht="12.75">
      <c r="A55" s="30"/>
      <c r="B55" s="814"/>
      <c r="C55" s="496"/>
      <c r="D55" s="584"/>
      <c r="E55" s="533"/>
      <c r="F55" s="534"/>
      <c r="G55" s="534"/>
      <c r="H55" s="534"/>
      <c r="I55" s="535"/>
      <c r="J55" s="585"/>
      <c r="K55" s="586"/>
      <c r="L55" s="538">
        <f>J55*K55</f>
        <v>0</v>
      </c>
      <c r="M55" s="585"/>
      <c r="N55" s="587"/>
      <c r="O55" s="538">
        <f>M55*N55</f>
        <v>0</v>
      </c>
      <c r="P55" s="536">
        <f t="shared" si="2"/>
        <v>0</v>
      </c>
      <c r="Q55" s="538">
        <f t="shared" si="3"/>
        <v>0</v>
      </c>
      <c r="R55" s="583"/>
      <c r="S55" s="464"/>
    </row>
    <row r="56" spans="1:19" ht="12.75">
      <c r="A56" s="30"/>
      <c r="B56" s="814"/>
      <c r="C56" s="496"/>
      <c r="D56" s="584"/>
      <c r="E56" s="533"/>
      <c r="F56" s="534"/>
      <c r="G56" s="534"/>
      <c r="H56" s="534"/>
      <c r="I56" s="535"/>
      <c r="J56" s="585"/>
      <c r="K56" s="586"/>
      <c r="L56" s="538">
        <f>J56*K56</f>
        <v>0</v>
      </c>
      <c r="M56" s="585"/>
      <c r="N56" s="587"/>
      <c r="O56" s="538">
        <f>M56*N56</f>
        <v>0</v>
      </c>
      <c r="P56" s="536">
        <f t="shared" si="2"/>
        <v>0</v>
      </c>
      <c r="Q56" s="538">
        <f t="shared" si="3"/>
        <v>0</v>
      </c>
      <c r="R56" s="583"/>
      <c r="S56" s="464"/>
    </row>
    <row r="57" spans="1:19" ht="12.75">
      <c r="A57" s="30"/>
      <c r="B57" s="814"/>
      <c r="C57" s="496"/>
      <c r="D57" s="584"/>
      <c r="E57" s="533"/>
      <c r="F57" s="534"/>
      <c r="G57" s="534"/>
      <c r="H57" s="534"/>
      <c r="I57" s="535"/>
      <c r="J57" s="585"/>
      <c r="K57" s="586"/>
      <c r="L57" s="538">
        <f>J57*K57</f>
        <v>0</v>
      </c>
      <c r="M57" s="585"/>
      <c r="N57" s="587"/>
      <c r="O57" s="538">
        <f>M57*N57</f>
        <v>0</v>
      </c>
      <c r="P57" s="536">
        <f t="shared" si="2"/>
        <v>0</v>
      </c>
      <c r="Q57" s="538">
        <f t="shared" si="3"/>
        <v>0</v>
      </c>
      <c r="R57" s="583"/>
      <c r="S57" s="464"/>
    </row>
    <row r="58" spans="1:19" ht="12.75">
      <c r="A58" s="30"/>
      <c r="B58" s="814"/>
      <c r="C58" s="496"/>
      <c r="D58" s="816"/>
      <c r="E58" s="816"/>
      <c r="F58" s="816"/>
      <c r="G58" s="816"/>
      <c r="H58" s="816"/>
      <c r="I58" s="816"/>
      <c r="J58" s="515">
        <f>SUM(J53:J57)</f>
        <v>0</v>
      </c>
      <c r="K58" s="540"/>
      <c r="L58" s="516">
        <f>SUM(L53:L57)</f>
        <v>0</v>
      </c>
      <c r="M58" s="515">
        <f>SUM(M53:M57)</f>
        <v>0</v>
      </c>
      <c r="N58" s="541"/>
      <c r="O58" s="516">
        <f>SUM(O53:O57)</f>
        <v>0</v>
      </c>
      <c r="P58" s="515">
        <f t="shared" si="2"/>
        <v>0</v>
      </c>
      <c r="Q58" s="516">
        <f t="shared" si="3"/>
        <v>0</v>
      </c>
      <c r="R58" s="489"/>
      <c r="S58" s="464"/>
    </row>
    <row r="59" spans="1:19" ht="12.75">
      <c r="A59" s="30"/>
      <c r="B59" s="814"/>
      <c r="C59" s="496"/>
      <c r="D59" s="487" t="s">
        <v>139</v>
      </c>
      <c r="E59" s="469"/>
      <c r="F59" s="469"/>
      <c r="G59" s="469"/>
      <c r="H59" s="469"/>
      <c r="I59" s="469"/>
      <c r="J59" s="477"/>
      <c r="K59" s="488"/>
      <c r="L59" s="469"/>
      <c r="M59" s="478"/>
      <c r="N59" s="469"/>
      <c r="O59" s="469"/>
      <c r="P59" s="469"/>
      <c r="Q59" s="469"/>
      <c r="R59" s="489"/>
      <c r="S59" s="464"/>
    </row>
    <row r="60" spans="1:19" s="493" customFormat="1" ht="12.75">
      <c r="A60" s="490"/>
      <c r="B60" s="814"/>
      <c r="C60" s="486"/>
      <c r="D60" s="806" t="s">
        <v>217</v>
      </c>
      <c r="E60" s="542"/>
      <c r="F60" s="543"/>
      <c r="G60" s="543"/>
      <c r="H60" s="543"/>
      <c r="I60" s="544"/>
      <c r="J60" s="806" t="s">
        <v>208</v>
      </c>
      <c r="K60" s="806"/>
      <c r="L60" s="806"/>
      <c r="M60" s="806" t="s">
        <v>15</v>
      </c>
      <c r="N60" s="806"/>
      <c r="O60" s="806"/>
      <c r="P60" s="806" t="s">
        <v>128</v>
      </c>
      <c r="Q60" s="806"/>
      <c r="R60" s="492"/>
      <c r="S60" s="464"/>
    </row>
    <row r="61" spans="1:19" s="493" customFormat="1" ht="11.25" customHeight="1">
      <c r="A61" s="490"/>
      <c r="B61" s="814"/>
      <c r="C61" s="545"/>
      <c r="D61" s="806"/>
      <c r="E61" s="546"/>
      <c r="F61" s="547"/>
      <c r="G61" s="547"/>
      <c r="H61" s="547"/>
      <c r="I61" s="548"/>
      <c r="J61" s="549" t="s">
        <v>190</v>
      </c>
      <c r="K61" s="549"/>
      <c r="L61" s="549" t="s">
        <v>210</v>
      </c>
      <c r="M61" s="549" t="s">
        <v>190</v>
      </c>
      <c r="N61" s="549"/>
      <c r="O61" s="549" t="s">
        <v>210</v>
      </c>
      <c r="P61" s="549" t="s">
        <v>190</v>
      </c>
      <c r="Q61" s="549" t="s">
        <v>210</v>
      </c>
      <c r="R61" s="492"/>
      <c r="S61" s="464"/>
    </row>
    <row r="62" spans="1:19" ht="12.75">
      <c r="A62" s="30"/>
      <c r="B62" s="814"/>
      <c r="C62" s="496"/>
      <c r="D62" s="551" t="s">
        <v>218</v>
      </c>
      <c r="E62" s="821"/>
      <c r="F62" s="821"/>
      <c r="G62" s="821"/>
      <c r="H62" s="821"/>
      <c r="I62" s="822"/>
      <c r="J62" s="552">
        <f>J49</f>
        <v>0</v>
      </c>
      <c r="K62" s="532"/>
      <c r="L62" s="531">
        <f>L49</f>
        <v>0</v>
      </c>
      <c r="M62" s="552">
        <f>M49</f>
        <v>0</v>
      </c>
      <c r="N62" s="532"/>
      <c r="O62" s="531">
        <f>O49</f>
        <v>0</v>
      </c>
      <c r="P62" s="552">
        <f>J62+M62</f>
        <v>0</v>
      </c>
      <c r="Q62" s="531">
        <f>L62+O62</f>
        <v>0</v>
      </c>
      <c r="R62" s="489"/>
      <c r="S62" s="464"/>
    </row>
    <row r="63" spans="1:19" ht="12.75">
      <c r="A63" s="30"/>
      <c r="B63" s="814"/>
      <c r="C63" s="496"/>
      <c r="D63" s="553" t="s">
        <v>211</v>
      </c>
      <c r="E63" s="817"/>
      <c r="F63" s="817"/>
      <c r="G63" s="817"/>
      <c r="H63" s="817"/>
      <c r="I63" s="818"/>
      <c r="J63" s="554">
        <f>J58</f>
        <v>0</v>
      </c>
      <c r="K63" s="539"/>
      <c r="L63" s="538">
        <f>L58</f>
        <v>0</v>
      </c>
      <c r="M63" s="554">
        <f>M58</f>
        <v>0</v>
      </c>
      <c r="N63" s="539"/>
      <c r="O63" s="538">
        <f>O58</f>
        <v>0</v>
      </c>
      <c r="P63" s="554">
        <f>J63+M63</f>
        <v>0</v>
      </c>
      <c r="Q63" s="538">
        <f>L63+O63</f>
        <v>0</v>
      </c>
      <c r="R63" s="489"/>
      <c r="S63" s="464"/>
    </row>
    <row r="64" spans="1:19" s="560" customFormat="1" ht="12.75">
      <c r="A64" s="555"/>
      <c r="B64" s="814"/>
      <c r="C64" s="487"/>
      <c r="D64" s="805"/>
      <c r="E64" s="805"/>
      <c r="F64" s="805"/>
      <c r="G64" s="805"/>
      <c r="H64" s="805"/>
      <c r="I64" s="805"/>
      <c r="J64" s="556">
        <f>SUM(J62:J63)</f>
        <v>0</v>
      </c>
      <c r="K64" s="557"/>
      <c r="L64" s="558">
        <f>SUM(L62:L63)</f>
        <v>0</v>
      </c>
      <c r="M64" s="556">
        <f>SUM(M62:M63)</f>
        <v>0</v>
      </c>
      <c r="N64" s="557"/>
      <c r="O64" s="558">
        <f>SUM(O62:O63)</f>
        <v>0</v>
      </c>
      <c r="P64" s="515">
        <f>J64+M64</f>
        <v>0</v>
      </c>
      <c r="Q64" s="516">
        <f>L64+O64</f>
        <v>0</v>
      </c>
      <c r="R64" s="559"/>
      <c r="S64" s="588"/>
    </row>
    <row r="65" spans="1:19" s="560" customFormat="1" ht="12.75">
      <c r="A65" s="555"/>
      <c r="B65" s="561"/>
      <c r="C65" s="562"/>
      <c r="D65" s="563"/>
      <c r="E65" s="563"/>
      <c r="F65" s="563"/>
      <c r="G65" s="563"/>
      <c r="H65" s="563"/>
      <c r="I65" s="563"/>
      <c r="J65" s="564"/>
      <c r="K65" s="565"/>
      <c r="L65" s="566"/>
      <c r="M65" s="564"/>
      <c r="N65" s="565"/>
      <c r="O65" s="566"/>
      <c r="P65" s="564"/>
      <c r="Q65" s="566"/>
      <c r="R65" s="567"/>
      <c r="S65" s="588"/>
    </row>
    <row r="66" spans="1:19" s="560" customFormat="1" ht="8.25" customHeight="1">
      <c r="A66" s="555"/>
      <c r="B66" s="589"/>
      <c r="C66" s="487"/>
      <c r="D66" s="511"/>
      <c r="E66" s="511"/>
      <c r="F66" s="511"/>
      <c r="G66" s="511"/>
      <c r="H66" s="511"/>
      <c r="I66" s="511"/>
      <c r="J66" s="590"/>
      <c r="K66" s="591"/>
      <c r="L66" s="516"/>
      <c r="M66" s="590"/>
      <c r="N66" s="591"/>
      <c r="O66" s="516"/>
      <c r="P66" s="590"/>
      <c r="Q66" s="516"/>
      <c r="R66" s="541"/>
      <c r="S66" s="588"/>
    </row>
    <row r="67" spans="1:19" s="560" customFormat="1" ht="8.25" customHeight="1">
      <c r="A67" s="555"/>
      <c r="B67" s="823" t="s">
        <v>220</v>
      </c>
      <c r="C67" s="592"/>
      <c r="D67" s="593"/>
      <c r="E67" s="593"/>
      <c r="F67" s="593"/>
      <c r="G67" s="593"/>
      <c r="H67" s="593"/>
      <c r="I67" s="593"/>
      <c r="J67" s="594"/>
      <c r="K67" s="595"/>
      <c r="L67" s="596"/>
      <c r="M67" s="594"/>
      <c r="N67" s="595"/>
      <c r="O67" s="596"/>
      <c r="P67" s="594"/>
      <c r="Q67" s="596"/>
      <c r="R67" s="597"/>
      <c r="S67" s="588"/>
    </row>
    <row r="68" spans="1:19" s="560" customFormat="1" ht="12.75">
      <c r="A68" s="555"/>
      <c r="B68" s="814"/>
      <c r="C68" s="487"/>
      <c r="D68" s="487" t="s">
        <v>201</v>
      </c>
      <c r="E68" s="469"/>
      <c r="F68" s="469"/>
      <c r="G68" s="469"/>
      <c r="H68" s="469"/>
      <c r="I68" s="469"/>
      <c r="J68" s="488"/>
      <c r="K68" s="488"/>
      <c r="L68" s="469"/>
      <c r="M68" s="488"/>
      <c r="N68" s="469"/>
      <c r="O68" s="469"/>
      <c r="P68" s="469"/>
      <c r="Q68" s="469"/>
      <c r="R68" s="559"/>
      <c r="S68" s="588"/>
    </row>
    <row r="69" spans="1:19" s="560" customFormat="1" ht="12.75" customHeight="1">
      <c r="A69" s="555"/>
      <c r="B69" s="814"/>
      <c r="C69" s="487"/>
      <c r="D69" s="815" t="s">
        <v>202</v>
      </c>
      <c r="E69" s="815" t="s">
        <v>203</v>
      </c>
      <c r="F69" s="812" t="s">
        <v>204</v>
      </c>
      <c r="G69" s="812" t="s">
        <v>205</v>
      </c>
      <c r="H69" s="812" t="s">
        <v>206</v>
      </c>
      <c r="I69" s="812" t="s">
        <v>207</v>
      </c>
      <c r="J69" s="813" t="s">
        <v>208</v>
      </c>
      <c r="K69" s="813"/>
      <c r="L69" s="813"/>
      <c r="M69" s="813" t="s">
        <v>15</v>
      </c>
      <c r="N69" s="813"/>
      <c r="O69" s="813"/>
      <c r="P69" s="813" t="s">
        <v>128</v>
      </c>
      <c r="Q69" s="813"/>
      <c r="R69" s="559"/>
      <c r="S69" s="588"/>
    </row>
    <row r="70" spans="1:19" s="560" customFormat="1" ht="22.5">
      <c r="A70" s="555"/>
      <c r="B70" s="814"/>
      <c r="C70" s="487"/>
      <c r="D70" s="815"/>
      <c r="E70" s="815"/>
      <c r="F70" s="812"/>
      <c r="G70" s="812"/>
      <c r="H70" s="812"/>
      <c r="I70" s="812"/>
      <c r="J70" s="494" t="s">
        <v>190</v>
      </c>
      <c r="K70" s="495" t="s">
        <v>209</v>
      </c>
      <c r="L70" s="494" t="s">
        <v>210</v>
      </c>
      <c r="M70" s="494" t="s">
        <v>190</v>
      </c>
      <c r="N70" s="495" t="s">
        <v>209</v>
      </c>
      <c r="O70" s="494" t="s">
        <v>210</v>
      </c>
      <c r="P70" s="494" t="s">
        <v>190</v>
      </c>
      <c r="Q70" s="494" t="s">
        <v>210</v>
      </c>
      <c r="R70" s="559"/>
      <c r="S70" s="588"/>
    </row>
    <row r="71" spans="1:19" s="560" customFormat="1" ht="12.75">
      <c r="A71" s="555"/>
      <c r="B71" s="814"/>
      <c r="C71" s="487"/>
      <c r="D71" s="497"/>
      <c r="E71" s="498"/>
      <c r="F71" s="499"/>
      <c r="G71" s="499"/>
      <c r="H71" s="499"/>
      <c r="I71" s="499"/>
      <c r="J71" s="500">
        <f>J45-J19</f>
        <v>0</v>
      </c>
      <c r="K71" s="501"/>
      <c r="L71" s="502">
        <f aca="true" t="shared" si="4" ref="L71:M74">L45-L19</f>
        <v>0</v>
      </c>
      <c r="M71" s="500">
        <f t="shared" si="4"/>
        <v>0</v>
      </c>
      <c r="N71" s="501"/>
      <c r="O71" s="502">
        <f>O45-O19</f>
        <v>0</v>
      </c>
      <c r="P71" s="500">
        <f>J71+M71</f>
        <v>0</v>
      </c>
      <c r="Q71" s="503">
        <f>L71+O71</f>
        <v>0</v>
      </c>
      <c r="R71" s="559"/>
      <c r="S71" s="588"/>
    </row>
    <row r="72" spans="1:19" s="560" customFormat="1" ht="12.75">
      <c r="A72" s="555"/>
      <c r="B72" s="814"/>
      <c r="C72" s="487"/>
      <c r="D72" s="504"/>
      <c r="E72" s="505"/>
      <c r="F72" s="506"/>
      <c r="G72" s="506"/>
      <c r="H72" s="506"/>
      <c r="I72" s="506"/>
      <c r="J72" s="507">
        <f>J46-J20</f>
        <v>0</v>
      </c>
      <c r="K72" s="508"/>
      <c r="L72" s="509">
        <f t="shared" si="4"/>
        <v>0</v>
      </c>
      <c r="M72" s="507">
        <f t="shared" si="4"/>
        <v>0</v>
      </c>
      <c r="N72" s="508"/>
      <c r="O72" s="509">
        <f>O46-O20</f>
        <v>0</v>
      </c>
      <c r="P72" s="507">
        <f>J72+M72</f>
        <v>0</v>
      </c>
      <c r="Q72" s="510">
        <f>L72+O72</f>
        <v>0</v>
      </c>
      <c r="R72" s="559"/>
      <c r="S72" s="588"/>
    </row>
    <row r="73" spans="1:19" s="560" customFormat="1" ht="12.75">
      <c r="A73" s="555"/>
      <c r="B73" s="814"/>
      <c r="C73" s="487"/>
      <c r="D73" s="504"/>
      <c r="E73" s="505"/>
      <c r="F73" s="506"/>
      <c r="G73" s="506"/>
      <c r="H73" s="506"/>
      <c r="I73" s="506"/>
      <c r="J73" s="507">
        <f>J47-J21</f>
        <v>0</v>
      </c>
      <c r="K73" s="508"/>
      <c r="L73" s="509">
        <f t="shared" si="4"/>
        <v>0</v>
      </c>
      <c r="M73" s="507">
        <f t="shared" si="4"/>
        <v>0</v>
      </c>
      <c r="N73" s="508"/>
      <c r="O73" s="509">
        <f>O47-O21</f>
        <v>0</v>
      </c>
      <c r="P73" s="507">
        <f>J73+M73</f>
        <v>0</v>
      </c>
      <c r="Q73" s="510">
        <f>L73+O73</f>
        <v>0</v>
      </c>
      <c r="R73" s="559"/>
      <c r="S73" s="588"/>
    </row>
    <row r="74" spans="1:19" s="560" customFormat="1" ht="12.75">
      <c r="A74" s="555"/>
      <c r="B74" s="814"/>
      <c r="C74" s="487"/>
      <c r="D74" s="504"/>
      <c r="E74" s="505"/>
      <c r="F74" s="506"/>
      <c r="G74" s="506"/>
      <c r="H74" s="506"/>
      <c r="I74" s="506"/>
      <c r="J74" s="507">
        <f>J48-J22</f>
        <v>0</v>
      </c>
      <c r="K74" s="508"/>
      <c r="L74" s="509">
        <f t="shared" si="4"/>
        <v>0</v>
      </c>
      <c r="M74" s="507">
        <f t="shared" si="4"/>
        <v>0</v>
      </c>
      <c r="N74" s="508"/>
      <c r="O74" s="509">
        <f>O48-O22</f>
        <v>0</v>
      </c>
      <c r="P74" s="507">
        <f>J74+M74</f>
        <v>0</v>
      </c>
      <c r="Q74" s="510">
        <f>L74+O74</f>
        <v>0</v>
      </c>
      <c r="R74" s="559"/>
      <c r="S74" s="588"/>
    </row>
    <row r="75" spans="1:19" s="560" customFormat="1" ht="12.75">
      <c r="A75" s="555"/>
      <c r="B75" s="814"/>
      <c r="C75" s="487"/>
      <c r="D75" s="816"/>
      <c r="E75" s="816"/>
      <c r="F75" s="816"/>
      <c r="G75" s="816"/>
      <c r="H75" s="816"/>
      <c r="I75" s="816"/>
      <c r="J75" s="512">
        <f>SUM(J71:J74)</f>
        <v>0</v>
      </c>
      <c r="K75" s="513"/>
      <c r="L75" s="514">
        <f>SUM(L71:L74)</f>
        <v>0</v>
      </c>
      <c r="M75" s="512">
        <f>SUM(M71:M74)</f>
        <v>0</v>
      </c>
      <c r="N75" s="513"/>
      <c r="O75" s="514">
        <f>SUM(O71:O74)</f>
        <v>0</v>
      </c>
      <c r="P75" s="515">
        <f>J75+M75</f>
        <v>0</v>
      </c>
      <c r="Q75" s="516">
        <f>L75+O75</f>
        <v>0</v>
      </c>
      <c r="R75" s="559"/>
      <c r="S75" s="588"/>
    </row>
    <row r="76" spans="1:19" ht="12.75">
      <c r="A76" s="30"/>
      <c r="B76" s="814"/>
      <c r="C76" s="487"/>
      <c r="D76" s="487" t="s">
        <v>211</v>
      </c>
      <c r="E76" s="467"/>
      <c r="F76" s="467"/>
      <c r="G76" s="467"/>
      <c r="H76" s="467"/>
      <c r="I76" s="467"/>
      <c r="J76" s="467"/>
      <c r="K76" s="467"/>
      <c r="L76" s="487"/>
      <c r="M76" s="467"/>
      <c r="N76" s="487"/>
      <c r="O76" s="487"/>
      <c r="P76" s="469"/>
      <c r="Q76" s="469"/>
      <c r="R76" s="489"/>
      <c r="S76" s="464"/>
    </row>
    <row r="77" spans="1:19" s="493" customFormat="1" ht="11.25" customHeight="1">
      <c r="A77" s="490"/>
      <c r="B77" s="814"/>
      <c r="C77" s="491"/>
      <c r="D77" s="819"/>
      <c r="E77" s="518" t="s">
        <v>212</v>
      </c>
      <c r="F77" s="519"/>
      <c r="G77" s="519"/>
      <c r="H77" s="519"/>
      <c r="I77" s="520"/>
      <c r="J77" s="820" t="s">
        <v>208</v>
      </c>
      <c r="K77" s="820"/>
      <c r="L77" s="820"/>
      <c r="M77" s="820" t="s">
        <v>15</v>
      </c>
      <c r="N77" s="820"/>
      <c r="O77" s="820"/>
      <c r="P77" s="820" t="s">
        <v>128</v>
      </c>
      <c r="Q77" s="820"/>
      <c r="R77" s="492"/>
      <c r="S77" s="464"/>
    </row>
    <row r="78" spans="1:19" s="493" customFormat="1" ht="22.5">
      <c r="A78" s="490"/>
      <c r="B78" s="814"/>
      <c r="C78" s="491"/>
      <c r="D78" s="819"/>
      <c r="E78" s="521"/>
      <c r="F78" s="522"/>
      <c r="G78" s="522"/>
      <c r="H78" s="522"/>
      <c r="I78" s="523"/>
      <c r="J78" s="517" t="s">
        <v>190</v>
      </c>
      <c r="K78" s="524" t="s">
        <v>209</v>
      </c>
      <c r="L78" s="517" t="s">
        <v>210</v>
      </c>
      <c r="M78" s="517" t="s">
        <v>190</v>
      </c>
      <c r="N78" s="524" t="s">
        <v>209</v>
      </c>
      <c r="O78" s="517" t="s">
        <v>210</v>
      </c>
      <c r="P78" s="517" t="s">
        <v>190</v>
      </c>
      <c r="Q78" s="517" t="s">
        <v>210</v>
      </c>
      <c r="R78" s="492"/>
      <c r="S78" s="525" t="s">
        <v>220</v>
      </c>
    </row>
    <row r="79" spans="1:19" ht="12.75">
      <c r="A79" s="30"/>
      <c r="B79" s="814"/>
      <c r="C79" s="496"/>
      <c r="D79" s="497" t="s">
        <v>213</v>
      </c>
      <c r="E79" s="526"/>
      <c r="F79" s="527"/>
      <c r="G79" s="527"/>
      <c r="H79" s="527"/>
      <c r="I79" s="528"/>
      <c r="J79" s="529">
        <f aca="true" t="shared" si="5" ref="J79:O83">J53-J27</f>
        <v>0</v>
      </c>
      <c r="K79" s="530">
        <f t="shared" si="5"/>
        <v>0</v>
      </c>
      <c r="L79" s="531">
        <f t="shared" si="5"/>
        <v>0</v>
      </c>
      <c r="M79" s="529">
        <f t="shared" si="5"/>
        <v>0</v>
      </c>
      <c r="N79" s="532">
        <f t="shared" si="5"/>
        <v>0</v>
      </c>
      <c r="O79" s="531">
        <f t="shared" si="5"/>
        <v>0</v>
      </c>
      <c r="P79" s="529">
        <f aca="true" t="shared" si="6" ref="P79:P84">J79+M79</f>
        <v>0</v>
      </c>
      <c r="Q79" s="531">
        <f aca="true" t="shared" si="7" ref="Q79:Q84">L79+O79</f>
        <v>0</v>
      </c>
      <c r="R79" s="489"/>
      <c r="S79" s="464"/>
    </row>
    <row r="80" spans="1:19" ht="12.75">
      <c r="A80" s="30"/>
      <c r="B80" s="814"/>
      <c r="C80" s="496"/>
      <c r="D80" s="504" t="s">
        <v>195</v>
      </c>
      <c r="E80" s="533"/>
      <c r="F80" s="534"/>
      <c r="G80" s="534"/>
      <c r="H80" s="534"/>
      <c r="I80" s="535"/>
      <c r="J80" s="536">
        <f t="shared" si="5"/>
        <v>0</v>
      </c>
      <c r="K80" s="537">
        <f t="shared" si="5"/>
        <v>0</v>
      </c>
      <c r="L80" s="538">
        <f t="shared" si="5"/>
        <v>0</v>
      </c>
      <c r="M80" s="536">
        <f t="shared" si="5"/>
        <v>0</v>
      </c>
      <c r="N80" s="539">
        <f t="shared" si="5"/>
        <v>0</v>
      </c>
      <c r="O80" s="538">
        <f t="shared" si="5"/>
        <v>0</v>
      </c>
      <c r="P80" s="536">
        <f t="shared" si="6"/>
        <v>0</v>
      </c>
      <c r="Q80" s="538">
        <f t="shared" si="7"/>
        <v>0</v>
      </c>
      <c r="R80" s="489"/>
      <c r="S80" s="464"/>
    </row>
    <row r="81" spans="1:19" ht="12.75">
      <c r="A81" s="30"/>
      <c r="B81" s="814"/>
      <c r="C81" s="496"/>
      <c r="D81" s="504" t="s">
        <v>214</v>
      </c>
      <c r="E81" s="533"/>
      <c r="F81" s="534"/>
      <c r="G81" s="534"/>
      <c r="H81" s="534"/>
      <c r="I81" s="535"/>
      <c r="J81" s="536">
        <f t="shared" si="5"/>
        <v>0</v>
      </c>
      <c r="K81" s="537">
        <f t="shared" si="5"/>
        <v>0</v>
      </c>
      <c r="L81" s="538">
        <f t="shared" si="5"/>
        <v>0</v>
      </c>
      <c r="M81" s="536">
        <f t="shared" si="5"/>
        <v>0</v>
      </c>
      <c r="N81" s="539">
        <f t="shared" si="5"/>
        <v>0</v>
      </c>
      <c r="O81" s="538">
        <f t="shared" si="5"/>
        <v>0</v>
      </c>
      <c r="P81" s="536">
        <f t="shared" si="6"/>
        <v>0</v>
      </c>
      <c r="Q81" s="538">
        <f t="shared" si="7"/>
        <v>0</v>
      </c>
      <c r="R81" s="489"/>
      <c r="S81" s="464"/>
    </row>
    <row r="82" spans="1:20" ht="12.75">
      <c r="A82" s="30"/>
      <c r="B82" s="814"/>
      <c r="C82" s="496"/>
      <c r="D82" s="504" t="s">
        <v>215</v>
      </c>
      <c r="E82" s="533"/>
      <c r="F82" s="534"/>
      <c r="G82" s="534"/>
      <c r="H82" s="534"/>
      <c r="I82" s="535"/>
      <c r="J82" s="536">
        <f t="shared" si="5"/>
        <v>0</v>
      </c>
      <c r="K82" s="537">
        <f t="shared" si="5"/>
        <v>0</v>
      </c>
      <c r="L82" s="538">
        <f t="shared" si="5"/>
        <v>0</v>
      </c>
      <c r="M82" s="536">
        <f t="shared" si="5"/>
        <v>0</v>
      </c>
      <c r="N82" s="539">
        <f t="shared" si="5"/>
        <v>0</v>
      </c>
      <c r="O82" s="538">
        <f t="shared" si="5"/>
        <v>0</v>
      </c>
      <c r="P82" s="536">
        <f t="shared" si="6"/>
        <v>0</v>
      </c>
      <c r="Q82" s="538">
        <f t="shared" si="7"/>
        <v>0</v>
      </c>
      <c r="R82" s="489"/>
      <c r="S82" s="464"/>
      <c r="T82" s="473"/>
    </row>
    <row r="83" spans="1:20" ht="12.75">
      <c r="A83" s="30"/>
      <c r="B83" s="814"/>
      <c r="C83" s="496"/>
      <c r="D83" s="504" t="s">
        <v>216</v>
      </c>
      <c r="E83" s="533"/>
      <c r="F83" s="534"/>
      <c r="G83" s="534"/>
      <c r="H83" s="534"/>
      <c r="I83" s="535"/>
      <c r="J83" s="536">
        <f t="shared" si="5"/>
        <v>0</v>
      </c>
      <c r="K83" s="537">
        <f t="shared" si="5"/>
        <v>0</v>
      </c>
      <c r="L83" s="538">
        <f t="shared" si="5"/>
        <v>0</v>
      </c>
      <c r="M83" s="536">
        <f t="shared" si="5"/>
        <v>0</v>
      </c>
      <c r="N83" s="539">
        <f t="shared" si="5"/>
        <v>0</v>
      </c>
      <c r="O83" s="538">
        <f t="shared" si="5"/>
        <v>0</v>
      </c>
      <c r="P83" s="536">
        <f t="shared" si="6"/>
        <v>0</v>
      </c>
      <c r="Q83" s="538">
        <f t="shared" si="7"/>
        <v>0</v>
      </c>
      <c r="R83" s="489"/>
      <c r="S83" s="464"/>
      <c r="T83" s="473"/>
    </row>
    <row r="84" spans="1:20" ht="12.75">
      <c r="A84" s="30"/>
      <c r="B84" s="814"/>
      <c r="C84" s="496"/>
      <c r="D84" s="816"/>
      <c r="E84" s="816"/>
      <c r="F84" s="816"/>
      <c r="G84" s="816"/>
      <c r="H84" s="816"/>
      <c r="I84" s="816"/>
      <c r="J84" s="515">
        <f>SUM(J79:J83)</f>
        <v>0</v>
      </c>
      <c r="K84" s="540"/>
      <c r="L84" s="516">
        <f>SUM(L79:L83)</f>
        <v>0</v>
      </c>
      <c r="M84" s="515">
        <f>SUM(M79:M83)</f>
        <v>0</v>
      </c>
      <c r="N84" s="541"/>
      <c r="O84" s="516">
        <f>SUM(O79:O83)</f>
        <v>0</v>
      </c>
      <c r="P84" s="515">
        <f t="shared" si="6"/>
        <v>0</v>
      </c>
      <c r="Q84" s="516">
        <f t="shared" si="7"/>
        <v>0</v>
      </c>
      <c r="R84" s="489"/>
      <c r="S84" s="464"/>
      <c r="T84" s="473"/>
    </row>
    <row r="85" spans="1:20" ht="12.75">
      <c r="A85" s="30"/>
      <c r="B85" s="814"/>
      <c r="C85" s="496"/>
      <c r="D85" s="487" t="s">
        <v>139</v>
      </c>
      <c r="E85" s="469"/>
      <c r="F85" s="469"/>
      <c r="G85" s="469"/>
      <c r="H85" s="469"/>
      <c r="I85" s="469"/>
      <c r="J85" s="477"/>
      <c r="K85" s="488"/>
      <c r="L85" s="469"/>
      <c r="M85" s="478"/>
      <c r="N85" s="469"/>
      <c r="O85" s="469"/>
      <c r="P85" s="469"/>
      <c r="Q85" s="469"/>
      <c r="R85" s="489"/>
      <c r="S85" s="464"/>
      <c r="T85" s="473"/>
    </row>
    <row r="86" spans="1:20" s="493" customFormat="1" ht="12.75">
      <c r="A86" s="490"/>
      <c r="B86" s="814"/>
      <c r="C86" s="487"/>
      <c r="D86" s="806" t="s">
        <v>217</v>
      </c>
      <c r="E86" s="542"/>
      <c r="F86" s="543"/>
      <c r="G86" s="543"/>
      <c r="H86" s="543"/>
      <c r="I86" s="544"/>
      <c r="J86" s="806" t="s">
        <v>208</v>
      </c>
      <c r="K86" s="806"/>
      <c r="L86" s="806"/>
      <c r="M86" s="806" t="s">
        <v>15</v>
      </c>
      <c r="N86" s="806"/>
      <c r="O86" s="806"/>
      <c r="P86" s="806" t="s">
        <v>128</v>
      </c>
      <c r="Q86" s="806"/>
      <c r="R86" s="492"/>
      <c r="S86" s="464"/>
      <c r="T86" s="598"/>
    </row>
    <row r="87" spans="1:20" s="493" customFormat="1" ht="11.25" customHeight="1">
      <c r="A87" s="490"/>
      <c r="B87" s="814"/>
      <c r="C87" s="545"/>
      <c r="D87" s="806"/>
      <c r="E87" s="546"/>
      <c r="F87" s="547"/>
      <c r="G87" s="547"/>
      <c r="H87" s="547"/>
      <c r="I87" s="548"/>
      <c r="J87" s="549" t="s">
        <v>190</v>
      </c>
      <c r="K87" s="549"/>
      <c r="L87" s="549" t="s">
        <v>210</v>
      </c>
      <c r="M87" s="549" t="s">
        <v>190</v>
      </c>
      <c r="N87" s="549"/>
      <c r="O87" s="549" t="s">
        <v>210</v>
      </c>
      <c r="P87" s="549" t="s">
        <v>190</v>
      </c>
      <c r="Q87" s="549" t="s">
        <v>210</v>
      </c>
      <c r="R87" s="492"/>
      <c r="S87" s="464"/>
      <c r="T87" s="598"/>
    </row>
    <row r="88" spans="1:20" ht="12.75">
      <c r="A88" s="30"/>
      <c r="B88" s="814"/>
      <c r="C88" s="496"/>
      <c r="D88" s="551" t="s">
        <v>218</v>
      </c>
      <c r="E88" s="821"/>
      <c r="F88" s="821"/>
      <c r="G88" s="821"/>
      <c r="H88" s="821"/>
      <c r="I88" s="822"/>
      <c r="J88" s="552">
        <f>J62-J36</f>
        <v>0</v>
      </c>
      <c r="K88" s="532"/>
      <c r="L88" s="531">
        <f>L62-L36</f>
        <v>0</v>
      </c>
      <c r="M88" s="552">
        <f>M62-M36</f>
        <v>0</v>
      </c>
      <c r="N88" s="532"/>
      <c r="O88" s="531">
        <f>O62-O36</f>
        <v>0</v>
      </c>
      <c r="P88" s="552">
        <f>J88+M88</f>
        <v>0</v>
      </c>
      <c r="Q88" s="531">
        <f>L88+O88</f>
        <v>0</v>
      </c>
      <c r="R88" s="489"/>
      <c r="S88" s="464"/>
      <c r="T88" s="473"/>
    </row>
    <row r="89" spans="1:20" ht="12.75">
      <c r="A89" s="30"/>
      <c r="B89" s="814"/>
      <c r="C89" s="487"/>
      <c r="D89" s="553" t="s">
        <v>211</v>
      </c>
      <c r="E89" s="817"/>
      <c r="F89" s="817"/>
      <c r="G89" s="817"/>
      <c r="H89" s="817"/>
      <c r="I89" s="818"/>
      <c r="J89" s="554">
        <f>J63-J37</f>
        <v>0</v>
      </c>
      <c r="K89" s="539"/>
      <c r="L89" s="538">
        <f>L63-L37</f>
        <v>0</v>
      </c>
      <c r="M89" s="554">
        <f>M63-M37</f>
        <v>0</v>
      </c>
      <c r="N89" s="539"/>
      <c r="O89" s="538">
        <f>O63-O37</f>
        <v>0</v>
      </c>
      <c r="P89" s="554">
        <f>J89+M89</f>
        <v>0</v>
      </c>
      <c r="Q89" s="538">
        <f>L89+O89</f>
        <v>0</v>
      </c>
      <c r="R89" s="489"/>
      <c r="S89" s="464"/>
      <c r="T89" s="473"/>
    </row>
    <row r="90" spans="1:20" s="560" customFormat="1" ht="12.75">
      <c r="A90" s="555"/>
      <c r="B90" s="814"/>
      <c r="C90" s="487"/>
      <c r="D90" s="805"/>
      <c r="E90" s="805"/>
      <c r="F90" s="805"/>
      <c r="G90" s="805"/>
      <c r="H90" s="805"/>
      <c r="I90" s="805"/>
      <c r="J90" s="556">
        <f>SUM(J88:J89)</f>
        <v>0</v>
      </c>
      <c r="K90" s="557"/>
      <c r="L90" s="558">
        <f>SUM(L88:L89)</f>
        <v>0</v>
      </c>
      <c r="M90" s="556">
        <f>SUM(M88:M89)</f>
        <v>0</v>
      </c>
      <c r="N90" s="557"/>
      <c r="O90" s="558">
        <f>SUM(O88:O89)</f>
        <v>0</v>
      </c>
      <c r="P90" s="556">
        <f>SUM(P88:P89)</f>
        <v>0</v>
      </c>
      <c r="Q90" s="558">
        <f>SUM(Q88:Q89)</f>
        <v>0</v>
      </c>
      <c r="R90" s="559"/>
      <c r="S90" s="464"/>
      <c r="T90" s="599"/>
    </row>
    <row r="91" spans="1:20" ht="10.5" customHeight="1">
      <c r="A91" s="30"/>
      <c r="B91" s="824"/>
      <c r="C91" s="600"/>
      <c r="D91" s="601"/>
      <c r="E91" s="601"/>
      <c r="F91" s="601"/>
      <c r="G91" s="601"/>
      <c r="H91" s="601"/>
      <c r="I91" s="601"/>
      <c r="J91" s="602"/>
      <c r="K91" s="603"/>
      <c r="L91" s="601"/>
      <c r="M91" s="602"/>
      <c r="N91" s="604"/>
      <c r="O91" s="601"/>
      <c r="P91" s="602"/>
      <c r="Q91" s="601"/>
      <c r="R91" s="605"/>
      <c r="S91" s="464"/>
      <c r="T91" s="473"/>
    </row>
    <row r="92" spans="1:20" ht="12.75">
      <c r="A92" s="30"/>
      <c r="B92" s="462"/>
      <c r="C92" s="463"/>
      <c r="D92" s="30"/>
      <c r="E92" s="30"/>
      <c r="F92" s="30"/>
      <c r="G92" s="30"/>
      <c r="H92" s="30"/>
      <c r="I92" s="30"/>
      <c r="J92" s="462"/>
      <c r="K92" s="462"/>
      <c r="L92" s="30"/>
      <c r="M92" s="462"/>
      <c r="N92" s="30"/>
      <c r="O92" s="30"/>
      <c r="P92" s="30"/>
      <c r="Q92" s="30"/>
      <c r="R92" s="30"/>
      <c r="S92" s="464"/>
      <c r="T92" s="473"/>
    </row>
    <row r="93" spans="1:20" ht="12.75">
      <c r="A93" s="30"/>
      <c r="B93" s="462"/>
      <c r="C93" s="463"/>
      <c r="D93" s="30"/>
      <c r="E93" s="30"/>
      <c r="F93" s="30"/>
      <c r="G93" s="30"/>
      <c r="H93" s="30"/>
      <c r="I93" s="30"/>
      <c r="J93" s="462"/>
      <c r="K93" s="462"/>
      <c r="L93" s="30"/>
      <c r="M93" s="462"/>
      <c r="N93" s="30"/>
      <c r="O93" s="30"/>
      <c r="P93" s="30"/>
      <c r="Q93" s="30"/>
      <c r="R93" s="30"/>
      <c r="S93" s="464"/>
      <c r="T93" s="473"/>
    </row>
    <row r="94" spans="1:20" ht="12.75">
      <c r="A94" s="30"/>
      <c r="B94" s="462"/>
      <c r="C94" s="463"/>
      <c r="D94" s="30"/>
      <c r="E94" s="30"/>
      <c r="F94" s="30"/>
      <c r="G94" s="30"/>
      <c r="H94" s="30"/>
      <c r="I94" s="30"/>
      <c r="J94" s="462"/>
      <c r="K94" s="462"/>
      <c r="L94" s="30"/>
      <c r="M94" s="462"/>
      <c r="N94" s="30"/>
      <c r="O94" s="30"/>
      <c r="P94" s="30"/>
      <c r="Q94" s="30"/>
      <c r="R94" s="30"/>
      <c r="S94" s="464"/>
      <c r="T94" s="473"/>
    </row>
    <row r="95" spans="1:20" ht="12.75">
      <c r="A95" s="473"/>
      <c r="B95" s="606"/>
      <c r="C95" s="607"/>
      <c r="D95" s="473"/>
      <c r="E95" s="473"/>
      <c r="F95" s="473"/>
      <c r="G95" s="473"/>
      <c r="H95" s="473"/>
      <c r="I95" s="473"/>
      <c r="J95" s="606"/>
      <c r="K95" s="606"/>
      <c r="L95" s="473"/>
      <c r="M95" s="606"/>
      <c r="N95" s="473"/>
      <c r="O95" s="473"/>
      <c r="P95" s="473"/>
      <c r="Q95" s="473"/>
      <c r="R95" s="473"/>
      <c r="S95" s="608"/>
      <c r="T95" s="473"/>
    </row>
    <row r="96" spans="1:31" ht="12.75">
      <c r="A96" s="473"/>
      <c r="B96" s="606"/>
      <c r="C96" s="607"/>
      <c r="D96" s="473"/>
      <c r="E96" s="473"/>
      <c r="F96" s="473"/>
      <c r="G96" s="473"/>
      <c r="H96" s="473"/>
      <c r="I96" s="473"/>
      <c r="J96" s="606"/>
      <c r="K96" s="606"/>
      <c r="L96" s="473"/>
      <c r="M96" s="606"/>
      <c r="N96" s="473"/>
      <c r="O96" s="473"/>
      <c r="P96" s="473"/>
      <c r="Q96" s="473"/>
      <c r="R96" s="473"/>
      <c r="S96" s="608"/>
      <c r="T96" s="473"/>
      <c r="U96" s="473"/>
      <c r="V96" s="473"/>
      <c r="W96" s="473"/>
      <c r="X96" s="473"/>
      <c r="Y96" s="473"/>
      <c r="Z96" s="473"/>
      <c r="AA96" s="473"/>
      <c r="AB96" s="473"/>
      <c r="AC96" s="473"/>
      <c r="AD96" s="473"/>
      <c r="AE96" s="473"/>
    </row>
    <row r="97" spans="1:31" ht="12.75">
      <c r="A97" s="473"/>
      <c r="B97" s="606"/>
      <c r="C97" s="607"/>
      <c r="D97" s="473"/>
      <c r="E97" s="473"/>
      <c r="F97" s="473"/>
      <c r="G97" s="473"/>
      <c r="H97" s="473"/>
      <c r="I97" s="473"/>
      <c r="J97" s="609"/>
      <c r="K97" s="610"/>
      <c r="L97" s="473"/>
      <c r="M97" s="609"/>
      <c r="N97" s="611"/>
      <c r="O97" s="473"/>
      <c r="P97" s="609"/>
      <c r="Q97" s="473"/>
      <c r="R97" s="473"/>
      <c r="S97" s="608"/>
      <c r="T97" s="473"/>
      <c r="U97" s="473"/>
      <c r="V97" s="473"/>
      <c r="W97" s="473"/>
      <c r="X97" s="473"/>
      <c r="Y97" s="473"/>
      <c r="Z97" s="473"/>
      <c r="AA97" s="473"/>
      <c r="AB97" s="473"/>
      <c r="AC97" s="473"/>
      <c r="AD97" s="473"/>
      <c r="AE97" s="473"/>
    </row>
    <row r="98" spans="1:31" ht="12.75">
      <c r="A98" s="473"/>
      <c r="B98" s="606"/>
      <c r="C98" s="607"/>
      <c r="D98" s="473"/>
      <c r="E98" s="473"/>
      <c r="F98" s="473"/>
      <c r="G98" s="473"/>
      <c r="H98" s="473"/>
      <c r="I98" s="473"/>
      <c r="J98" s="606"/>
      <c r="K98" s="606"/>
      <c r="L98" s="473"/>
      <c r="M98" s="606"/>
      <c r="N98" s="473"/>
      <c r="O98" s="473"/>
      <c r="P98" s="473"/>
      <c r="Q98" s="473"/>
      <c r="R98" s="473"/>
      <c r="S98" s="608"/>
      <c r="T98" s="473"/>
      <c r="U98" s="473"/>
      <c r="V98" s="473"/>
      <c r="W98" s="473"/>
      <c r="X98" s="473"/>
      <c r="Y98" s="473"/>
      <c r="Z98" s="473"/>
      <c r="AA98" s="473"/>
      <c r="AB98" s="473"/>
      <c r="AC98" s="473"/>
      <c r="AD98" s="473"/>
      <c r="AE98" s="473"/>
    </row>
    <row r="99" spans="1:31" ht="12.75">
      <c r="A99" s="473"/>
      <c r="B99" s="606"/>
      <c r="C99" s="607"/>
      <c r="D99" s="473"/>
      <c r="E99" s="473"/>
      <c r="F99" s="473"/>
      <c r="G99" s="473"/>
      <c r="H99" s="473"/>
      <c r="I99" s="473"/>
      <c r="J99" s="606"/>
      <c r="K99" s="606"/>
      <c r="L99" s="473"/>
      <c r="M99" s="606"/>
      <c r="N99" s="473"/>
      <c r="O99" s="473"/>
      <c r="P99" s="473"/>
      <c r="Q99" s="473"/>
      <c r="R99" s="473"/>
      <c r="S99" s="608"/>
      <c r="T99" s="473"/>
      <c r="U99" s="473"/>
      <c r="V99" s="473"/>
      <c r="W99" s="473"/>
      <c r="X99" s="473"/>
      <c r="Y99" s="473"/>
      <c r="Z99" s="473"/>
      <c r="AA99" s="473"/>
      <c r="AB99" s="473"/>
      <c r="AC99" s="473"/>
      <c r="AD99" s="473"/>
      <c r="AE99" s="473"/>
    </row>
    <row r="100" spans="1:31" ht="12.75">
      <c r="A100" s="473"/>
      <c r="B100" s="606"/>
      <c r="C100" s="607"/>
      <c r="D100" s="473"/>
      <c r="E100" s="473"/>
      <c r="F100" s="473"/>
      <c r="G100" s="473"/>
      <c r="H100" s="473"/>
      <c r="I100" s="473"/>
      <c r="J100" s="606"/>
      <c r="K100" s="606"/>
      <c r="L100" s="473"/>
      <c r="M100" s="606"/>
      <c r="N100" s="473"/>
      <c r="O100" s="473"/>
      <c r="P100" s="473"/>
      <c r="Q100" s="473"/>
      <c r="R100" s="473"/>
      <c r="S100" s="608"/>
      <c r="T100" s="473"/>
      <c r="U100" s="473"/>
      <c r="V100" s="473"/>
      <c r="W100" s="473"/>
      <c r="X100" s="473"/>
      <c r="Y100" s="473"/>
      <c r="Z100" s="473"/>
      <c r="AA100" s="473"/>
      <c r="AB100" s="473"/>
      <c r="AC100" s="473"/>
      <c r="AD100" s="473"/>
      <c r="AE100" s="473"/>
    </row>
    <row r="101" spans="1:31" ht="12.75">
      <c r="A101" s="473"/>
      <c r="B101" s="606"/>
      <c r="C101" s="607"/>
      <c r="D101" s="473"/>
      <c r="E101" s="473"/>
      <c r="F101" s="473"/>
      <c r="G101" s="473"/>
      <c r="H101" s="473"/>
      <c r="I101" s="473"/>
      <c r="J101" s="606"/>
      <c r="K101" s="606"/>
      <c r="L101" s="473"/>
      <c r="M101" s="606"/>
      <c r="N101" s="473"/>
      <c r="O101" s="473"/>
      <c r="P101" s="473"/>
      <c r="Q101" s="473"/>
      <c r="R101" s="473"/>
      <c r="S101" s="608"/>
      <c r="T101" s="473"/>
      <c r="U101" s="473"/>
      <c r="V101" s="473"/>
      <c r="W101" s="473"/>
      <c r="X101" s="473"/>
      <c r="Y101" s="473"/>
      <c r="Z101" s="473"/>
      <c r="AA101" s="473"/>
      <c r="AB101" s="473"/>
      <c r="AC101" s="473"/>
      <c r="AD101" s="473"/>
      <c r="AE101" s="473"/>
    </row>
    <row r="102" spans="1:31" ht="12.75">
      <c r="A102" s="473"/>
      <c r="B102" s="606"/>
      <c r="C102" s="607"/>
      <c r="D102" s="473"/>
      <c r="E102" s="473"/>
      <c r="F102" s="473"/>
      <c r="G102" s="473"/>
      <c r="H102" s="473"/>
      <c r="I102" s="473"/>
      <c r="J102" s="606"/>
      <c r="K102" s="606"/>
      <c r="L102" s="473"/>
      <c r="M102" s="606"/>
      <c r="N102" s="473"/>
      <c r="O102" s="473"/>
      <c r="P102" s="473"/>
      <c r="Q102" s="473"/>
      <c r="R102" s="473"/>
      <c r="S102" s="608"/>
      <c r="T102" s="473"/>
      <c r="U102" s="473"/>
      <c r="V102" s="473"/>
      <c r="W102" s="473"/>
      <c r="X102" s="473"/>
      <c r="Y102" s="473"/>
      <c r="Z102" s="473"/>
      <c r="AA102" s="473"/>
      <c r="AB102" s="473"/>
      <c r="AC102" s="473"/>
      <c r="AD102" s="473"/>
      <c r="AE102" s="473"/>
    </row>
    <row r="103" spans="1:31" ht="12.75">
      <c r="A103" s="473"/>
      <c r="B103" s="473"/>
      <c r="C103" s="473"/>
      <c r="D103" s="473"/>
      <c r="E103" s="473"/>
      <c r="F103" s="473"/>
      <c r="G103" s="473"/>
      <c r="H103" s="473"/>
      <c r="I103" s="473"/>
      <c r="J103" s="606"/>
      <c r="K103" s="606"/>
      <c r="L103" s="473"/>
      <c r="M103" s="606"/>
      <c r="N103" s="473"/>
      <c r="O103" s="473"/>
      <c r="P103" s="473"/>
      <c r="Q103" s="473"/>
      <c r="R103" s="473"/>
      <c r="S103" s="608"/>
      <c r="T103" s="473"/>
      <c r="U103" s="473"/>
      <c r="V103" s="473"/>
      <c r="W103" s="473"/>
      <c r="X103" s="473"/>
      <c r="Y103" s="473"/>
      <c r="Z103" s="473"/>
      <c r="AA103" s="473"/>
      <c r="AB103" s="473"/>
      <c r="AC103" s="473"/>
      <c r="AD103" s="473"/>
      <c r="AE103" s="473"/>
    </row>
    <row r="104" spans="2:31" ht="12.75">
      <c r="B104"/>
      <c r="C104"/>
      <c r="T104" s="473"/>
      <c r="U104" s="473"/>
      <c r="V104" s="473"/>
      <c r="W104" s="473"/>
      <c r="X104" s="473"/>
      <c r="Y104" s="473"/>
      <c r="Z104" s="473"/>
      <c r="AA104" s="473"/>
      <c r="AB104" s="473"/>
      <c r="AC104" s="473"/>
      <c r="AD104" s="473"/>
      <c r="AE104" s="473"/>
    </row>
    <row r="105" spans="2:31" ht="12.75">
      <c r="B105"/>
      <c r="C105"/>
      <c r="T105" s="473"/>
      <c r="U105" s="473"/>
      <c r="V105" s="473"/>
      <c r="W105" s="473"/>
      <c r="X105" s="473"/>
      <c r="Y105" s="473"/>
      <c r="Z105" s="473"/>
      <c r="AA105" s="473"/>
      <c r="AB105" s="473"/>
      <c r="AC105" s="473"/>
      <c r="AD105" s="473"/>
      <c r="AE105" s="473"/>
    </row>
    <row r="106" spans="2:31" ht="18.75" customHeight="1">
      <c r="B106"/>
      <c r="C106"/>
      <c r="T106" s="473"/>
      <c r="U106" s="473"/>
      <c r="V106" s="473"/>
      <c r="W106" s="473"/>
      <c r="X106" s="473"/>
      <c r="Y106" s="473"/>
      <c r="Z106" s="473"/>
      <c r="AA106" s="473"/>
      <c r="AB106" s="473"/>
      <c r="AC106" s="473"/>
      <c r="AD106" s="473"/>
      <c r="AE106" s="473"/>
    </row>
    <row r="107" spans="2:31" ht="12.75">
      <c r="B107"/>
      <c r="C107"/>
      <c r="T107" s="473"/>
      <c r="U107" s="473"/>
      <c r="V107" s="473"/>
      <c r="W107" s="473"/>
      <c r="X107" s="473"/>
      <c r="Y107" s="473"/>
      <c r="Z107" s="473"/>
      <c r="AA107" s="473"/>
      <c r="AB107" s="473"/>
      <c r="AC107" s="473"/>
      <c r="AD107" s="473"/>
      <c r="AE107" s="473"/>
    </row>
    <row r="108" spans="2:31" ht="12.75">
      <c r="B108"/>
      <c r="C108"/>
      <c r="T108" s="473"/>
      <c r="U108" s="473"/>
      <c r="V108" s="473"/>
      <c r="W108" s="473"/>
      <c r="X108" s="473"/>
      <c r="Y108" s="473"/>
      <c r="Z108" s="473"/>
      <c r="AA108" s="473"/>
      <c r="AB108" s="473"/>
      <c r="AC108" s="473"/>
      <c r="AD108" s="473"/>
      <c r="AE108" s="473"/>
    </row>
    <row r="109" spans="2:31" ht="12.75">
      <c r="B109"/>
      <c r="C109"/>
      <c r="T109" s="473"/>
      <c r="U109" s="473"/>
      <c r="V109" s="473"/>
      <c r="W109" s="473"/>
      <c r="X109" s="473"/>
      <c r="Y109" s="473"/>
      <c r="Z109" s="473"/>
      <c r="AA109" s="473"/>
      <c r="AB109" s="473"/>
      <c r="AC109" s="473"/>
      <c r="AD109" s="473"/>
      <c r="AE109" s="473"/>
    </row>
    <row r="110" spans="2:31" ht="12.75">
      <c r="B110"/>
      <c r="C110"/>
      <c r="T110" s="473"/>
      <c r="U110" s="473"/>
      <c r="V110" s="473"/>
      <c r="W110" s="473"/>
      <c r="X110" s="473"/>
      <c r="Y110" s="473"/>
      <c r="Z110" s="473"/>
      <c r="AA110" s="473"/>
      <c r="AB110" s="473"/>
      <c r="AC110" s="473"/>
      <c r="AD110" s="473"/>
      <c r="AE110" s="473"/>
    </row>
    <row r="111" spans="2:31" ht="12.75">
      <c r="B111"/>
      <c r="C111"/>
      <c r="T111" s="473"/>
      <c r="U111" s="473"/>
      <c r="V111" s="473"/>
      <c r="W111" s="473"/>
      <c r="X111" s="473"/>
      <c r="Y111" s="473"/>
      <c r="Z111" s="473"/>
      <c r="AA111" s="473"/>
      <c r="AB111" s="473"/>
      <c r="AC111" s="473"/>
      <c r="AD111" s="473"/>
      <c r="AE111" s="473"/>
    </row>
    <row r="112" spans="2:31" ht="12.75">
      <c r="B112"/>
      <c r="C112"/>
      <c r="T112" s="473"/>
      <c r="U112" s="473"/>
      <c r="V112" s="473"/>
      <c r="W112" s="473"/>
      <c r="X112" s="473"/>
      <c r="Y112" s="473"/>
      <c r="Z112" s="473"/>
      <c r="AA112" s="473"/>
      <c r="AB112" s="473"/>
      <c r="AC112" s="473"/>
      <c r="AD112" s="473"/>
      <c r="AE112" s="473"/>
    </row>
    <row r="113" spans="2:31" ht="12.75">
      <c r="B113"/>
      <c r="C113"/>
      <c r="T113" s="473"/>
      <c r="U113" s="473"/>
      <c r="V113" s="473"/>
      <c r="W113" s="473"/>
      <c r="X113" s="473"/>
      <c r="Y113" s="473"/>
      <c r="Z113" s="473"/>
      <c r="AA113" s="473"/>
      <c r="AB113" s="473"/>
      <c r="AC113" s="473"/>
      <c r="AD113" s="473"/>
      <c r="AE113" s="473"/>
    </row>
    <row r="114" spans="2:31" ht="12.75">
      <c r="B114"/>
      <c r="C114"/>
      <c r="T114" s="473"/>
      <c r="U114" s="473"/>
      <c r="V114" s="473"/>
      <c r="W114" s="473"/>
      <c r="X114" s="473"/>
      <c r="Y114" s="473"/>
      <c r="Z114" s="473"/>
      <c r="AA114" s="473"/>
      <c r="AB114" s="473"/>
      <c r="AC114" s="473"/>
      <c r="AD114" s="473"/>
      <c r="AE114" s="473"/>
    </row>
    <row r="115" spans="2:31" ht="12.75">
      <c r="B115"/>
      <c r="C115"/>
      <c r="T115" s="473"/>
      <c r="U115" s="473"/>
      <c r="V115" s="473"/>
      <c r="W115" s="473"/>
      <c r="X115" s="473"/>
      <c r="Y115" s="473"/>
      <c r="Z115" s="473"/>
      <c r="AA115" s="473"/>
      <c r="AB115" s="473"/>
      <c r="AC115" s="473"/>
      <c r="AD115" s="473"/>
      <c r="AE115" s="473"/>
    </row>
    <row r="116" spans="2:31" ht="12.75">
      <c r="B116"/>
      <c r="C116"/>
      <c r="T116" s="473"/>
      <c r="U116" s="473"/>
      <c r="V116" s="473"/>
      <c r="W116" s="473"/>
      <c r="X116" s="473"/>
      <c r="Y116" s="473"/>
      <c r="Z116" s="473"/>
      <c r="AA116" s="473"/>
      <c r="AB116" s="473"/>
      <c r="AC116" s="473"/>
      <c r="AD116" s="473"/>
      <c r="AE116" s="473"/>
    </row>
    <row r="117" spans="2:31" ht="12.75">
      <c r="B117"/>
      <c r="C117"/>
      <c r="T117" s="473"/>
      <c r="U117" s="473"/>
      <c r="V117" s="473"/>
      <c r="W117" s="473"/>
      <c r="X117" s="473"/>
      <c r="Y117" s="473"/>
      <c r="Z117" s="473"/>
      <c r="AA117" s="473"/>
      <c r="AB117" s="473"/>
      <c r="AC117" s="473"/>
      <c r="AD117" s="473"/>
      <c r="AE117" s="473"/>
    </row>
    <row r="118" spans="2:31" ht="12.75">
      <c r="B118"/>
      <c r="C118"/>
      <c r="T118" s="473"/>
      <c r="U118" s="473"/>
      <c r="V118" s="473"/>
      <c r="W118" s="473"/>
      <c r="X118" s="473"/>
      <c r="Y118" s="473"/>
      <c r="Z118" s="473"/>
      <c r="AA118" s="473"/>
      <c r="AB118" s="473"/>
      <c r="AC118" s="473"/>
      <c r="AD118" s="473"/>
      <c r="AE118" s="473"/>
    </row>
    <row r="119" spans="2:31" ht="12.75">
      <c r="B119"/>
      <c r="C119"/>
      <c r="T119" s="473"/>
      <c r="U119" s="473"/>
      <c r="V119" s="473"/>
      <c r="W119" s="473"/>
      <c r="X119" s="473"/>
      <c r="Y119" s="473"/>
      <c r="Z119" s="473"/>
      <c r="AA119" s="473"/>
      <c r="AB119" s="473"/>
      <c r="AC119" s="473"/>
      <c r="AD119" s="473"/>
      <c r="AE119" s="473"/>
    </row>
    <row r="120" spans="2:31" ht="12.75">
      <c r="B120"/>
      <c r="C120"/>
      <c r="T120" s="473"/>
      <c r="U120" s="473"/>
      <c r="V120" s="473"/>
      <c r="W120" s="473"/>
      <c r="X120" s="473"/>
      <c r="Y120" s="473"/>
      <c r="Z120" s="473"/>
      <c r="AA120" s="473"/>
      <c r="AB120" s="473"/>
      <c r="AC120" s="473"/>
      <c r="AD120" s="473"/>
      <c r="AE120" s="473"/>
    </row>
    <row r="121" spans="2:31" ht="12.75">
      <c r="B121"/>
      <c r="C121"/>
      <c r="T121" s="473"/>
      <c r="U121" s="473"/>
      <c r="V121" s="473"/>
      <c r="W121" s="473"/>
      <c r="X121" s="473"/>
      <c r="Y121" s="473"/>
      <c r="Z121" s="473"/>
      <c r="AA121" s="473"/>
      <c r="AB121" s="473"/>
      <c r="AC121" s="473"/>
      <c r="AD121" s="473"/>
      <c r="AE121" s="473"/>
    </row>
    <row r="122" spans="2:31" ht="12.75">
      <c r="B122"/>
      <c r="C122"/>
      <c r="T122" s="473"/>
      <c r="U122" s="473"/>
      <c r="V122" s="473"/>
      <c r="W122" s="473"/>
      <c r="X122" s="473"/>
      <c r="Y122" s="473"/>
      <c r="Z122" s="473"/>
      <c r="AA122" s="473"/>
      <c r="AB122" s="473"/>
      <c r="AC122" s="473"/>
      <c r="AD122" s="473"/>
      <c r="AE122" s="473"/>
    </row>
    <row r="123" spans="2:31" ht="12.75">
      <c r="B123"/>
      <c r="C123"/>
      <c r="T123" s="473"/>
      <c r="U123" s="473"/>
      <c r="V123" s="473"/>
      <c r="W123" s="473"/>
      <c r="X123" s="473"/>
      <c r="Y123" s="473"/>
      <c r="Z123" s="473"/>
      <c r="AA123" s="473"/>
      <c r="AB123" s="473"/>
      <c r="AC123" s="473"/>
      <c r="AD123" s="473"/>
      <c r="AE123" s="473"/>
    </row>
    <row r="124" spans="2:31" ht="12.75">
      <c r="B124"/>
      <c r="C124"/>
      <c r="T124" s="473"/>
      <c r="U124" s="473"/>
      <c r="V124" s="473"/>
      <c r="W124" s="473"/>
      <c r="X124" s="473"/>
      <c r="Y124" s="473"/>
      <c r="Z124" s="473"/>
      <c r="AA124" s="473"/>
      <c r="AB124" s="473"/>
      <c r="AC124" s="473"/>
      <c r="AD124" s="473"/>
      <c r="AE124" s="473"/>
    </row>
    <row r="125" spans="2:31" ht="12.75">
      <c r="B125"/>
      <c r="C125"/>
      <c r="T125" s="473"/>
      <c r="U125" s="473"/>
      <c r="V125" s="473"/>
      <c r="W125" s="473"/>
      <c r="X125" s="473"/>
      <c r="Y125" s="473"/>
      <c r="Z125" s="473"/>
      <c r="AA125" s="473"/>
      <c r="AB125" s="473"/>
      <c r="AC125" s="473"/>
      <c r="AD125" s="473"/>
      <c r="AE125" s="473"/>
    </row>
    <row r="126" spans="2:31" ht="12.75">
      <c r="B126"/>
      <c r="C126"/>
      <c r="T126" s="473"/>
      <c r="U126" s="473"/>
      <c r="V126" s="473"/>
      <c r="W126" s="473"/>
      <c r="X126" s="473"/>
      <c r="Y126" s="473"/>
      <c r="Z126" s="473"/>
      <c r="AA126" s="473"/>
      <c r="AB126" s="473"/>
      <c r="AC126" s="473"/>
      <c r="AD126" s="473"/>
      <c r="AE126" s="473"/>
    </row>
    <row r="127" spans="2:31" ht="12.75">
      <c r="B127"/>
      <c r="C127"/>
      <c r="T127" s="473"/>
      <c r="U127" s="473"/>
      <c r="V127" s="473"/>
      <c r="W127" s="473"/>
      <c r="X127" s="473"/>
      <c r="Y127" s="473"/>
      <c r="Z127" s="473"/>
      <c r="AA127" s="473"/>
      <c r="AB127" s="473"/>
      <c r="AC127" s="473"/>
      <c r="AD127" s="473"/>
      <c r="AE127" s="473"/>
    </row>
    <row r="128" spans="2:3" ht="12.75">
      <c r="B128"/>
      <c r="C128"/>
    </row>
    <row r="129" spans="2:3" ht="12.75">
      <c r="B129"/>
      <c r="C129"/>
    </row>
    <row r="130" spans="2:3" ht="12.75">
      <c r="B130"/>
      <c r="C130"/>
    </row>
    <row r="131" spans="2:3" ht="12.75">
      <c r="B131"/>
      <c r="C131"/>
    </row>
    <row r="132" spans="2:3" ht="12.75">
      <c r="B132"/>
      <c r="C132"/>
    </row>
    <row r="133" spans="2:3" ht="12.75">
      <c r="B133"/>
      <c r="C133"/>
    </row>
    <row r="134" spans="2:3" ht="12.75">
      <c r="B134"/>
      <c r="C134"/>
    </row>
  </sheetData>
  <sheetProtection/>
  <mergeCells count="90">
    <mergeCell ref="D77:D78"/>
    <mergeCell ref="J77:L77"/>
    <mergeCell ref="G69:G70"/>
    <mergeCell ref="I69:I70"/>
    <mergeCell ref="J69:L69"/>
    <mergeCell ref="H69:H70"/>
    <mergeCell ref="D75:I75"/>
    <mergeCell ref="M77:O77"/>
    <mergeCell ref="B67:B91"/>
    <mergeCell ref="D69:D70"/>
    <mergeCell ref="E69:E70"/>
    <mergeCell ref="F69:F70"/>
    <mergeCell ref="D84:I84"/>
    <mergeCell ref="D86:D87"/>
    <mergeCell ref="E89:I89"/>
    <mergeCell ref="D90:I90"/>
    <mergeCell ref="E88:I88"/>
    <mergeCell ref="P51:Q51"/>
    <mergeCell ref="J86:L86"/>
    <mergeCell ref="J60:L60"/>
    <mergeCell ref="M60:O60"/>
    <mergeCell ref="P60:Q60"/>
    <mergeCell ref="M86:O86"/>
    <mergeCell ref="P86:Q86"/>
    <mergeCell ref="M69:O69"/>
    <mergeCell ref="P69:Q69"/>
    <mergeCell ref="P77:Q77"/>
    <mergeCell ref="B42:B64"/>
    <mergeCell ref="D43:D44"/>
    <mergeCell ref="E43:E44"/>
    <mergeCell ref="F43:F44"/>
    <mergeCell ref="D58:I58"/>
    <mergeCell ref="D60:D61"/>
    <mergeCell ref="E63:I63"/>
    <mergeCell ref="I43:I44"/>
    <mergeCell ref="E62:I62"/>
    <mergeCell ref="D64:I64"/>
    <mergeCell ref="J43:L43"/>
    <mergeCell ref="M43:O43"/>
    <mergeCell ref="P43:Q43"/>
    <mergeCell ref="M34:O34"/>
    <mergeCell ref="D49:I49"/>
    <mergeCell ref="D51:D52"/>
    <mergeCell ref="J51:L51"/>
    <mergeCell ref="M51:O51"/>
    <mergeCell ref="G43:G44"/>
    <mergeCell ref="H43:H44"/>
    <mergeCell ref="M17:O17"/>
    <mergeCell ref="P17:Q17"/>
    <mergeCell ref="D23:I23"/>
    <mergeCell ref="D25:D26"/>
    <mergeCell ref="J25:L25"/>
    <mergeCell ref="M25:O25"/>
    <mergeCell ref="P25:Q25"/>
    <mergeCell ref="G17:G18"/>
    <mergeCell ref="B16:B38"/>
    <mergeCell ref="D17:D18"/>
    <mergeCell ref="E17:E18"/>
    <mergeCell ref="F17:F18"/>
    <mergeCell ref="D32:I32"/>
    <mergeCell ref="D34:D35"/>
    <mergeCell ref="E37:I37"/>
    <mergeCell ref="E36:I36"/>
    <mergeCell ref="D38:I38"/>
    <mergeCell ref="J34:L34"/>
    <mergeCell ref="D9:R9"/>
    <mergeCell ref="D10:R10"/>
    <mergeCell ref="E12:F12"/>
    <mergeCell ref="E13:F13"/>
    <mergeCell ref="H17:H18"/>
    <mergeCell ref="I17:I18"/>
    <mergeCell ref="J17:L17"/>
    <mergeCell ref="P34:Q34"/>
    <mergeCell ref="D6:H6"/>
    <mergeCell ref="I6:J6"/>
    <mergeCell ref="L6:M6"/>
    <mergeCell ref="D7:H7"/>
    <mergeCell ref="I7:J7"/>
    <mergeCell ref="L7:M7"/>
    <mergeCell ref="D4:H4"/>
    <mergeCell ref="I4:J4"/>
    <mergeCell ref="L4:M4"/>
    <mergeCell ref="D5:H5"/>
    <mergeCell ref="I5:J5"/>
    <mergeCell ref="L5:M5"/>
    <mergeCell ref="I2:J2"/>
    <mergeCell ref="L2:M2"/>
    <mergeCell ref="D3:H3"/>
    <mergeCell ref="I3:J3"/>
    <mergeCell ref="L3:M3"/>
  </mergeCells>
  <printOptions horizontalCentered="1"/>
  <pageMargins left="0.2" right="0.1968503937007874" top="0.17" bottom="0.15748031496062992" header="0.17" footer="0.17"/>
  <pageSetup fitToHeight="1" fitToWidth="1" horizontalDpi="600" verticalDpi="600" orientation="landscape" paperSize="9" scale="55" r:id="rId1"/>
  <ignoredErrors>
    <ignoredError sqref="K58:K74 M23:M26 O19:Q74 M58:M74 J23:J26 L19:L74 J58:J74 K23:K26 N23:N26 J32:J44 K32:K44 N32:N44 M32:M44 K49:K52 J49:J52 M49:M52 N49:N52 N58:N74 J75:O75"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GQ462"/>
  <sheetViews>
    <sheetView tabSelected="1" zoomScaleSheetLayoutView="100" zoomScalePageLayoutView="0" workbookViewId="0" topLeftCell="A1">
      <selection activeCell="AG3" sqref="AG3:CP3"/>
    </sheetView>
  </sheetViews>
  <sheetFormatPr defaultColWidth="9.140625" defaultRowHeight="30.75" customHeight="1"/>
  <cols>
    <col min="1" max="1" width="6.28125" style="435" customWidth="1"/>
    <col min="2" max="2" width="4.28125" style="5" customWidth="1"/>
    <col min="3" max="3" width="1.421875" style="68" customWidth="1"/>
    <col min="4" max="4" width="2.421875" style="68" customWidth="1"/>
    <col min="5" max="10" width="1.7109375" style="65" customWidth="1"/>
    <col min="11" max="11" width="2.140625" style="65" customWidth="1"/>
    <col min="12" max="17" width="1.7109375" style="65" customWidth="1"/>
    <col min="18" max="46" width="1.7109375" style="2" customWidth="1"/>
    <col min="47" max="48" width="1.7109375" style="87" customWidth="1"/>
    <col min="49" max="49" width="0.13671875" style="4" customWidth="1"/>
    <col min="50" max="94" width="1.7109375" style="4" customWidth="1"/>
    <col min="95" max="136" width="1.7109375" style="5" customWidth="1"/>
    <col min="137" max="137" width="1.421875" style="5" customWidth="1"/>
    <col min="138" max="148" width="1.7109375" style="5" customWidth="1"/>
    <col min="149" max="149" width="5.00390625" style="5" customWidth="1"/>
    <col min="150" max="190" width="1.7109375" style="5" customWidth="1"/>
    <col min="191" max="192" width="1.7109375" style="33" customWidth="1"/>
    <col min="193" max="193" width="1.7109375" style="388" customWidth="1"/>
    <col min="194" max="16384" width="9.140625" style="5" customWidth="1"/>
  </cols>
  <sheetData>
    <row r="1" spans="1:193" ht="17.25" customHeight="1">
      <c r="A1" s="386"/>
      <c r="B1" s="279"/>
      <c r="C1" s="313"/>
      <c r="D1" s="313"/>
      <c r="E1" s="314"/>
      <c r="F1" s="314"/>
      <c r="G1" s="314"/>
      <c r="H1" s="314"/>
      <c r="I1" s="314"/>
      <c r="J1" s="314"/>
      <c r="K1" s="314"/>
      <c r="L1" s="314"/>
      <c r="M1" s="314"/>
      <c r="N1" s="314"/>
      <c r="O1" s="314"/>
      <c r="P1" s="314"/>
      <c r="Q1" s="314"/>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6"/>
      <c r="AV1" s="316"/>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387"/>
    </row>
    <row r="2" spans="1:193" ht="24" customHeight="1">
      <c r="A2" s="386"/>
      <c r="B2" s="389" t="s">
        <v>149</v>
      </c>
      <c r="C2" s="389"/>
      <c r="D2" s="162"/>
      <c r="E2" s="141" t="s">
        <v>148</v>
      </c>
      <c r="F2" s="141"/>
      <c r="G2" s="141"/>
      <c r="H2" s="141"/>
      <c r="I2" s="141"/>
      <c r="J2" s="141"/>
      <c r="K2" s="141"/>
      <c r="L2" s="141"/>
      <c r="M2" s="141"/>
      <c r="N2" s="141"/>
      <c r="O2" s="141"/>
      <c r="P2" s="141"/>
      <c r="Q2" s="141"/>
      <c r="R2" s="165"/>
      <c r="S2" s="165"/>
      <c r="T2" s="165"/>
      <c r="U2" s="165"/>
      <c r="V2" s="10"/>
      <c r="W2" s="10"/>
      <c r="X2" s="10"/>
      <c r="Y2" s="10"/>
      <c r="Z2" s="10"/>
      <c r="AA2" s="10"/>
      <c r="AB2" s="10"/>
      <c r="AC2" s="10"/>
      <c r="AD2" s="10"/>
      <c r="AE2" s="10"/>
      <c r="AF2" s="10"/>
      <c r="AG2" s="10"/>
      <c r="AH2" s="10"/>
      <c r="AI2" s="10"/>
      <c r="AJ2" s="10"/>
      <c r="AK2" s="10"/>
      <c r="AL2" s="10"/>
      <c r="AM2" s="10"/>
      <c r="AN2" s="10"/>
      <c r="AO2" s="10"/>
      <c r="AP2" s="10"/>
      <c r="AQ2" s="10"/>
      <c r="AR2" s="10"/>
      <c r="AS2" s="10"/>
      <c r="AT2" s="264"/>
      <c r="AU2" s="42"/>
      <c r="AV2" s="42"/>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7"/>
      <c r="GF2" s="17"/>
      <c r="GG2" s="17"/>
      <c r="GH2" s="17"/>
      <c r="GI2" s="62"/>
      <c r="GJ2" s="14"/>
      <c r="GK2" s="390"/>
    </row>
    <row r="3" spans="1:193" s="3" customFormat="1" ht="16.5" customHeight="1">
      <c r="A3" s="386"/>
      <c r="B3" s="264"/>
      <c r="C3" s="67"/>
      <c r="D3" s="67"/>
      <c r="E3" s="1056" t="s">
        <v>38</v>
      </c>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c r="AD3" s="1057"/>
      <c r="AE3" s="1057"/>
      <c r="AF3" s="1057"/>
      <c r="AG3" s="1061" t="s">
        <v>19</v>
      </c>
      <c r="AH3" s="1061"/>
      <c r="AI3" s="1061"/>
      <c r="AJ3" s="1061"/>
      <c r="AK3" s="1061"/>
      <c r="AL3" s="1061"/>
      <c r="AM3" s="1061"/>
      <c r="AN3" s="1061"/>
      <c r="AO3" s="1061"/>
      <c r="AP3" s="1061"/>
      <c r="AQ3" s="1061"/>
      <c r="AR3" s="1061"/>
      <c r="AS3" s="1061"/>
      <c r="AT3" s="1061"/>
      <c r="AU3" s="1061"/>
      <c r="AV3" s="1061"/>
      <c r="AW3" s="1061"/>
      <c r="AX3" s="1061"/>
      <c r="AY3" s="1061"/>
      <c r="AZ3" s="1061"/>
      <c r="BA3" s="1061"/>
      <c r="BB3" s="1061"/>
      <c r="BC3" s="1061"/>
      <c r="BD3" s="1061"/>
      <c r="BE3" s="1061"/>
      <c r="BF3" s="1061"/>
      <c r="BG3" s="1061"/>
      <c r="BH3" s="1061"/>
      <c r="BI3" s="1061"/>
      <c r="BJ3" s="1061"/>
      <c r="BK3" s="1061"/>
      <c r="BL3" s="1061"/>
      <c r="BM3" s="1061"/>
      <c r="BN3" s="1061"/>
      <c r="BO3" s="1061"/>
      <c r="BP3" s="1061"/>
      <c r="BQ3" s="1061"/>
      <c r="BR3" s="1061"/>
      <c r="BS3" s="1061"/>
      <c r="BT3" s="1061"/>
      <c r="BU3" s="1061"/>
      <c r="BV3" s="1061"/>
      <c r="BW3" s="1061"/>
      <c r="BX3" s="1061"/>
      <c r="BY3" s="1061"/>
      <c r="BZ3" s="1061"/>
      <c r="CA3" s="1061"/>
      <c r="CB3" s="1061"/>
      <c r="CC3" s="1061"/>
      <c r="CD3" s="1061"/>
      <c r="CE3" s="1061"/>
      <c r="CF3" s="1061"/>
      <c r="CG3" s="1061"/>
      <c r="CH3" s="1061"/>
      <c r="CI3" s="1061"/>
      <c r="CJ3" s="1061"/>
      <c r="CK3" s="1061"/>
      <c r="CL3" s="1061"/>
      <c r="CM3" s="1061"/>
      <c r="CN3" s="1061"/>
      <c r="CO3" s="1061"/>
      <c r="CP3" s="1062"/>
      <c r="CQ3" s="212"/>
      <c r="CR3" s="212"/>
      <c r="CS3" s="212"/>
      <c r="CT3" s="212"/>
      <c r="CU3" s="212"/>
      <c r="CV3" s="212"/>
      <c r="CW3" s="212"/>
      <c r="CX3" s="212"/>
      <c r="CY3" s="212"/>
      <c r="CZ3" s="212"/>
      <c r="DA3" s="212"/>
      <c r="DB3" s="13"/>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62"/>
      <c r="GJ3" s="14"/>
      <c r="GK3" s="391"/>
    </row>
    <row r="4" spans="1:193" s="3" customFormat="1" ht="16.5" customHeight="1">
      <c r="A4" s="386"/>
      <c r="B4" s="264"/>
      <c r="C4" s="67"/>
      <c r="D4" s="67"/>
      <c r="E4" s="1056" t="s">
        <v>65</v>
      </c>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61" t="s">
        <v>20</v>
      </c>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2"/>
      <c r="CQ4" s="212"/>
      <c r="CR4" s="212"/>
      <c r="CS4" s="212"/>
      <c r="CT4" s="212"/>
      <c r="CU4" s="212"/>
      <c r="CV4" s="212"/>
      <c r="CW4" s="212"/>
      <c r="CX4" s="212"/>
      <c r="CY4" s="212"/>
      <c r="CZ4" s="212"/>
      <c r="DA4" s="212"/>
      <c r="DB4" s="13"/>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65"/>
      <c r="EU4" s="265"/>
      <c r="EV4" s="265"/>
      <c r="EW4" s="265"/>
      <c r="EX4" s="265"/>
      <c r="EY4" s="265"/>
      <c r="EZ4" s="265"/>
      <c r="FA4" s="265"/>
      <c r="FB4" s="265"/>
      <c r="FC4" s="265"/>
      <c r="FD4" s="265"/>
      <c r="FE4" s="265"/>
      <c r="FF4" s="265"/>
      <c r="FG4" s="265"/>
      <c r="FH4" s="265"/>
      <c r="FI4" s="265"/>
      <c r="FJ4" s="265"/>
      <c r="FK4" s="265"/>
      <c r="FL4" s="265"/>
      <c r="FM4" s="265"/>
      <c r="FN4" s="265"/>
      <c r="FO4" s="265"/>
      <c r="FP4" s="265"/>
      <c r="FQ4" s="265"/>
      <c r="FR4" s="265"/>
      <c r="FS4" s="265"/>
      <c r="FT4" s="265"/>
      <c r="FU4" s="265"/>
      <c r="FV4" s="265"/>
      <c r="FW4" s="265"/>
      <c r="FX4" s="265"/>
      <c r="FY4" s="265"/>
      <c r="FZ4" s="265"/>
      <c r="GA4" s="265"/>
      <c r="GB4" s="265"/>
      <c r="GC4" s="265"/>
      <c r="GD4" s="265"/>
      <c r="GE4" s="265"/>
      <c r="GF4" s="265"/>
      <c r="GG4" s="265"/>
      <c r="GH4" s="265"/>
      <c r="GI4" s="62"/>
      <c r="GJ4" s="14"/>
      <c r="GK4" s="391"/>
    </row>
    <row r="5" spans="1:193" s="3" customFormat="1" ht="16.5" customHeight="1">
      <c r="A5" s="386"/>
      <c r="B5" s="264"/>
      <c r="C5" s="67"/>
      <c r="D5" s="67"/>
      <c r="E5" s="1056" t="s">
        <v>21</v>
      </c>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61" t="s">
        <v>22</v>
      </c>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2"/>
      <c r="CQ5" s="212"/>
      <c r="CR5" s="212"/>
      <c r="CS5" s="212"/>
      <c r="CT5" s="212"/>
      <c r="CU5" s="212"/>
      <c r="CV5" s="212"/>
      <c r="CW5" s="212"/>
      <c r="CX5" s="212"/>
      <c r="CY5" s="212"/>
      <c r="CZ5" s="212"/>
      <c r="DA5" s="212"/>
      <c r="DB5" s="13"/>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65"/>
      <c r="EU5" s="265"/>
      <c r="EV5" s="265"/>
      <c r="EW5" s="265"/>
      <c r="EX5" s="265"/>
      <c r="EY5" s="265"/>
      <c r="EZ5" s="265"/>
      <c r="FA5" s="265"/>
      <c r="FB5" s="265"/>
      <c r="FC5" s="265"/>
      <c r="FD5" s="265"/>
      <c r="FE5" s="265"/>
      <c r="FF5" s="265"/>
      <c r="FG5" s="265"/>
      <c r="FH5" s="265"/>
      <c r="FI5" s="265"/>
      <c r="FJ5" s="265"/>
      <c r="FK5" s="265"/>
      <c r="FL5" s="265"/>
      <c r="FM5" s="265"/>
      <c r="FN5" s="265"/>
      <c r="FO5" s="265"/>
      <c r="FP5" s="265"/>
      <c r="FQ5" s="265"/>
      <c r="FR5" s="265"/>
      <c r="FS5" s="265"/>
      <c r="FT5" s="265"/>
      <c r="FU5" s="265"/>
      <c r="FV5" s="265"/>
      <c r="FW5" s="265"/>
      <c r="FX5" s="265"/>
      <c r="FY5" s="265"/>
      <c r="FZ5" s="265"/>
      <c r="GA5" s="265"/>
      <c r="GB5" s="265"/>
      <c r="GC5" s="265"/>
      <c r="GD5" s="265"/>
      <c r="GE5" s="265"/>
      <c r="GF5" s="265"/>
      <c r="GG5" s="265"/>
      <c r="GH5" s="265"/>
      <c r="GI5" s="62"/>
      <c r="GJ5" s="14"/>
      <c r="GK5" s="391"/>
    </row>
    <row r="6" spans="1:193" s="3" customFormat="1" ht="56.25" customHeight="1">
      <c r="A6" s="386"/>
      <c r="B6" s="264"/>
      <c r="C6" s="67"/>
      <c r="D6" s="67"/>
      <c r="E6" s="1056" t="s">
        <v>23</v>
      </c>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c r="AF6" s="1057"/>
      <c r="AG6" s="1063" t="s">
        <v>267</v>
      </c>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2"/>
      <c r="CQ6" s="212"/>
      <c r="CR6" s="375"/>
      <c r="CS6" s="1127" t="s">
        <v>17</v>
      </c>
      <c r="CT6" s="1127"/>
      <c r="CU6" s="1127"/>
      <c r="CV6" s="1127"/>
      <c r="CW6" s="1127"/>
      <c r="CX6" s="1127"/>
      <c r="CY6" s="1127"/>
      <c r="CZ6" s="1127"/>
      <c r="DA6" s="1127"/>
      <c r="DB6" s="1127"/>
      <c r="DC6" s="1127"/>
      <c r="DD6" s="1127"/>
      <c r="DE6" s="1127"/>
      <c r="DF6" s="1127"/>
      <c r="DG6" s="1127"/>
      <c r="DH6" s="1127"/>
      <c r="DI6" s="1127"/>
      <c r="DJ6" s="1127"/>
      <c r="DK6" s="1127"/>
      <c r="DL6" s="1127"/>
      <c r="DM6" s="1127"/>
      <c r="DN6" s="1127"/>
      <c r="DO6" s="1127"/>
      <c r="DP6" s="1127"/>
      <c r="DQ6" s="1127"/>
      <c r="DR6" s="1127"/>
      <c r="DS6" s="1127"/>
      <c r="DT6" s="1127"/>
      <c r="DU6" s="1127"/>
      <c r="DV6" s="376"/>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62"/>
      <c r="GJ6" s="14"/>
      <c r="GK6" s="391"/>
    </row>
    <row r="7" spans="1:193" s="3" customFormat="1" ht="40.5" customHeight="1">
      <c r="A7" s="386"/>
      <c r="B7" s="13"/>
      <c r="C7" s="67"/>
      <c r="D7" s="67"/>
      <c r="E7" s="1056" t="s">
        <v>137</v>
      </c>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57"/>
      <c r="AF7" s="1057"/>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2"/>
      <c r="CQ7" s="17"/>
      <c r="CR7" s="377"/>
      <c r="CS7" s="1128" t="s">
        <v>18</v>
      </c>
      <c r="CT7" s="1128"/>
      <c r="CU7" s="1128"/>
      <c r="CV7" s="1128"/>
      <c r="CW7" s="1128"/>
      <c r="CX7" s="1128"/>
      <c r="CY7" s="1128"/>
      <c r="CZ7" s="1128"/>
      <c r="DA7" s="1128"/>
      <c r="DB7" s="1128"/>
      <c r="DC7" s="1128"/>
      <c r="DD7" s="1128"/>
      <c r="DE7" s="1128"/>
      <c r="DF7" s="1128"/>
      <c r="DG7" s="1128"/>
      <c r="DH7" s="1128"/>
      <c r="DI7" s="1128"/>
      <c r="DJ7" s="1128"/>
      <c r="DK7" s="1128"/>
      <c r="DL7" s="1128"/>
      <c r="DM7" s="1128"/>
      <c r="DN7" s="1128"/>
      <c r="DO7" s="1128"/>
      <c r="DP7" s="1128"/>
      <c r="DQ7" s="1128"/>
      <c r="DR7" s="1128"/>
      <c r="DS7" s="1128"/>
      <c r="DT7" s="1128"/>
      <c r="DU7" s="1128"/>
      <c r="DV7" s="378"/>
      <c r="DW7" s="212"/>
      <c r="DX7" s="212"/>
      <c r="DY7" s="212"/>
      <c r="DZ7" s="212"/>
      <c r="EA7" s="212"/>
      <c r="EB7" s="212"/>
      <c r="EC7" s="212"/>
      <c r="ED7" s="212"/>
      <c r="EE7" s="212"/>
      <c r="EF7" s="212"/>
      <c r="EG7" s="212"/>
      <c r="EH7" s="212"/>
      <c r="EI7" s="212"/>
      <c r="EJ7" s="212"/>
      <c r="EK7" s="212"/>
      <c r="EL7" s="212"/>
      <c r="EM7" s="212"/>
      <c r="EN7" s="212"/>
      <c r="EO7" s="212"/>
      <c r="EP7" s="212"/>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row>
    <row r="8" spans="1:193" s="3" customFormat="1" ht="20.25" customHeight="1">
      <c r="A8" s="386"/>
      <c r="B8" s="13"/>
      <c r="C8" s="67"/>
      <c r="D8" s="67"/>
      <c r="E8" s="1056" t="s">
        <v>138</v>
      </c>
      <c r="F8" s="1057"/>
      <c r="G8" s="1057"/>
      <c r="H8" s="1057"/>
      <c r="I8" s="1057"/>
      <c r="J8" s="1057"/>
      <c r="K8" s="1057"/>
      <c r="L8" s="1057"/>
      <c r="M8" s="1057"/>
      <c r="N8" s="1057"/>
      <c r="O8" s="1057"/>
      <c r="P8" s="1057"/>
      <c r="Q8" s="1057"/>
      <c r="R8" s="1057"/>
      <c r="S8" s="1057"/>
      <c r="T8" s="1057"/>
      <c r="U8" s="1057"/>
      <c r="V8" s="1057"/>
      <c r="W8" s="1057"/>
      <c r="X8" s="1057"/>
      <c r="Y8" s="1057"/>
      <c r="Z8" s="1057"/>
      <c r="AA8" s="1057"/>
      <c r="AB8" s="1057"/>
      <c r="AC8" s="1057"/>
      <c r="AD8" s="1057"/>
      <c r="AE8" s="1057"/>
      <c r="AF8" s="1057"/>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2"/>
      <c r="CQ8" s="17"/>
      <c r="CR8" s="1121" t="s">
        <v>25</v>
      </c>
      <c r="CS8" s="1122"/>
      <c r="CT8" s="1122"/>
      <c r="CU8" s="1122"/>
      <c r="CV8" s="1122"/>
      <c r="CW8" s="1122"/>
      <c r="CX8" s="1122"/>
      <c r="CY8" s="1122"/>
      <c r="CZ8" s="1122"/>
      <c r="DA8" s="1122"/>
      <c r="DB8" s="1122"/>
      <c r="DC8" s="1122"/>
      <c r="DD8" s="1122"/>
      <c r="DE8" s="1122"/>
      <c r="DF8" s="1122"/>
      <c r="DG8" s="1122"/>
      <c r="DH8" s="1122"/>
      <c r="DI8" s="1122"/>
      <c r="DJ8" s="1122"/>
      <c r="DK8" s="1122"/>
      <c r="DL8" s="1122"/>
      <c r="DM8" s="1122"/>
      <c r="DN8" s="1122"/>
      <c r="DO8" s="1122"/>
      <c r="DP8" s="1122"/>
      <c r="DQ8" s="1122"/>
      <c r="DR8" s="1122"/>
      <c r="DS8" s="1122"/>
      <c r="DT8" s="1122"/>
      <c r="DU8" s="1122"/>
      <c r="DV8" s="1123"/>
      <c r="DW8" s="212"/>
      <c r="DX8" s="212"/>
      <c r="DY8" s="212"/>
      <c r="DZ8" s="212"/>
      <c r="EA8" s="212"/>
      <c r="EB8" s="212"/>
      <c r="EC8" s="212"/>
      <c r="ED8" s="212"/>
      <c r="EE8" s="212"/>
      <c r="EF8" s="212"/>
      <c r="EG8" s="212"/>
      <c r="EH8" s="212"/>
      <c r="EI8" s="212"/>
      <c r="EJ8" s="212"/>
      <c r="EK8" s="212"/>
      <c r="EL8" s="212"/>
      <c r="EM8" s="212"/>
      <c r="EN8" s="212"/>
      <c r="EO8" s="212"/>
      <c r="EP8" s="212"/>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row>
    <row r="9" spans="1:193" s="3" customFormat="1" ht="20.25" customHeight="1">
      <c r="A9" s="386"/>
      <c r="B9" s="13"/>
      <c r="C9" s="67"/>
      <c r="D9" s="67"/>
      <c r="E9" s="1056" t="s">
        <v>16</v>
      </c>
      <c r="F9" s="1057"/>
      <c r="G9" s="1057"/>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2"/>
      <c r="CQ9" s="17"/>
      <c r="CR9" s="1121"/>
      <c r="CS9" s="1122"/>
      <c r="CT9" s="1122"/>
      <c r="CU9" s="1122"/>
      <c r="CV9" s="1122"/>
      <c r="CW9" s="1122"/>
      <c r="CX9" s="1122"/>
      <c r="CY9" s="1122"/>
      <c r="CZ9" s="1122"/>
      <c r="DA9" s="1122"/>
      <c r="DB9" s="1122"/>
      <c r="DC9" s="1122"/>
      <c r="DD9" s="1122"/>
      <c r="DE9" s="1122"/>
      <c r="DF9" s="1122"/>
      <c r="DG9" s="1122"/>
      <c r="DH9" s="1122"/>
      <c r="DI9" s="1122"/>
      <c r="DJ9" s="1122"/>
      <c r="DK9" s="1122"/>
      <c r="DL9" s="1122"/>
      <c r="DM9" s="1122"/>
      <c r="DN9" s="1122"/>
      <c r="DO9" s="1122"/>
      <c r="DP9" s="1122"/>
      <c r="DQ9" s="1122"/>
      <c r="DR9" s="1122"/>
      <c r="DS9" s="1122"/>
      <c r="DT9" s="1122"/>
      <c r="DU9" s="1122"/>
      <c r="DV9" s="1123"/>
      <c r="DW9" s="212"/>
      <c r="DX9" s="212"/>
      <c r="DY9" s="212"/>
      <c r="DZ9" s="212"/>
      <c r="EA9" s="212"/>
      <c r="EB9" s="212"/>
      <c r="EC9" s="212"/>
      <c r="ED9" s="212"/>
      <c r="EE9" s="212"/>
      <c r="EF9" s="212"/>
      <c r="EG9" s="212"/>
      <c r="EH9" s="212"/>
      <c r="EI9" s="212"/>
      <c r="EJ9" s="212"/>
      <c r="EK9" s="212"/>
      <c r="EL9" s="212"/>
      <c r="EM9" s="212"/>
      <c r="EN9" s="212"/>
      <c r="EO9" s="212"/>
      <c r="EP9" s="212"/>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58"/>
      <c r="GB9" s="15"/>
      <c r="GC9" s="15"/>
      <c r="GD9" s="15"/>
      <c r="GE9" s="15"/>
      <c r="GF9" s="15"/>
      <c r="GG9" s="15"/>
      <c r="GH9" s="15"/>
      <c r="GI9" s="15"/>
      <c r="GJ9" s="15"/>
      <c r="GK9" s="15"/>
    </row>
    <row r="10" spans="1:193" s="3" customFormat="1" ht="20.25" customHeight="1">
      <c r="A10" s="386"/>
      <c r="B10" s="13"/>
      <c r="C10" s="67"/>
      <c r="D10" s="67"/>
      <c r="E10" s="1056" t="s">
        <v>146</v>
      </c>
      <c r="F10" s="1057"/>
      <c r="G10" s="1057"/>
      <c r="H10" s="1057"/>
      <c r="I10" s="1057"/>
      <c r="J10" s="1057"/>
      <c r="K10" s="1057"/>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2"/>
      <c r="CQ10" s="17"/>
      <c r="CR10" s="1121"/>
      <c r="CS10" s="1122"/>
      <c r="CT10" s="1122"/>
      <c r="CU10" s="1122"/>
      <c r="CV10" s="1122"/>
      <c r="CW10" s="1122"/>
      <c r="CX10" s="1122"/>
      <c r="CY10" s="1122"/>
      <c r="CZ10" s="1122"/>
      <c r="DA10" s="1122"/>
      <c r="DB10" s="1122"/>
      <c r="DC10" s="1122"/>
      <c r="DD10" s="1122"/>
      <c r="DE10" s="1122"/>
      <c r="DF10" s="1122"/>
      <c r="DG10" s="1122"/>
      <c r="DH10" s="1122"/>
      <c r="DI10" s="1122"/>
      <c r="DJ10" s="1122"/>
      <c r="DK10" s="1122"/>
      <c r="DL10" s="1122"/>
      <c r="DM10" s="1122"/>
      <c r="DN10" s="1122"/>
      <c r="DO10" s="1122"/>
      <c r="DP10" s="1122"/>
      <c r="DQ10" s="1122"/>
      <c r="DR10" s="1122"/>
      <c r="DS10" s="1122"/>
      <c r="DT10" s="1122"/>
      <c r="DU10" s="1122"/>
      <c r="DV10" s="1123"/>
      <c r="DW10" s="212"/>
      <c r="DX10" s="212"/>
      <c r="DY10" s="212"/>
      <c r="DZ10" s="212"/>
      <c r="EA10" s="212"/>
      <c r="EB10" s="212"/>
      <c r="EC10" s="212"/>
      <c r="ED10" s="212"/>
      <c r="EE10" s="212"/>
      <c r="EF10" s="212"/>
      <c r="EG10" s="212"/>
      <c r="EH10" s="212"/>
      <c r="EI10" s="212"/>
      <c r="EJ10" s="212"/>
      <c r="EK10" s="212"/>
      <c r="EL10" s="212"/>
      <c r="EM10" s="212"/>
      <c r="EN10" s="212"/>
      <c r="EO10" s="212"/>
      <c r="EP10" s="212"/>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58"/>
      <c r="GB10" s="15"/>
      <c r="GC10" s="15"/>
      <c r="GD10" s="15"/>
      <c r="GE10" s="15"/>
      <c r="GF10" s="15"/>
      <c r="GG10" s="15"/>
      <c r="GH10" s="15"/>
      <c r="GI10" s="15"/>
      <c r="GJ10" s="15"/>
      <c r="GK10" s="15"/>
    </row>
    <row r="11" spans="1:193" s="9" customFormat="1" ht="20.25" customHeight="1">
      <c r="A11" s="386"/>
      <c r="B11" s="14"/>
      <c r="C11" s="67"/>
      <c r="D11" s="67"/>
      <c r="E11" s="1056" t="s">
        <v>129</v>
      </c>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61" t="s">
        <v>265</v>
      </c>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2"/>
      <c r="CQ11" s="17"/>
      <c r="CR11" s="1121" t="s">
        <v>28</v>
      </c>
      <c r="CS11" s="1122"/>
      <c r="CT11" s="1122"/>
      <c r="CU11" s="1122"/>
      <c r="CV11" s="1122"/>
      <c r="CW11" s="1122"/>
      <c r="CX11" s="1122"/>
      <c r="CY11" s="1122"/>
      <c r="CZ11" s="1122"/>
      <c r="DA11" s="1122"/>
      <c r="DB11" s="1122"/>
      <c r="DC11" s="1122"/>
      <c r="DD11" s="1122"/>
      <c r="DE11" s="1122"/>
      <c r="DF11" s="1122"/>
      <c r="DG11" s="1122"/>
      <c r="DH11" s="1122"/>
      <c r="DI11" s="1122"/>
      <c r="DJ11" s="1122"/>
      <c r="DK11" s="1122"/>
      <c r="DL11" s="1122"/>
      <c r="DM11" s="1122"/>
      <c r="DN11" s="1122"/>
      <c r="DO11" s="1122"/>
      <c r="DP11" s="1122"/>
      <c r="DQ11" s="1122"/>
      <c r="DR11" s="1122"/>
      <c r="DS11" s="1122"/>
      <c r="DT11" s="1122"/>
      <c r="DU11" s="1122"/>
      <c r="DV11" s="1123"/>
      <c r="DW11" s="212"/>
      <c r="DX11" s="212"/>
      <c r="DY11" s="212"/>
      <c r="DZ11" s="212"/>
      <c r="EA11" s="212"/>
      <c r="EB11" s="212"/>
      <c r="EC11" s="212"/>
      <c r="ED11" s="212"/>
      <c r="EE11" s="212"/>
      <c r="EF11" s="212"/>
      <c r="EG11" s="212"/>
      <c r="EH11" s="212"/>
      <c r="EI11" s="212"/>
      <c r="EJ11" s="212"/>
      <c r="EK11" s="212"/>
      <c r="EL11" s="212"/>
      <c r="EM11" s="212"/>
      <c r="EN11" s="212"/>
      <c r="EO11" s="212"/>
      <c r="EP11" s="21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58"/>
      <c r="GB11" s="15"/>
      <c r="GC11" s="15"/>
      <c r="GD11" s="15"/>
      <c r="GE11" s="15"/>
      <c r="GF11" s="62"/>
      <c r="GG11" s="14"/>
      <c r="GH11" s="14"/>
      <c r="GI11" s="14"/>
      <c r="GJ11" s="14"/>
      <c r="GK11" s="14"/>
    </row>
    <row r="12" spans="1:193" s="9" customFormat="1" ht="36" customHeight="1">
      <c r="A12" s="386"/>
      <c r="B12" s="14"/>
      <c r="C12" s="67"/>
      <c r="D12" s="67"/>
      <c r="E12" s="1056" t="s">
        <v>159</v>
      </c>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2"/>
      <c r="CQ12" s="17"/>
      <c r="CR12" s="1121"/>
      <c r="CS12" s="1122"/>
      <c r="CT12" s="1122"/>
      <c r="CU12" s="1122"/>
      <c r="CV12" s="1122"/>
      <c r="CW12" s="1122"/>
      <c r="CX12" s="1122"/>
      <c r="CY12" s="1122"/>
      <c r="CZ12" s="1122"/>
      <c r="DA12" s="1122"/>
      <c r="DB12" s="1122"/>
      <c r="DC12" s="1122"/>
      <c r="DD12" s="1122"/>
      <c r="DE12" s="1122"/>
      <c r="DF12" s="1122"/>
      <c r="DG12" s="1122"/>
      <c r="DH12" s="1122"/>
      <c r="DI12" s="1122"/>
      <c r="DJ12" s="1122"/>
      <c r="DK12" s="1122"/>
      <c r="DL12" s="1122"/>
      <c r="DM12" s="1122"/>
      <c r="DN12" s="1122"/>
      <c r="DO12" s="1122"/>
      <c r="DP12" s="1122"/>
      <c r="DQ12" s="1122"/>
      <c r="DR12" s="1122"/>
      <c r="DS12" s="1122"/>
      <c r="DT12" s="1122"/>
      <c r="DU12" s="1122"/>
      <c r="DV12" s="1123"/>
      <c r="DW12" s="212"/>
      <c r="DX12" s="212"/>
      <c r="DY12" s="212"/>
      <c r="DZ12" s="212"/>
      <c r="EA12" s="212"/>
      <c r="EB12" s="212"/>
      <c r="EC12" s="212"/>
      <c r="ED12" s="212"/>
      <c r="EE12" s="212"/>
      <c r="EF12" s="212"/>
      <c r="EG12" s="212"/>
      <c r="EH12" s="212"/>
      <c r="EI12" s="212"/>
      <c r="EJ12" s="212"/>
      <c r="EK12" s="212"/>
      <c r="EL12" s="212"/>
      <c r="EM12" s="212"/>
      <c r="EN12" s="212"/>
      <c r="EO12" s="212"/>
      <c r="EP12" s="212"/>
      <c r="EQ12" s="15"/>
      <c r="ER12" s="15"/>
      <c r="ES12" s="15"/>
      <c r="ET12" s="15"/>
      <c r="EU12" s="15"/>
      <c r="EV12" s="15"/>
      <c r="EW12" s="15"/>
      <c r="EX12" s="15"/>
      <c r="EY12" s="15"/>
      <c r="EZ12" s="16"/>
      <c r="FA12" s="16"/>
      <c r="FB12" s="16"/>
      <c r="FC12" s="16"/>
      <c r="FD12" s="16"/>
      <c r="FE12" s="16"/>
      <c r="FF12" s="16"/>
      <c r="FG12" s="16"/>
      <c r="FH12" s="16"/>
      <c r="FI12" s="14"/>
      <c r="FJ12" s="14"/>
      <c r="FK12" s="14"/>
      <c r="FL12" s="14"/>
      <c r="FM12" s="14"/>
      <c r="FN12" s="14"/>
      <c r="FO12" s="14"/>
      <c r="FP12" s="14"/>
      <c r="FQ12" s="14"/>
      <c r="FR12" s="14"/>
      <c r="FS12" s="14"/>
      <c r="FT12" s="14"/>
      <c r="FU12" s="14"/>
      <c r="FV12" s="14"/>
      <c r="FW12" s="14"/>
      <c r="FX12" s="14"/>
      <c r="FY12" s="14"/>
      <c r="FZ12" s="14"/>
      <c r="GA12" s="14"/>
      <c r="GB12" s="58"/>
      <c r="GC12" s="58"/>
      <c r="GD12" s="58"/>
      <c r="GE12" s="58"/>
      <c r="GF12" s="62"/>
      <c r="GG12" s="14"/>
      <c r="GH12" s="14"/>
      <c r="GI12" s="14"/>
      <c r="GJ12" s="14"/>
      <c r="GK12" s="14"/>
    </row>
    <row r="13" spans="1:193" s="9" customFormat="1" ht="30.75" customHeight="1">
      <c r="A13" s="386"/>
      <c r="B13" s="14"/>
      <c r="C13" s="67"/>
      <c r="D13" s="67"/>
      <c r="E13" s="1056" t="s">
        <v>160</v>
      </c>
      <c r="F13" s="1057"/>
      <c r="G13" s="1057"/>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2"/>
      <c r="CQ13" s="17"/>
      <c r="CR13" s="1121"/>
      <c r="CS13" s="1122"/>
      <c r="CT13" s="1122"/>
      <c r="CU13" s="1122"/>
      <c r="CV13" s="1122"/>
      <c r="CW13" s="1122"/>
      <c r="CX13" s="1122"/>
      <c r="CY13" s="1122"/>
      <c r="CZ13" s="1122"/>
      <c r="DA13" s="1122"/>
      <c r="DB13" s="1122"/>
      <c r="DC13" s="1122"/>
      <c r="DD13" s="1122"/>
      <c r="DE13" s="1122"/>
      <c r="DF13" s="1122"/>
      <c r="DG13" s="1122"/>
      <c r="DH13" s="1122"/>
      <c r="DI13" s="1122"/>
      <c r="DJ13" s="1122"/>
      <c r="DK13" s="1122"/>
      <c r="DL13" s="1122"/>
      <c r="DM13" s="1122"/>
      <c r="DN13" s="1122"/>
      <c r="DO13" s="1122"/>
      <c r="DP13" s="1122"/>
      <c r="DQ13" s="1122"/>
      <c r="DR13" s="1122"/>
      <c r="DS13" s="1122"/>
      <c r="DT13" s="1122"/>
      <c r="DU13" s="1122"/>
      <c r="DV13" s="1123"/>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62"/>
      <c r="GF13" s="62"/>
      <c r="GG13" s="62"/>
      <c r="GH13" s="62"/>
      <c r="GI13" s="62"/>
      <c r="GJ13" s="14"/>
      <c r="GK13" s="392"/>
    </row>
    <row r="14" spans="1:193" s="9" customFormat="1" ht="20.25" customHeight="1">
      <c r="A14" s="386"/>
      <c r="B14" s="14"/>
      <c r="C14" s="67"/>
      <c r="D14" s="67"/>
      <c r="E14" s="1056" t="s">
        <v>44</v>
      </c>
      <c r="F14" s="1057"/>
      <c r="G14" s="1057"/>
      <c r="H14" s="1057"/>
      <c r="I14" s="1057"/>
      <c r="J14" s="1057"/>
      <c r="K14" s="1057"/>
      <c r="L14" s="1057"/>
      <c r="M14" s="1057"/>
      <c r="N14" s="1057"/>
      <c r="O14" s="1057"/>
      <c r="P14" s="1057"/>
      <c r="Q14" s="1057"/>
      <c r="R14" s="1057"/>
      <c r="S14" s="1057"/>
      <c r="T14" s="1057"/>
      <c r="U14" s="1057"/>
      <c r="V14" s="1057"/>
      <c r="W14" s="1057"/>
      <c r="X14" s="1057"/>
      <c r="Y14" s="1057"/>
      <c r="Z14" s="1057"/>
      <c r="AA14" s="1057"/>
      <c r="AB14" s="1057"/>
      <c r="AC14" s="1057"/>
      <c r="AD14" s="1057"/>
      <c r="AE14" s="1057"/>
      <c r="AF14" s="1057"/>
      <c r="AG14" s="1061" t="s">
        <v>265</v>
      </c>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2"/>
      <c r="CQ14" s="17"/>
      <c r="CR14" s="1121"/>
      <c r="CS14" s="1122"/>
      <c r="CT14" s="1122"/>
      <c r="CU14" s="1122"/>
      <c r="CV14" s="1122"/>
      <c r="CW14" s="1122"/>
      <c r="CX14" s="1122"/>
      <c r="CY14" s="1122"/>
      <c r="CZ14" s="1122"/>
      <c r="DA14" s="1122"/>
      <c r="DB14" s="1122"/>
      <c r="DC14" s="1122"/>
      <c r="DD14" s="1122"/>
      <c r="DE14" s="1122"/>
      <c r="DF14" s="1122"/>
      <c r="DG14" s="1122"/>
      <c r="DH14" s="1122"/>
      <c r="DI14" s="1122"/>
      <c r="DJ14" s="1122"/>
      <c r="DK14" s="1122"/>
      <c r="DL14" s="1122"/>
      <c r="DM14" s="1122"/>
      <c r="DN14" s="1122"/>
      <c r="DO14" s="1122"/>
      <c r="DP14" s="1122"/>
      <c r="DQ14" s="1122"/>
      <c r="DR14" s="1122"/>
      <c r="DS14" s="1122"/>
      <c r="DT14" s="1122"/>
      <c r="DU14" s="1122"/>
      <c r="DV14" s="1123"/>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62"/>
      <c r="GF14" s="62"/>
      <c r="GG14" s="62"/>
      <c r="GH14" s="62"/>
      <c r="GI14" s="62"/>
      <c r="GJ14" s="14"/>
      <c r="GK14" s="392"/>
    </row>
    <row r="15" spans="1:193" s="9" customFormat="1" ht="20.25" customHeight="1">
      <c r="A15" s="386"/>
      <c r="B15" s="14"/>
      <c r="C15" s="67"/>
      <c r="D15" s="67"/>
      <c r="E15" s="1056" t="s">
        <v>45</v>
      </c>
      <c r="F15" s="1057"/>
      <c r="G15" s="1057"/>
      <c r="H15" s="1057"/>
      <c r="I15" s="1057"/>
      <c r="J15" s="1057"/>
      <c r="K15" s="1057"/>
      <c r="L15" s="1057"/>
      <c r="M15" s="1057"/>
      <c r="N15" s="1057"/>
      <c r="O15" s="1057"/>
      <c r="P15" s="1057"/>
      <c r="Q15" s="1057"/>
      <c r="R15" s="1057"/>
      <c r="S15" s="1057"/>
      <c r="T15" s="1057"/>
      <c r="U15" s="1057"/>
      <c r="V15" s="1057"/>
      <c r="W15" s="1057"/>
      <c r="X15" s="1057"/>
      <c r="Y15" s="1057"/>
      <c r="Z15" s="1057"/>
      <c r="AA15" s="1057"/>
      <c r="AB15" s="1057"/>
      <c r="AC15" s="1057"/>
      <c r="AD15" s="1057"/>
      <c r="AE15" s="1057"/>
      <c r="AF15" s="1057"/>
      <c r="AG15" s="1061" t="s">
        <v>266</v>
      </c>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2"/>
      <c r="CQ15" s="17"/>
      <c r="CR15" s="1121"/>
      <c r="CS15" s="1122"/>
      <c r="CT15" s="1122"/>
      <c r="CU15" s="1122"/>
      <c r="CV15" s="1122"/>
      <c r="CW15" s="1122"/>
      <c r="CX15" s="1122"/>
      <c r="CY15" s="1122"/>
      <c r="CZ15" s="1122"/>
      <c r="DA15" s="1122"/>
      <c r="DB15" s="1122"/>
      <c r="DC15" s="1122"/>
      <c r="DD15" s="1122"/>
      <c r="DE15" s="1122"/>
      <c r="DF15" s="1122"/>
      <c r="DG15" s="1122"/>
      <c r="DH15" s="1122"/>
      <c r="DI15" s="1122"/>
      <c r="DJ15" s="1122"/>
      <c r="DK15" s="1122"/>
      <c r="DL15" s="1122"/>
      <c r="DM15" s="1122"/>
      <c r="DN15" s="1122"/>
      <c r="DO15" s="1122"/>
      <c r="DP15" s="1122"/>
      <c r="DQ15" s="1122"/>
      <c r="DR15" s="1122"/>
      <c r="DS15" s="1122"/>
      <c r="DT15" s="1122"/>
      <c r="DU15" s="1122"/>
      <c r="DV15" s="1123"/>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62"/>
      <c r="GF15" s="62"/>
      <c r="GG15" s="62"/>
      <c r="GH15" s="62"/>
      <c r="GI15" s="62"/>
      <c r="GJ15" s="14"/>
      <c r="GK15" s="392"/>
    </row>
    <row r="16" spans="1:193" s="9" customFormat="1" ht="20.25" customHeight="1">
      <c r="A16" s="386"/>
      <c r="B16" s="14"/>
      <c r="C16" s="67"/>
      <c r="D16" s="67"/>
      <c r="E16" s="1056" t="s">
        <v>46</v>
      </c>
      <c r="F16" s="1057"/>
      <c r="G16" s="1057"/>
      <c r="H16" s="1057"/>
      <c r="I16" s="1057"/>
      <c r="J16" s="1057"/>
      <c r="K16" s="1057"/>
      <c r="L16" s="1057"/>
      <c r="M16" s="1057"/>
      <c r="N16" s="1057"/>
      <c r="O16" s="1057"/>
      <c r="P16" s="1057"/>
      <c r="Q16" s="1057"/>
      <c r="R16" s="1057"/>
      <c r="S16" s="1057"/>
      <c r="T16" s="1057"/>
      <c r="U16" s="1057"/>
      <c r="V16" s="1057"/>
      <c r="W16" s="1057"/>
      <c r="X16" s="1057"/>
      <c r="Y16" s="1057"/>
      <c r="Z16" s="1057"/>
      <c r="AA16" s="1057"/>
      <c r="AB16" s="1057"/>
      <c r="AC16" s="1057"/>
      <c r="AD16" s="1057"/>
      <c r="AE16" s="1057"/>
      <c r="AF16" s="1057"/>
      <c r="AG16" s="1061" t="s">
        <v>265</v>
      </c>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2"/>
      <c r="CQ16" s="17"/>
      <c r="CR16" s="1124"/>
      <c r="CS16" s="1125"/>
      <c r="CT16" s="1125"/>
      <c r="CU16" s="1125"/>
      <c r="CV16" s="1125"/>
      <c r="CW16" s="1125"/>
      <c r="CX16" s="1125"/>
      <c r="CY16" s="1125"/>
      <c r="CZ16" s="1125"/>
      <c r="DA16" s="1125"/>
      <c r="DB16" s="1125"/>
      <c r="DC16" s="1125"/>
      <c r="DD16" s="1125"/>
      <c r="DE16" s="1125"/>
      <c r="DF16" s="1125"/>
      <c r="DG16" s="1125"/>
      <c r="DH16" s="1125"/>
      <c r="DI16" s="1125"/>
      <c r="DJ16" s="1125"/>
      <c r="DK16" s="1125"/>
      <c r="DL16" s="1125"/>
      <c r="DM16" s="1125"/>
      <c r="DN16" s="1125"/>
      <c r="DO16" s="1125"/>
      <c r="DP16" s="1125"/>
      <c r="DQ16" s="1125"/>
      <c r="DR16" s="1125"/>
      <c r="DS16" s="1125"/>
      <c r="DT16" s="1125"/>
      <c r="DU16" s="1125"/>
      <c r="DV16" s="1126"/>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62"/>
      <c r="GF16" s="62"/>
      <c r="GG16" s="62"/>
      <c r="GH16" s="62"/>
      <c r="GI16" s="62"/>
      <c r="GJ16" s="14"/>
      <c r="GK16" s="392"/>
    </row>
    <row r="17" spans="1:193" ht="9.75" customHeight="1">
      <c r="A17" s="386"/>
      <c r="B17" s="12"/>
      <c r="C17" s="389"/>
      <c r="D17" s="162"/>
      <c r="E17" s="141"/>
      <c r="F17" s="141"/>
      <c r="G17" s="141"/>
      <c r="H17" s="141"/>
      <c r="I17" s="141"/>
      <c r="J17" s="141"/>
      <c r="K17" s="141"/>
      <c r="L17" s="141"/>
      <c r="M17" s="141"/>
      <c r="N17" s="141"/>
      <c r="O17" s="141"/>
      <c r="P17" s="141"/>
      <c r="Q17" s="141"/>
      <c r="R17" s="165"/>
      <c r="S17" s="165"/>
      <c r="T17" s="165"/>
      <c r="U17" s="165"/>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264"/>
      <c r="AU17" s="42"/>
      <c r="AV17" s="42"/>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17"/>
      <c r="CR17" s="17"/>
      <c r="CS17" s="17"/>
      <c r="CT17" s="1129"/>
      <c r="CU17" s="1129"/>
      <c r="CV17" s="1129"/>
      <c r="CW17" s="1129"/>
      <c r="CX17" s="1129"/>
      <c r="CY17" s="1129"/>
      <c r="CZ17" s="1129"/>
      <c r="DA17" s="1129"/>
      <c r="DB17" s="1129"/>
      <c r="DC17" s="1129"/>
      <c r="DD17" s="1129"/>
      <c r="DE17" s="1129"/>
      <c r="DF17" s="1129"/>
      <c r="DG17" s="1129"/>
      <c r="DH17" s="1129"/>
      <c r="DI17" s="1129"/>
      <c r="DJ17" s="1129"/>
      <c r="DK17" s="1129"/>
      <c r="DL17" s="1129"/>
      <c r="DM17" s="1129"/>
      <c r="DN17" s="1129"/>
      <c r="DO17" s="1129"/>
      <c r="DP17" s="1129"/>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7"/>
      <c r="GD17" s="17"/>
      <c r="GE17" s="17"/>
      <c r="GF17" s="17"/>
      <c r="GG17" s="62"/>
      <c r="GH17" s="14"/>
      <c r="GI17" s="390"/>
      <c r="GJ17" s="390"/>
      <c r="GK17" s="390"/>
    </row>
    <row r="18" spans="1:193" ht="21.75" customHeight="1">
      <c r="A18" s="386"/>
      <c r="B18" s="389" t="s">
        <v>150</v>
      </c>
      <c r="C18" s="389"/>
      <c r="D18" s="162"/>
      <c r="E18" s="141" t="s">
        <v>37</v>
      </c>
      <c r="F18" s="141"/>
      <c r="G18" s="141"/>
      <c r="H18" s="141"/>
      <c r="I18" s="141"/>
      <c r="J18" s="141"/>
      <c r="K18" s="141"/>
      <c r="L18" s="141"/>
      <c r="M18" s="141"/>
      <c r="N18" s="141"/>
      <c r="O18" s="141"/>
      <c r="P18" s="141"/>
      <c r="Q18" s="141"/>
      <c r="R18" s="165"/>
      <c r="S18" s="165"/>
      <c r="T18" s="165"/>
      <c r="U18" s="165"/>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264"/>
      <c r="AU18" s="42"/>
      <c r="AV18" s="42"/>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42"/>
      <c r="BW18" s="42"/>
      <c r="BX18" s="42"/>
      <c r="BY18" s="42"/>
      <c r="BZ18" s="42"/>
      <c r="CA18" s="42"/>
      <c r="CB18" s="42"/>
      <c r="CC18" s="42"/>
      <c r="CD18" s="42"/>
      <c r="CE18" s="42"/>
      <c r="CF18" s="42"/>
      <c r="CG18" s="42"/>
      <c r="CH18" s="39"/>
      <c r="CI18" s="39"/>
      <c r="CJ18" s="39"/>
      <c r="CK18" s="39"/>
      <c r="CL18" s="39"/>
      <c r="CM18" s="39"/>
      <c r="CN18" s="39"/>
      <c r="CO18" s="39"/>
      <c r="CP18" s="39"/>
      <c r="CQ18" s="17"/>
      <c r="CR18" s="17"/>
      <c r="CS18" s="17"/>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7"/>
      <c r="GD18" s="17"/>
      <c r="GE18" s="17"/>
      <c r="GF18" s="17"/>
      <c r="GG18" s="62"/>
      <c r="GH18" s="14"/>
      <c r="GI18" s="390"/>
      <c r="GJ18" s="390"/>
      <c r="GK18" s="390"/>
    </row>
    <row r="19" spans="1:193" ht="24" customHeight="1">
      <c r="A19" s="386"/>
      <c r="B19" s="12"/>
      <c r="C19" s="389"/>
      <c r="D19" s="162"/>
      <c r="E19" s="746" t="s">
        <v>24</v>
      </c>
      <c r="F19" s="747"/>
      <c r="G19" s="747"/>
      <c r="H19" s="747"/>
      <c r="I19" s="747"/>
      <c r="J19" s="747"/>
      <c r="K19" s="747"/>
      <c r="L19" s="747"/>
      <c r="M19" s="733"/>
      <c r="N19" s="64"/>
      <c r="O19" s="64"/>
      <c r="P19" s="746" t="s">
        <v>35</v>
      </c>
      <c r="Q19" s="747"/>
      <c r="R19" s="747"/>
      <c r="S19" s="747"/>
      <c r="T19" s="747"/>
      <c r="U19" s="747"/>
      <c r="V19" s="747"/>
      <c r="W19" s="747"/>
      <c r="X19" s="733"/>
      <c r="Y19" s="746" t="s">
        <v>36</v>
      </c>
      <c r="Z19" s="747"/>
      <c r="AA19" s="747"/>
      <c r="AB19" s="747"/>
      <c r="AC19" s="747"/>
      <c r="AD19" s="747"/>
      <c r="AE19" s="747"/>
      <c r="AF19" s="747"/>
      <c r="AG19" s="733"/>
      <c r="AH19" s="746" t="s">
        <v>142</v>
      </c>
      <c r="AI19" s="747"/>
      <c r="AJ19" s="747"/>
      <c r="AK19" s="747"/>
      <c r="AL19" s="747"/>
      <c r="AM19" s="747"/>
      <c r="AN19" s="747"/>
      <c r="AO19" s="747"/>
      <c r="AP19" s="733"/>
      <c r="AQ19" s="746" t="s">
        <v>27</v>
      </c>
      <c r="AR19" s="747"/>
      <c r="AS19" s="747"/>
      <c r="AT19" s="747"/>
      <c r="AU19" s="747"/>
      <c r="AV19" s="747"/>
      <c r="AW19" s="747"/>
      <c r="AX19" s="747"/>
      <c r="AY19" s="747"/>
      <c r="AZ19" s="746" t="s">
        <v>41</v>
      </c>
      <c r="BA19" s="747"/>
      <c r="BB19" s="747"/>
      <c r="BC19" s="747"/>
      <c r="BD19" s="747"/>
      <c r="BE19" s="747"/>
      <c r="BF19" s="747"/>
      <c r="BG19" s="747"/>
      <c r="BH19" s="747"/>
      <c r="BI19" s="747"/>
      <c r="BJ19" s="359"/>
      <c r="BK19" s="360"/>
      <c r="BL19" s="746" t="s">
        <v>39</v>
      </c>
      <c r="BM19" s="747"/>
      <c r="BN19" s="747"/>
      <c r="BO19" s="747"/>
      <c r="BP19" s="747"/>
      <c r="BQ19" s="747"/>
      <c r="BR19" s="747"/>
      <c r="BS19" s="747"/>
      <c r="BT19" s="733"/>
      <c r="BU19" s="746" t="s">
        <v>40</v>
      </c>
      <c r="BV19" s="747"/>
      <c r="BW19" s="747"/>
      <c r="BX19" s="747"/>
      <c r="BY19" s="747"/>
      <c r="BZ19" s="747"/>
      <c r="CA19" s="747"/>
      <c r="CB19" s="747"/>
      <c r="CC19" s="733"/>
      <c r="CD19" s="11"/>
      <c r="CE19" s="11"/>
      <c r="CF19" s="746" t="s">
        <v>12</v>
      </c>
      <c r="CG19" s="747"/>
      <c r="CH19" s="747"/>
      <c r="CI19" s="747"/>
      <c r="CJ19" s="747"/>
      <c r="CK19" s="747"/>
      <c r="CL19" s="747"/>
      <c r="CM19" s="747"/>
      <c r="CN19" s="747"/>
      <c r="CO19" s="747"/>
      <c r="CP19" s="733"/>
      <c r="CQ19" s="17"/>
      <c r="CR19" s="17"/>
      <c r="CS19" s="17"/>
      <c r="CT19" s="253"/>
      <c r="CU19" s="253"/>
      <c r="CV19" s="253"/>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7"/>
      <c r="ES19" s="17"/>
      <c r="ET19" s="17"/>
      <c r="EU19" s="17"/>
      <c r="EV19" s="17"/>
      <c r="EW19" s="17"/>
      <c r="EX19" s="17"/>
      <c r="EY19" s="17"/>
      <c r="EZ19" s="17"/>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7"/>
      <c r="GD19" s="17"/>
      <c r="GE19" s="17"/>
      <c r="GF19" s="17"/>
      <c r="GG19" s="62"/>
      <c r="GH19" s="14"/>
      <c r="GI19" s="390"/>
      <c r="GJ19" s="390"/>
      <c r="GK19" s="390"/>
    </row>
    <row r="20" spans="1:193" ht="15">
      <c r="A20" s="386"/>
      <c r="B20" s="12"/>
      <c r="C20" s="389"/>
      <c r="D20" s="162"/>
      <c r="E20" s="1130">
        <v>40904</v>
      </c>
      <c r="F20" s="1131"/>
      <c r="G20" s="1131"/>
      <c r="H20" s="1131"/>
      <c r="I20" s="1131"/>
      <c r="J20" s="1131"/>
      <c r="K20" s="1131"/>
      <c r="L20" s="1131"/>
      <c r="M20" s="1132"/>
      <c r="N20" s="615"/>
      <c r="O20" s="615"/>
      <c r="P20" s="1130"/>
      <c r="Q20" s="1131"/>
      <c r="R20" s="1131"/>
      <c r="S20" s="1131"/>
      <c r="T20" s="1131"/>
      <c r="U20" s="1131"/>
      <c r="V20" s="1131"/>
      <c r="W20" s="1131"/>
      <c r="X20" s="1132"/>
      <c r="Y20" s="734"/>
      <c r="Z20" s="735"/>
      <c r="AA20" s="735"/>
      <c r="AB20" s="735"/>
      <c r="AC20" s="735"/>
      <c r="AD20" s="735"/>
      <c r="AE20" s="735"/>
      <c r="AF20" s="735"/>
      <c r="AG20" s="736"/>
      <c r="AH20" s="734"/>
      <c r="AI20" s="735"/>
      <c r="AJ20" s="735"/>
      <c r="AK20" s="735"/>
      <c r="AL20" s="735"/>
      <c r="AM20" s="735"/>
      <c r="AN20" s="735"/>
      <c r="AO20" s="735"/>
      <c r="AP20" s="736"/>
      <c r="AQ20" s="734"/>
      <c r="AR20" s="735"/>
      <c r="AS20" s="735"/>
      <c r="AT20" s="735"/>
      <c r="AU20" s="735"/>
      <c r="AV20" s="735"/>
      <c r="AW20" s="735"/>
      <c r="AX20" s="735"/>
      <c r="AY20" s="735"/>
      <c r="AZ20" s="734"/>
      <c r="BA20" s="735"/>
      <c r="BB20" s="735"/>
      <c r="BC20" s="735"/>
      <c r="BD20" s="735"/>
      <c r="BE20" s="735"/>
      <c r="BF20" s="735"/>
      <c r="BG20" s="735"/>
      <c r="BH20" s="735"/>
      <c r="BI20" s="735"/>
      <c r="BJ20" s="617"/>
      <c r="BK20" s="618"/>
      <c r="BL20" s="734"/>
      <c r="BM20" s="735"/>
      <c r="BN20" s="735"/>
      <c r="BO20" s="735"/>
      <c r="BP20" s="735"/>
      <c r="BQ20" s="735"/>
      <c r="BR20" s="735"/>
      <c r="BS20" s="735"/>
      <c r="BT20" s="736"/>
      <c r="BU20" s="734"/>
      <c r="BV20" s="735"/>
      <c r="BW20" s="735"/>
      <c r="BX20" s="735"/>
      <c r="BY20" s="735"/>
      <c r="BZ20" s="735"/>
      <c r="CA20" s="735"/>
      <c r="CB20" s="735"/>
      <c r="CC20" s="736"/>
      <c r="CD20" s="11"/>
      <c r="CE20" s="11"/>
      <c r="CF20" s="725"/>
      <c r="CG20" s="708"/>
      <c r="CH20" s="708"/>
      <c r="CI20" s="708"/>
      <c r="CJ20" s="708"/>
      <c r="CK20" s="708"/>
      <c r="CL20" s="708"/>
      <c r="CM20" s="708"/>
      <c r="CN20" s="708"/>
      <c r="CO20" s="708"/>
      <c r="CP20" s="709"/>
      <c r="CQ20" s="17"/>
      <c r="CR20" s="17"/>
      <c r="CS20" s="17"/>
      <c r="CT20" s="253"/>
      <c r="CU20" s="253"/>
      <c r="CV20" s="253"/>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7"/>
      <c r="ES20" s="17"/>
      <c r="ET20" s="17"/>
      <c r="EU20" s="17"/>
      <c r="EV20" s="17"/>
      <c r="EW20" s="17"/>
      <c r="EX20" s="17"/>
      <c r="EY20" s="17"/>
      <c r="EZ20" s="17"/>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7"/>
      <c r="GD20" s="17"/>
      <c r="GE20" s="17"/>
      <c r="GF20" s="17"/>
      <c r="GG20" s="62"/>
      <c r="GH20" s="14"/>
      <c r="GI20" s="390"/>
      <c r="GJ20" s="390"/>
      <c r="GK20" s="390"/>
    </row>
    <row r="21" spans="1:193" ht="15">
      <c r="A21" s="386"/>
      <c r="B21" s="12"/>
      <c r="C21" s="389"/>
      <c r="D21" s="162"/>
      <c r="E21" s="619"/>
      <c r="F21" s="619"/>
      <c r="G21" s="619"/>
      <c r="H21" s="619"/>
      <c r="I21" s="619"/>
      <c r="J21" s="619"/>
      <c r="K21" s="619"/>
      <c r="L21" s="619"/>
      <c r="M21" s="619"/>
      <c r="N21" s="615"/>
      <c r="O21" s="615"/>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734"/>
      <c r="AR21" s="735"/>
      <c r="AS21" s="735"/>
      <c r="AT21" s="735"/>
      <c r="AU21" s="735"/>
      <c r="AV21" s="735"/>
      <c r="AW21" s="735"/>
      <c r="AX21" s="735"/>
      <c r="AY21" s="736"/>
      <c r="AZ21" s="618"/>
      <c r="BA21" s="618"/>
      <c r="BB21" s="618"/>
      <c r="BC21" s="618"/>
      <c r="BD21" s="618"/>
      <c r="BE21" s="618"/>
      <c r="BF21" s="618"/>
      <c r="BG21" s="618"/>
      <c r="BH21" s="618"/>
      <c r="BI21" s="621"/>
      <c r="BJ21" s="618"/>
      <c r="BK21" s="618"/>
      <c r="BL21" s="618"/>
      <c r="BM21" s="618"/>
      <c r="BN21" s="618"/>
      <c r="BO21" s="618"/>
      <c r="BP21" s="618"/>
      <c r="BQ21" s="618"/>
      <c r="BR21" s="618"/>
      <c r="BS21" s="618"/>
      <c r="BT21" s="618"/>
      <c r="BU21" s="618"/>
      <c r="BV21" s="618"/>
      <c r="BW21" s="618"/>
      <c r="BX21" s="618"/>
      <c r="BY21" s="618"/>
      <c r="BZ21" s="618"/>
      <c r="CA21" s="618"/>
      <c r="CB21" s="622"/>
      <c r="CC21" s="623"/>
      <c r="CD21" s="11"/>
      <c r="CE21" s="11"/>
      <c r="CF21" s="725"/>
      <c r="CG21" s="708"/>
      <c r="CH21" s="708"/>
      <c r="CI21" s="708"/>
      <c r="CJ21" s="708"/>
      <c r="CK21" s="708"/>
      <c r="CL21" s="708"/>
      <c r="CM21" s="708"/>
      <c r="CN21" s="708"/>
      <c r="CO21" s="708"/>
      <c r="CP21" s="709"/>
      <c r="CQ21" s="17"/>
      <c r="CR21" s="17"/>
      <c r="CS21" s="17"/>
      <c r="CT21" s="253"/>
      <c r="CU21" s="253"/>
      <c r="CV21" s="253"/>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7"/>
      <c r="ES21" s="17"/>
      <c r="ET21" s="17"/>
      <c r="EU21" s="17"/>
      <c r="EV21" s="17"/>
      <c r="EW21" s="17"/>
      <c r="EX21" s="17"/>
      <c r="EY21" s="17"/>
      <c r="EZ21" s="17"/>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7"/>
      <c r="GD21" s="17"/>
      <c r="GE21" s="17"/>
      <c r="GF21" s="17"/>
      <c r="GG21" s="62"/>
      <c r="GH21" s="14"/>
      <c r="GI21" s="390"/>
      <c r="GJ21" s="390"/>
      <c r="GK21" s="390"/>
    </row>
    <row r="22" spans="1:193" ht="15.75" customHeight="1">
      <c r="A22" s="386"/>
      <c r="B22" s="12"/>
      <c r="C22" s="389"/>
      <c r="D22" s="162"/>
      <c r="E22" s="1117"/>
      <c r="F22" s="1117"/>
      <c r="G22" s="1117"/>
      <c r="H22" s="1117"/>
      <c r="I22" s="1117"/>
      <c r="J22" s="1117"/>
      <c r="K22" s="1117"/>
      <c r="L22" s="1117"/>
      <c r="M22" s="1117"/>
      <c r="N22" s="615"/>
      <c r="O22" s="615"/>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734"/>
      <c r="AR22" s="735"/>
      <c r="AS22" s="735"/>
      <c r="AT22" s="735"/>
      <c r="AU22" s="735"/>
      <c r="AV22" s="735"/>
      <c r="AW22" s="735"/>
      <c r="AX22" s="735"/>
      <c r="AY22" s="736"/>
      <c r="AZ22" s="692"/>
      <c r="BA22" s="692"/>
      <c r="BB22" s="692"/>
      <c r="BC22" s="692"/>
      <c r="BD22" s="692"/>
      <c r="BE22" s="692"/>
      <c r="BF22" s="692"/>
      <c r="BG22" s="692"/>
      <c r="BH22" s="692"/>
      <c r="BI22" s="622"/>
      <c r="BJ22" s="622"/>
      <c r="BK22" s="622"/>
      <c r="BL22" s="622"/>
      <c r="BM22" s="622"/>
      <c r="BN22" s="622"/>
      <c r="BO22" s="622"/>
      <c r="BP22" s="622"/>
      <c r="BQ22" s="622"/>
      <c r="BR22" s="622"/>
      <c r="BS22" s="622"/>
      <c r="BT22" s="624"/>
      <c r="BU22" s="624"/>
      <c r="BV22" s="622"/>
      <c r="BW22" s="622"/>
      <c r="BX22" s="622"/>
      <c r="BY22" s="616"/>
      <c r="BZ22" s="616"/>
      <c r="CA22" s="616"/>
      <c r="CB22" s="616"/>
      <c r="CC22" s="623"/>
      <c r="CD22" s="11"/>
      <c r="CE22" s="11"/>
      <c r="CF22" s="725"/>
      <c r="CG22" s="708"/>
      <c r="CH22" s="708"/>
      <c r="CI22" s="708"/>
      <c r="CJ22" s="708"/>
      <c r="CK22" s="708"/>
      <c r="CL22" s="708"/>
      <c r="CM22" s="708"/>
      <c r="CN22" s="708"/>
      <c r="CO22" s="708"/>
      <c r="CP22" s="709"/>
      <c r="CQ22" s="17"/>
      <c r="CR22" s="17"/>
      <c r="CS22" s="17"/>
      <c r="CT22" s="253"/>
      <c r="CU22" s="253"/>
      <c r="CV22" s="253"/>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7"/>
      <c r="ES22" s="17"/>
      <c r="ET22" s="17"/>
      <c r="EU22" s="17"/>
      <c r="EV22" s="17"/>
      <c r="EW22" s="17"/>
      <c r="EX22" s="17"/>
      <c r="EY22" s="17"/>
      <c r="EZ22" s="17"/>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7"/>
      <c r="GD22" s="17"/>
      <c r="GE22" s="17"/>
      <c r="GF22" s="17"/>
      <c r="GG22" s="62"/>
      <c r="GH22" s="14"/>
      <c r="GI22" s="390"/>
      <c r="GJ22" s="390"/>
      <c r="GK22" s="390"/>
    </row>
    <row r="23" spans="1:193" ht="15">
      <c r="A23" s="386"/>
      <c r="B23" s="12"/>
      <c r="C23" s="389"/>
      <c r="D23" s="162"/>
      <c r="E23" s="141"/>
      <c r="F23" s="141"/>
      <c r="G23" s="141"/>
      <c r="H23" s="141"/>
      <c r="I23" s="141"/>
      <c r="J23" s="141"/>
      <c r="K23" s="141"/>
      <c r="L23" s="141"/>
      <c r="M23" s="141"/>
      <c r="N23" s="141"/>
      <c r="O23" s="141"/>
      <c r="P23" s="141"/>
      <c r="Q23" s="141"/>
      <c r="R23" s="165"/>
      <c r="S23" s="165"/>
      <c r="T23" s="165"/>
      <c r="U23" s="165"/>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264"/>
      <c r="AU23" s="42"/>
      <c r="AV23" s="42"/>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20"/>
      <c r="BZ23" s="20"/>
      <c r="CA23" s="20"/>
      <c r="CB23" s="20"/>
      <c r="CC23" s="20"/>
      <c r="CD23" s="20"/>
      <c r="CE23" s="253"/>
      <c r="CF23" s="253"/>
      <c r="CG23" s="253"/>
      <c r="CH23" s="253"/>
      <c r="CI23" s="253"/>
      <c r="CJ23" s="253"/>
      <c r="CK23" s="253"/>
      <c r="CL23" s="253"/>
      <c r="CM23" s="253"/>
      <c r="CN23" s="12"/>
      <c r="CO23" s="12"/>
      <c r="CP23" s="12"/>
      <c r="CQ23" s="17"/>
      <c r="CR23" s="17"/>
      <c r="CS23" s="17"/>
      <c r="CT23" s="253"/>
      <c r="CU23" s="253"/>
      <c r="CV23" s="253"/>
      <c r="CW23" s="12"/>
      <c r="CX23" s="12"/>
      <c r="CY23" s="12"/>
      <c r="CZ23" s="12"/>
      <c r="DA23" s="12"/>
      <c r="DB23" s="12"/>
      <c r="DC23" s="12"/>
      <c r="DD23" s="12"/>
      <c r="DE23" s="12"/>
      <c r="DF23" s="253"/>
      <c r="DG23" s="253"/>
      <c r="DH23" s="253"/>
      <c r="DI23" s="253"/>
      <c r="DJ23" s="253"/>
      <c r="DK23" s="253"/>
      <c r="DL23" s="253"/>
      <c r="DM23" s="253"/>
      <c r="DN23" s="253"/>
      <c r="DO23" s="253"/>
      <c r="DP23" s="253"/>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7"/>
      <c r="GD23" s="17"/>
      <c r="GE23" s="17"/>
      <c r="GF23" s="17"/>
      <c r="GG23" s="62"/>
      <c r="GH23" s="14"/>
      <c r="GI23" s="390"/>
      <c r="GJ23" s="390"/>
      <c r="GK23" s="390"/>
    </row>
    <row r="24" spans="1:193" s="9" customFormat="1" ht="15">
      <c r="A24" s="386"/>
      <c r="B24" s="389" t="s">
        <v>176</v>
      </c>
      <c r="C24" s="67"/>
      <c r="D24" s="67"/>
      <c r="E24" s="1140">
        <f>IF(CG24&gt;CG27*30/100,"ERRORE:Ricerca Fondamentale max 30% di "&amp;CG27&amp;" = "&amp;CG27*30/100,"")</f>
      </c>
      <c r="F24" s="1140"/>
      <c r="G24" s="1140"/>
      <c r="H24" s="1140"/>
      <c r="I24" s="1140"/>
      <c r="J24" s="1140"/>
      <c r="K24" s="1140"/>
      <c r="L24" s="1140"/>
      <c r="M24" s="1140"/>
      <c r="N24" s="1140"/>
      <c r="O24" s="1140"/>
      <c r="P24" s="1140"/>
      <c r="Q24" s="1140"/>
      <c r="R24" s="1140"/>
      <c r="S24" s="1140"/>
      <c r="T24" s="1140"/>
      <c r="U24" s="1140"/>
      <c r="V24" s="1140"/>
      <c r="W24" s="1140"/>
      <c r="X24" s="1140"/>
      <c r="Y24" s="1140"/>
      <c r="Z24" s="1140"/>
      <c r="AA24" s="1140"/>
      <c r="AB24" s="1140"/>
      <c r="AC24" s="1140"/>
      <c r="AD24" s="1140"/>
      <c r="AE24" s="1140"/>
      <c r="AF24" s="1140"/>
      <c r="AG24" s="1140"/>
      <c r="AH24" s="1140"/>
      <c r="AI24" s="1140"/>
      <c r="AJ24" s="1140"/>
      <c r="AK24" s="1140"/>
      <c r="AL24" s="1140"/>
      <c r="AM24" s="1140"/>
      <c r="AN24" s="1140"/>
      <c r="AO24" s="1140"/>
      <c r="AP24" s="1140"/>
      <c r="AQ24" s="1140"/>
      <c r="AR24" s="1140"/>
      <c r="AS24" s="1140"/>
      <c r="AT24" s="1140"/>
      <c r="AU24" s="1140"/>
      <c r="AV24" s="1140"/>
      <c r="AW24" s="1140"/>
      <c r="AX24" s="1140"/>
      <c r="AY24" s="1140"/>
      <c r="AZ24" s="1140"/>
      <c r="BA24" s="1140"/>
      <c r="BB24" s="1140"/>
      <c r="BC24" s="1140"/>
      <c r="BD24" s="1140"/>
      <c r="BE24" s="1140"/>
      <c r="BF24" s="1140"/>
      <c r="BG24" s="1140"/>
      <c r="BH24" s="1140"/>
      <c r="BI24" s="1140"/>
      <c r="BJ24" s="1140"/>
      <c r="BK24" s="58"/>
      <c r="BL24" s="726" t="s">
        <v>15</v>
      </c>
      <c r="BM24" s="727"/>
      <c r="BN24" s="727"/>
      <c r="BO24" s="727"/>
      <c r="BP24" s="727"/>
      <c r="BQ24" s="727"/>
      <c r="BR24" s="727"/>
      <c r="BS24" s="727"/>
      <c r="BT24" s="727"/>
      <c r="BU24" s="727"/>
      <c r="BV24" s="727"/>
      <c r="BW24" s="727"/>
      <c r="BX24" s="727"/>
      <c r="BY24" s="727"/>
      <c r="BZ24" s="727"/>
      <c r="CA24" s="727"/>
      <c r="CB24" s="727"/>
      <c r="CC24" s="727"/>
      <c r="CD24" s="727"/>
      <c r="CE24" s="727"/>
      <c r="CF24" s="727"/>
      <c r="CG24" s="1141"/>
      <c r="CH24" s="1141"/>
      <c r="CI24" s="1141"/>
      <c r="CJ24" s="1141"/>
      <c r="CK24" s="1141"/>
      <c r="CL24" s="1141"/>
      <c r="CM24" s="1141"/>
      <c r="CN24" s="1141"/>
      <c r="CO24" s="1141"/>
      <c r="CP24" s="373"/>
      <c r="CQ24" s="58"/>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62"/>
      <c r="EE24" s="62"/>
      <c r="EF24" s="62"/>
      <c r="EG24" s="62"/>
      <c r="EH24" s="62"/>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62"/>
      <c r="GD24" s="62"/>
      <c r="GE24" s="62"/>
      <c r="GF24" s="62"/>
      <c r="GG24" s="62"/>
      <c r="GH24" s="14"/>
      <c r="GI24" s="392"/>
      <c r="GJ24" s="392"/>
      <c r="GK24" s="392"/>
    </row>
    <row r="25" spans="1:193" s="9" customFormat="1" ht="15">
      <c r="A25" s="386"/>
      <c r="B25" s="14"/>
      <c r="C25" s="67"/>
      <c r="D25" s="67"/>
      <c r="E25" s="1140" t="e">
        <f>IF(CG25&gt;CR45+DA45,"ERRORE:  max  "&amp;CR45+DA45," ")</f>
        <v>#DIV/0!</v>
      </c>
      <c r="F25" s="1140"/>
      <c r="G25" s="1140"/>
      <c r="H25" s="1140"/>
      <c r="I25" s="1140"/>
      <c r="J25" s="1140"/>
      <c r="K25" s="1140"/>
      <c r="L25" s="1140"/>
      <c r="M25" s="1140"/>
      <c r="N25" s="1140"/>
      <c r="O25" s="1140"/>
      <c r="P25" s="1140"/>
      <c r="Q25" s="1140"/>
      <c r="R25" s="1140"/>
      <c r="S25" s="1140"/>
      <c r="T25" s="1140"/>
      <c r="U25" s="1140"/>
      <c r="V25" s="1140"/>
      <c r="W25" s="1140"/>
      <c r="X25" s="1140"/>
      <c r="Y25" s="1140"/>
      <c r="Z25" s="1140"/>
      <c r="AA25" s="1140"/>
      <c r="AB25" s="1140"/>
      <c r="AC25" s="1140"/>
      <c r="AD25" s="1140"/>
      <c r="AE25" s="1140"/>
      <c r="AF25" s="1140"/>
      <c r="AG25" s="1140"/>
      <c r="AH25" s="1140"/>
      <c r="AI25" s="1140"/>
      <c r="AJ25" s="1140"/>
      <c r="AK25" s="1140"/>
      <c r="AL25" s="1140"/>
      <c r="AM25" s="1140"/>
      <c r="AN25" s="1140"/>
      <c r="AO25" s="1140"/>
      <c r="AP25" s="1140"/>
      <c r="AQ25" s="1140"/>
      <c r="AR25" s="1140"/>
      <c r="AS25" s="1140"/>
      <c r="AT25" s="1140"/>
      <c r="AU25" s="1140"/>
      <c r="AV25" s="1140"/>
      <c r="AW25" s="1140"/>
      <c r="AX25" s="1140"/>
      <c r="AY25" s="1140"/>
      <c r="AZ25" s="1140"/>
      <c r="BA25" s="1140"/>
      <c r="BB25" s="1140"/>
      <c r="BC25" s="1140"/>
      <c r="BD25" s="1140"/>
      <c r="BE25" s="1140"/>
      <c r="BF25" s="1140"/>
      <c r="BG25" s="1140"/>
      <c r="BH25" s="1140"/>
      <c r="BI25" s="1140"/>
      <c r="BJ25" s="1140"/>
      <c r="BK25" s="58"/>
      <c r="BL25" s="1153" t="s">
        <v>164</v>
      </c>
      <c r="BM25" s="1154"/>
      <c r="BN25" s="1154"/>
      <c r="BO25" s="1154"/>
      <c r="BP25" s="1154"/>
      <c r="BQ25" s="1154"/>
      <c r="BR25" s="1154"/>
      <c r="BS25" s="1154"/>
      <c r="BT25" s="1154"/>
      <c r="BU25" s="1154"/>
      <c r="BV25" s="1154"/>
      <c r="BW25" s="1154"/>
      <c r="BX25" s="1154"/>
      <c r="BY25" s="1154"/>
      <c r="BZ25" s="1154"/>
      <c r="CA25" s="1154"/>
      <c r="CB25" s="1154"/>
      <c r="CC25" s="1154"/>
      <c r="CD25" s="1154"/>
      <c r="CE25" s="1154"/>
      <c r="CF25" s="1154"/>
      <c r="CG25" s="1141">
        <v>0</v>
      </c>
      <c r="CH25" s="1141"/>
      <c r="CI25" s="1141"/>
      <c r="CJ25" s="1141"/>
      <c r="CK25" s="1141"/>
      <c r="CL25" s="1141"/>
      <c r="CM25" s="1141"/>
      <c r="CN25" s="1141"/>
      <c r="CO25" s="1141"/>
      <c r="CP25" s="373"/>
      <c r="CQ25" s="58"/>
      <c r="CR25" s="14"/>
      <c r="CS25" s="1152" t="s">
        <v>29</v>
      </c>
      <c r="CT25" s="1152"/>
      <c r="CU25" s="1152"/>
      <c r="CV25" s="1152"/>
      <c r="CW25" s="1152"/>
      <c r="CX25" s="1152"/>
      <c r="CY25" s="1152"/>
      <c r="CZ25" s="1152"/>
      <c r="DA25" s="1152"/>
      <c r="DB25" s="1152"/>
      <c r="DC25" s="1152"/>
      <c r="DD25" s="1152"/>
      <c r="DE25" s="1152"/>
      <c r="DF25" s="1152"/>
      <c r="DG25" s="1152"/>
      <c r="DH25" s="1152"/>
      <c r="DI25" s="1152"/>
      <c r="DJ25" s="1152"/>
      <c r="DK25" s="1152"/>
      <c r="DL25" s="1152"/>
      <c r="DM25" s="1152"/>
      <c r="DN25" s="1152"/>
      <c r="DO25" s="1152"/>
      <c r="DP25" s="1152"/>
      <c r="DQ25" s="1152"/>
      <c r="DR25" s="1152"/>
      <c r="DS25" s="1152"/>
      <c r="DT25" s="1152"/>
      <c r="DU25" s="1152"/>
      <c r="DV25" s="1152"/>
      <c r="DW25" s="1152"/>
      <c r="DX25" s="1152"/>
      <c r="DY25" s="1152"/>
      <c r="DZ25" s="1152"/>
      <c r="EA25" s="1152"/>
      <c r="EB25" s="1152"/>
      <c r="EC25" s="312"/>
      <c r="ED25" s="62"/>
      <c r="EE25" s="62"/>
      <c r="EF25" s="62"/>
      <c r="EG25" s="62"/>
      <c r="EH25" s="62"/>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62"/>
      <c r="GD25" s="62"/>
      <c r="GE25" s="62"/>
      <c r="GF25" s="62"/>
      <c r="GG25" s="62"/>
      <c r="GH25" s="14"/>
      <c r="GI25" s="392"/>
      <c r="GJ25" s="392"/>
      <c r="GK25" s="392"/>
    </row>
    <row r="26" spans="1:193" s="9" customFormat="1" ht="15">
      <c r="A26" s="386"/>
      <c r="B26" s="14"/>
      <c r="C26" s="67"/>
      <c r="D26" s="67"/>
      <c r="E26" s="1104" t="s">
        <v>258</v>
      </c>
      <c r="F26" s="1105"/>
      <c r="G26" s="1105"/>
      <c r="H26" s="1105"/>
      <c r="I26" s="1105"/>
      <c r="J26" s="1105"/>
      <c r="K26" s="1105"/>
      <c r="L26" s="1105"/>
      <c r="M26" s="1105"/>
      <c r="N26" s="1105"/>
      <c r="O26" s="1105"/>
      <c r="P26" s="1105"/>
      <c r="Q26" s="1105"/>
      <c r="R26" s="1105"/>
      <c r="S26" s="1105"/>
      <c r="T26" s="1105"/>
      <c r="U26" s="1105"/>
      <c r="V26" s="1105"/>
      <c r="W26" s="1105"/>
      <c r="X26" s="1106"/>
      <c r="Y26" s="58"/>
      <c r="Z26" s="58"/>
      <c r="AA26" s="58"/>
      <c r="AB26" s="58"/>
      <c r="AC26" s="58"/>
      <c r="AD26" s="58"/>
      <c r="AE26" s="58"/>
      <c r="AF26" s="58"/>
      <c r="AG26" s="309"/>
      <c r="AH26" s="309"/>
      <c r="AI26" s="309"/>
      <c r="AJ26" s="309"/>
      <c r="AK26" s="309"/>
      <c r="AL26" s="309"/>
      <c r="AM26" s="309"/>
      <c r="AN26" s="309"/>
      <c r="AO26" s="309"/>
      <c r="AP26" s="309"/>
      <c r="AQ26" s="309"/>
      <c r="AR26" s="309"/>
      <c r="AS26" s="309"/>
      <c r="AT26" s="309"/>
      <c r="AU26" s="309"/>
      <c r="AV26" s="309"/>
      <c r="AW26" s="309"/>
      <c r="AX26" s="309"/>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358"/>
      <c r="CH26" s="358"/>
      <c r="CI26" s="358"/>
      <c r="CJ26" s="358"/>
      <c r="CK26" s="358"/>
      <c r="CL26" s="358"/>
      <c r="CM26" s="358"/>
      <c r="CN26" s="358"/>
      <c r="CO26" s="3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62"/>
      <c r="DQ26" s="62"/>
      <c r="DR26" s="62"/>
      <c r="DS26" s="62"/>
      <c r="DT26" s="62"/>
      <c r="DU26" s="62"/>
      <c r="DV26" s="62"/>
      <c r="DW26" s="62"/>
      <c r="DX26" s="62"/>
      <c r="DY26" s="62"/>
      <c r="DZ26" s="62"/>
      <c r="EA26" s="62"/>
      <c r="EB26" s="62"/>
      <c r="EC26" s="62"/>
      <c r="ED26" s="62"/>
      <c r="EE26" s="62"/>
      <c r="EF26" s="62"/>
      <c r="EG26" s="62"/>
      <c r="EH26" s="62"/>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62"/>
      <c r="GD26" s="62"/>
      <c r="GE26" s="62"/>
      <c r="GF26" s="62"/>
      <c r="GG26" s="62"/>
      <c r="GH26" s="14"/>
      <c r="GI26" s="392"/>
      <c r="GJ26" s="392"/>
      <c r="GK26" s="392"/>
    </row>
    <row r="27" spans="1:193" s="9" customFormat="1" ht="15">
      <c r="A27" s="386"/>
      <c r="B27" s="14"/>
      <c r="C27" s="67"/>
      <c r="D27" s="67"/>
      <c r="E27" s="1089" t="s">
        <v>259</v>
      </c>
      <c r="F27" s="1089"/>
      <c r="G27" s="1089"/>
      <c r="H27" s="1089"/>
      <c r="I27" s="1089"/>
      <c r="J27" s="1089"/>
      <c r="K27" s="1089" t="s">
        <v>260</v>
      </c>
      <c r="L27" s="1089"/>
      <c r="M27" s="1089"/>
      <c r="N27" s="1089"/>
      <c r="O27" s="1089"/>
      <c r="P27" s="1089"/>
      <c r="Q27" s="1089"/>
      <c r="R27" s="1089" t="s">
        <v>134</v>
      </c>
      <c r="S27" s="1089"/>
      <c r="T27" s="1089"/>
      <c r="U27" s="1089"/>
      <c r="V27" s="1089"/>
      <c r="W27" s="1089"/>
      <c r="X27" s="1089"/>
      <c r="Y27" s="58"/>
      <c r="Z27" s="58"/>
      <c r="AA27" s="58"/>
      <c r="AB27" s="58"/>
      <c r="AC27" s="58"/>
      <c r="AD27" s="58"/>
      <c r="AE27" s="58"/>
      <c r="AF27" s="58"/>
      <c r="AG27" s="309"/>
      <c r="AH27" s="309"/>
      <c r="AI27" s="309"/>
      <c r="AJ27" s="309"/>
      <c r="AK27" s="309"/>
      <c r="AL27" s="309"/>
      <c r="AM27" s="309"/>
      <c r="AN27" s="309"/>
      <c r="AO27" s="309"/>
      <c r="AP27" s="309"/>
      <c r="AQ27" s="309"/>
      <c r="AR27" s="309"/>
      <c r="AS27" s="309"/>
      <c r="AT27" s="309"/>
      <c r="AU27" s="309"/>
      <c r="AV27" s="58"/>
      <c r="AW27" s="58"/>
      <c r="AX27" s="58"/>
      <c r="AY27" s="58"/>
      <c r="AZ27" s="58"/>
      <c r="BA27" s="58"/>
      <c r="BB27" s="58"/>
      <c r="BC27" s="58"/>
      <c r="BD27" s="58"/>
      <c r="BE27" s="58"/>
      <c r="BF27" s="58"/>
      <c r="BG27" s="58"/>
      <c r="BH27" s="58"/>
      <c r="BI27" s="58"/>
      <c r="BJ27" s="58"/>
      <c r="BK27" s="58"/>
      <c r="BL27" s="726" t="s">
        <v>130</v>
      </c>
      <c r="BM27" s="727"/>
      <c r="BN27" s="727"/>
      <c r="BO27" s="727"/>
      <c r="BP27" s="727"/>
      <c r="BQ27" s="727"/>
      <c r="BR27" s="727"/>
      <c r="BS27" s="727"/>
      <c r="BT27" s="727"/>
      <c r="BU27" s="727"/>
      <c r="BV27" s="727"/>
      <c r="BW27" s="727"/>
      <c r="BX27" s="727"/>
      <c r="BY27" s="727"/>
      <c r="BZ27" s="727"/>
      <c r="CA27" s="727"/>
      <c r="CB27" s="727"/>
      <c r="CC27" s="727"/>
      <c r="CD27" s="727"/>
      <c r="CE27" s="727"/>
      <c r="CF27" s="727"/>
      <c r="CG27" s="1141"/>
      <c r="CH27" s="1141"/>
      <c r="CI27" s="1141"/>
      <c r="CJ27" s="1141"/>
      <c r="CK27" s="1141"/>
      <c r="CL27" s="1141"/>
      <c r="CM27" s="1141"/>
      <c r="CN27" s="1141"/>
      <c r="CO27" s="1141"/>
      <c r="CP27" s="374"/>
      <c r="CQ27" s="66"/>
      <c r="CR27" s="66"/>
      <c r="CS27" s="66"/>
      <c r="CT27" s="14"/>
      <c r="CU27" s="14"/>
      <c r="CV27" s="14"/>
      <c r="CW27" s="14"/>
      <c r="CX27" s="14"/>
      <c r="CY27" s="14"/>
      <c r="CZ27" s="14"/>
      <c r="DA27" s="14"/>
      <c r="DB27" s="14"/>
      <c r="DC27" s="58"/>
      <c r="DD27" s="58"/>
      <c r="DE27" s="58"/>
      <c r="DF27" s="58"/>
      <c r="DG27" s="58"/>
      <c r="DH27" s="58"/>
      <c r="DI27" s="58"/>
      <c r="DJ27" s="58"/>
      <c r="DK27" s="58"/>
      <c r="DL27" s="58"/>
      <c r="DM27" s="58"/>
      <c r="DN27" s="58"/>
      <c r="DO27" s="58"/>
      <c r="DP27" s="62"/>
      <c r="DQ27" s="62"/>
      <c r="DR27" s="62"/>
      <c r="DS27" s="62"/>
      <c r="DT27" s="62"/>
      <c r="DU27" s="62"/>
      <c r="DV27" s="62"/>
      <c r="DW27" s="62"/>
      <c r="DX27" s="62"/>
      <c r="DY27" s="62"/>
      <c r="DZ27" s="62"/>
      <c r="EA27" s="62"/>
      <c r="EB27" s="62"/>
      <c r="EC27" s="62"/>
      <c r="ED27" s="62"/>
      <c r="EE27" s="62"/>
      <c r="EF27" s="62"/>
      <c r="EG27" s="62"/>
      <c r="EH27" s="62"/>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62"/>
      <c r="GD27" s="62"/>
      <c r="GE27" s="62"/>
      <c r="GF27" s="62"/>
      <c r="GG27" s="62"/>
      <c r="GH27" s="14"/>
      <c r="GI27" s="392"/>
      <c r="GJ27" s="392"/>
      <c r="GK27" s="392"/>
    </row>
    <row r="28" spans="1:193" s="9" customFormat="1" ht="15">
      <c r="A28" s="386"/>
      <c r="B28" s="14"/>
      <c r="C28" s="67"/>
      <c r="D28" s="67"/>
      <c r="E28" s="1087" t="e">
        <f>CS115</f>
        <v>#DIV/0!</v>
      </c>
      <c r="F28" s="1088"/>
      <c r="G28" s="1088"/>
      <c r="H28" s="1088"/>
      <c r="I28" s="1088"/>
      <c r="J28" s="1088"/>
      <c r="K28" s="1084" t="e">
        <f>CY115</f>
        <v>#DIV/0!</v>
      </c>
      <c r="L28" s="1085"/>
      <c r="M28" s="1085"/>
      <c r="N28" s="1085"/>
      <c r="O28" s="1085"/>
      <c r="P28" s="1085"/>
      <c r="Q28" s="1086"/>
      <c r="R28" s="1087" t="e">
        <f>DF115</f>
        <v>#DIV/0!</v>
      </c>
      <c r="S28" s="1087"/>
      <c r="T28" s="1087"/>
      <c r="U28" s="1087"/>
      <c r="V28" s="1087"/>
      <c r="W28" s="1087"/>
      <c r="X28" s="1087"/>
      <c r="Y28" s="58"/>
      <c r="Z28" s="58"/>
      <c r="AA28" s="58"/>
      <c r="AB28" s="58"/>
      <c r="AC28" s="58"/>
      <c r="AD28" s="58"/>
      <c r="AE28" s="58"/>
      <c r="AF28" s="58"/>
      <c r="AG28" s="309"/>
      <c r="AH28" s="309"/>
      <c r="AI28" s="309"/>
      <c r="AJ28" s="309"/>
      <c r="AK28" s="309"/>
      <c r="AL28" s="309"/>
      <c r="AM28" s="309"/>
      <c r="AN28" s="309"/>
      <c r="AO28" s="309"/>
      <c r="AP28" s="309"/>
      <c r="AQ28" s="309"/>
      <c r="AR28" s="309"/>
      <c r="AS28" s="309"/>
      <c r="AT28" s="309"/>
      <c r="AU28" s="309"/>
      <c r="AV28" s="58"/>
      <c r="AW28" s="58"/>
      <c r="AX28" s="58"/>
      <c r="AY28" s="58"/>
      <c r="AZ28" s="58"/>
      <c r="BA28" s="58"/>
      <c r="BB28" s="58"/>
      <c r="BC28" s="58"/>
      <c r="BD28" s="58"/>
      <c r="BE28" s="58"/>
      <c r="BF28" s="58"/>
      <c r="BG28" s="58"/>
      <c r="BH28" s="58"/>
      <c r="BI28" s="58"/>
      <c r="BJ28" s="58"/>
      <c r="BK28" s="58"/>
      <c r="BL28" s="726" t="s">
        <v>188</v>
      </c>
      <c r="BM28" s="727"/>
      <c r="BN28" s="727"/>
      <c r="BO28" s="727"/>
      <c r="BP28" s="727"/>
      <c r="BQ28" s="727"/>
      <c r="BR28" s="727"/>
      <c r="BS28" s="727"/>
      <c r="BT28" s="727"/>
      <c r="BU28" s="727"/>
      <c r="BV28" s="727"/>
      <c r="BW28" s="727"/>
      <c r="BX28" s="727"/>
      <c r="BY28" s="727"/>
      <c r="BZ28" s="727"/>
      <c r="CA28" s="727"/>
      <c r="CB28" s="727"/>
      <c r="CC28" s="727"/>
      <c r="CD28" s="727"/>
      <c r="CE28" s="727"/>
      <c r="CF28" s="727"/>
      <c r="CG28" s="962"/>
      <c r="CH28" s="962"/>
      <c r="CI28" s="962"/>
      <c r="CJ28" s="962"/>
      <c r="CK28" s="962"/>
      <c r="CL28" s="962"/>
      <c r="CM28" s="962"/>
      <c r="CN28" s="962"/>
      <c r="CO28" s="962"/>
      <c r="CP28" s="374"/>
      <c r="CQ28" s="66"/>
      <c r="CR28" s="963" t="e">
        <f>IF(CG29&lt;&gt;0,CG29/EL46,CG28/EL46)</f>
        <v>#DIV/0!</v>
      </c>
      <c r="CS28" s="964"/>
      <c r="CT28" s="964"/>
      <c r="CU28" s="964"/>
      <c r="CV28" s="964"/>
      <c r="CW28" s="964"/>
      <c r="CX28" s="964"/>
      <c r="CY28" s="964"/>
      <c r="CZ28" s="964"/>
      <c r="DA28" s="960" t="s">
        <v>127</v>
      </c>
      <c r="DB28" s="960"/>
      <c r="DC28" s="960"/>
      <c r="DD28" s="960"/>
      <c r="DE28" s="960"/>
      <c r="DF28" s="960"/>
      <c r="DG28" s="960"/>
      <c r="DH28" s="960"/>
      <c r="DI28" s="961"/>
      <c r="DJ28" s="58"/>
      <c r="DK28" s="58"/>
      <c r="DL28" s="58"/>
      <c r="DM28" s="58"/>
      <c r="DN28" s="58"/>
      <c r="DO28" s="58"/>
      <c r="DP28" s="62"/>
      <c r="DQ28" s="62"/>
      <c r="DR28" s="62"/>
      <c r="DS28" s="62"/>
      <c r="DT28" s="62"/>
      <c r="DU28" s="62"/>
      <c r="DV28" s="62"/>
      <c r="DW28" s="62"/>
      <c r="DX28" s="62"/>
      <c r="DY28" s="62"/>
      <c r="DZ28" s="62"/>
      <c r="EA28" s="62"/>
      <c r="EB28" s="62"/>
      <c r="EC28" s="62"/>
      <c r="ED28" s="62"/>
      <c r="EE28" s="62"/>
      <c r="EF28" s="62"/>
      <c r="EG28" s="62"/>
      <c r="EH28" s="62"/>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62"/>
      <c r="GD28" s="62"/>
      <c r="GE28" s="62"/>
      <c r="GF28" s="62"/>
      <c r="GG28" s="62"/>
      <c r="GH28" s="14"/>
      <c r="GI28" s="392"/>
      <c r="GJ28" s="392"/>
      <c r="GK28" s="392"/>
    </row>
    <row r="29" spans="1:193" s="9" customFormat="1" ht="15">
      <c r="A29" s="386"/>
      <c r="B29" s="14"/>
      <c r="C29" s="67"/>
      <c r="D29" s="67"/>
      <c r="E29" s="796" t="e">
        <f>IF(R28&lt;=0,"attenzione: la differenza deve risultare uguale o maggiore di zero. Occorre aumentare il personale interno.","")</f>
        <v>#DIV/0!</v>
      </c>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6"/>
      <c r="AY29" s="796"/>
      <c r="AZ29" s="796"/>
      <c r="BA29" s="796"/>
      <c r="BB29" s="796"/>
      <c r="BC29" s="796"/>
      <c r="BD29" s="796"/>
      <c r="BE29" s="796"/>
      <c r="BF29" s="796"/>
      <c r="BG29" s="796"/>
      <c r="BH29" s="796"/>
      <c r="BI29" s="796"/>
      <c r="BJ29" s="796"/>
      <c r="BK29" s="58"/>
      <c r="BL29" s="726" t="s">
        <v>187</v>
      </c>
      <c r="BM29" s="727"/>
      <c r="BN29" s="727"/>
      <c r="BO29" s="727"/>
      <c r="BP29" s="727"/>
      <c r="BQ29" s="727"/>
      <c r="BR29" s="727"/>
      <c r="BS29" s="727"/>
      <c r="BT29" s="727"/>
      <c r="BU29" s="727"/>
      <c r="BV29" s="727"/>
      <c r="BW29" s="727"/>
      <c r="BX29" s="727"/>
      <c r="BY29" s="727"/>
      <c r="BZ29" s="727"/>
      <c r="CA29" s="727"/>
      <c r="CB29" s="727"/>
      <c r="CC29" s="727"/>
      <c r="CD29" s="727"/>
      <c r="CE29" s="727"/>
      <c r="CF29" s="727"/>
      <c r="CG29" s="1141"/>
      <c r="CH29" s="1141"/>
      <c r="CI29" s="1141"/>
      <c r="CJ29" s="1141"/>
      <c r="CK29" s="1141"/>
      <c r="CL29" s="1141"/>
      <c r="CM29" s="1141"/>
      <c r="CN29" s="1141"/>
      <c r="CO29" s="1141"/>
      <c r="CP29" s="374"/>
      <c r="CQ29" s="66"/>
      <c r="CR29" s="1151"/>
      <c r="CS29" s="1151"/>
      <c r="CT29" s="1151"/>
      <c r="CU29" s="1151"/>
      <c r="CV29" s="1151"/>
      <c r="CW29" s="1151"/>
      <c r="CX29" s="1151"/>
      <c r="CY29" s="1151"/>
      <c r="CZ29" s="1151"/>
      <c r="DA29" s="460"/>
      <c r="DB29" s="460"/>
      <c r="DC29" s="460"/>
      <c r="DD29" s="460"/>
      <c r="DE29" s="460"/>
      <c r="DF29" s="460"/>
      <c r="DG29" s="460"/>
      <c r="DH29" s="460"/>
      <c r="DI29" s="460"/>
      <c r="DJ29" s="58"/>
      <c r="DK29" s="58"/>
      <c r="DL29" s="58"/>
      <c r="DM29" s="58"/>
      <c r="DN29" s="58"/>
      <c r="DO29" s="58"/>
      <c r="DP29" s="62"/>
      <c r="DQ29" s="62"/>
      <c r="DR29" s="62"/>
      <c r="DS29" s="62"/>
      <c r="DT29" s="62"/>
      <c r="DU29" s="62"/>
      <c r="DV29" s="62"/>
      <c r="DW29" s="62"/>
      <c r="DX29" s="62"/>
      <c r="DY29" s="62"/>
      <c r="DZ29" s="62"/>
      <c r="EA29" s="62"/>
      <c r="EB29" s="62"/>
      <c r="EC29" s="62"/>
      <c r="ED29" s="62"/>
      <c r="EE29" s="62"/>
      <c r="EF29" s="62"/>
      <c r="EG29" s="62"/>
      <c r="EH29" s="62"/>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62"/>
      <c r="GD29" s="62"/>
      <c r="GE29" s="62"/>
      <c r="GF29" s="62"/>
      <c r="GG29" s="62"/>
      <c r="GH29" s="14"/>
      <c r="GI29" s="392"/>
      <c r="GJ29" s="392"/>
      <c r="GK29" s="392"/>
    </row>
    <row r="30" spans="1:193" s="9" customFormat="1" ht="15">
      <c r="A30" s="386"/>
      <c r="B30" s="14"/>
      <c r="C30" s="67"/>
      <c r="D30" s="67"/>
      <c r="E30" s="393"/>
      <c r="F30" s="393"/>
      <c r="G30" s="393"/>
      <c r="H30" s="393"/>
      <c r="I30" s="393"/>
      <c r="J30" s="393"/>
      <c r="K30" s="393"/>
      <c r="L30" s="393"/>
      <c r="M30" s="393"/>
      <c r="N30" s="393"/>
      <c r="O30" s="393"/>
      <c r="P30" s="393"/>
      <c r="Q30" s="393"/>
      <c r="R30" s="393"/>
      <c r="S30" s="393"/>
      <c r="T30" s="393"/>
      <c r="U30" s="393"/>
      <c r="V30" s="393"/>
      <c r="W30" s="393"/>
      <c r="X30" s="393"/>
      <c r="Y30" s="58"/>
      <c r="Z30" s="58"/>
      <c r="AA30" s="58"/>
      <c r="AB30" s="58"/>
      <c r="AC30" s="58"/>
      <c r="AD30" s="58"/>
      <c r="AE30" s="58"/>
      <c r="AF30" s="58"/>
      <c r="AG30" s="309"/>
      <c r="AH30" s="309"/>
      <c r="AI30" s="309"/>
      <c r="AJ30" s="309"/>
      <c r="AK30" s="309"/>
      <c r="AL30" s="309"/>
      <c r="AM30" s="309"/>
      <c r="AN30" s="309"/>
      <c r="AO30" s="309"/>
      <c r="AP30" s="309"/>
      <c r="AQ30" s="309"/>
      <c r="AR30" s="309"/>
      <c r="AS30" s="309"/>
      <c r="AT30" s="309"/>
      <c r="AU30" s="309"/>
      <c r="AV30" s="58"/>
      <c r="AW30" s="58"/>
      <c r="AX30" s="58"/>
      <c r="AY30" s="58"/>
      <c r="AZ30" s="58"/>
      <c r="BA30" s="58"/>
      <c r="BB30" s="58"/>
      <c r="BC30" s="58"/>
      <c r="BD30" s="58"/>
      <c r="BE30" s="58"/>
      <c r="BF30" s="58"/>
      <c r="BG30" s="58"/>
      <c r="BH30" s="58"/>
      <c r="BI30" s="58"/>
      <c r="BJ30" s="58"/>
      <c r="BK30" s="58"/>
      <c r="BL30" s="726" t="s">
        <v>143</v>
      </c>
      <c r="BM30" s="727"/>
      <c r="BN30" s="727"/>
      <c r="BO30" s="727"/>
      <c r="BP30" s="727"/>
      <c r="BQ30" s="727"/>
      <c r="BR30" s="727"/>
      <c r="BS30" s="727"/>
      <c r="BT30" s="727"/>
      <c r="BU30" s="727"/>
      <c r="BV30" s="727"/>
      <c r="BW30" s="727"/>
      <c r="BX30" s="727"/>
      <c r="BY30" s="727"/>
      <c r="BZ30" s="727"/>
      <c r="CA30" s="727"/>
      <c r="CB30" s="727"/>
      <c r="CC30" s="727"/>
      <c r="CD30" s="727"/>
      <c r="CE30" s="727"/>
      <c r="CF30" s="727"/>
      <c r="CG30" s="968">
        <f>IF(CG29&lt;&gt;0,CG27-CG29,CG27-CG28)</f>
        <v>0</v>
      </c>
      <c r="CH30" s="968"/>
      <c r="CI30" s="968"/>
      <c r="CJ30" s="968"/>
      <c r="CK30" s="968"/>
      <c r="CL30" s="968"/>
      <c r="CM30" s="968"/>
      <c r="CN30" s="968"/>
      <c r="CO30" s="968"/>
      <c r="CP30" s="333"/>
      <c r="CQ30" s="67"/>
      <c r="CR30" s="14"/>
      <c r="CS30" s="14"/>
      <c r="CT30" s="14"/>
      <c r="CU30" s="14"/>
      <c r="CV30" s="14"/>
      <c r="CW30" s="14"/>
      <c r="CX30" s="14"/>
      <c r="CY30" s="58"/>
      <c r="CZ30" s="58"/>
      <c r="DA30" s="58"/>
      <c r="DB30" s="58"/>
      <c r="DC30" s="58"/>
      <c r="DD30" s="58"/>
      <c r="DE30" s="58"/>
      <c r="DF30" s="58"/>
      <c r="DG30" s="58"/>
      <c r="DH30" s="58"/>
      <c r="DI30" s="58"/>
      <c r="DJ30" s="58"/>
      <c r="DK30" s="58"/>
      <c r="DL30" s="58"/>
      <c r="DM30" s="58"/>
      <c r="DN30" s="58"/>
      <c r="DO30" s="58"/>
      <c r="DP30" s="62"/>
      <c r="DQ30" s="62"/>
      <c r="DR30" s="62"/>
      <c r="DS30" s="62"/>
      <c r="DT30" s="62"/>
      <c r="DU30" s="62"/>
      <c r="DV30" s="62"/>
      <c r="DW30" s="62"/>
      <c r="DX30" s="62"/>
      <c r="DY30" s="62"/>
      <c r="DZ30" s="62"/>
      <c r="EA30" s="62"/>
      <c r="EB30" s="62"/>
      <c r="EC30" s="62"/>
      <c r="ED30" s="62"/>
      <c r="EE30" s="62"/>
      <c r="EF30" s="62"/>
      <c r="EG30" s="62"/>
      <c r="EH30" s="62"/>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62"/>
      <c r="GD30" s="62"/>
      <c r="GE30" s="62"/>
      <c r="GF30" s="62"/>
      <c r="GG30" s="62"/>
      <c r="GH30" s="14"/>
      <c r="GI30" s="392"/>
      <c r="GJ30" s="392"/>
      <c r="GK30" s="392"/>
    </row>
    <row r="31" spans="1:193" s="9" customFormat="1" ht="12.75" customHeight="1">
      <c r="A31" s="386"/>
      <c r="B31" s="14"/>
      <c r="C31" s="67"/>
      <c r="D31" s="67"/>
      <c r="E31" s="58"/>
      <c r="F31" s="58"/>
      <c r="G31" s="58"/>
      <c r="H31" s="58"/>
      <c r="I31" s="58"/>
      <c r="J31" s="58"/>
      <c r="K31" s="58"/>
      <c r="L31" s="58"/>
      <c r="M31" s="58"/>
      <c r="N31" s="58"/>
      <c r="O31" s="58"/>
      <c r="P31" s="58"/>
      <c r="Q31" s="58"/>
      <c r="R31" s="58"/>
      <c r="S31" s="58"/>
      <c r="T31" s="58"/>
      <c r="U31" s="58"/>
      <c r="V31" s="58"/>
      <c r="W31" s="58"/>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23"/>
      <c r="CR31" s="45"/>
      <c r="CS31" s="44"/>
      <c r="CT31" s="44"/>
      <c r="CU31" s="44"/>
      <c r="CV31" s="44"/>
      <c r="CW31" s="44"/>
      <c r="CX31" s="44"/>
      <c r="CY31" s="44"/>
      <c r="CZ31" s="44"/>
      <c r="DA31" s="23"/>
      <c r="DB31" s="14"/>
      <c r="DC31" s="14"/>
      <c r="DD31" s="14"/>
      <c r="DE31" s="14"/>
      <c r="DF31" s="14"/>
      <c r="DG31" s="14"/>
      <c r="DH31" s="14"/>
      <c r="DI31" s="14"/>
      <c r="DJ31" s="67"/>
      <c r="DK31" s="67"/>
      <c r="DL31" s="67"/>
      <c r="DM31" s="67"/>
      <c r="DN31" s="67"/>
      <c r="DO31" s="67"/>
      <c r="DP31" s="62"/>
      <c r="DQ31" s="62"/>
      <c r="DR31" s="62"/>
      <c r="DS31" s="62"/>
      <c r="DT31" s="62"/>
      <c r="DU31" s="62"/>
      <c r="DV31" s="62"/>
      <c r="DW31" s="62"/>
      <c r="DX31" s="62"/>
      <c r="DY31" s="62"/>
      <c r="DZ31" s="62"/>
      <c r="EA31" s="62"/>
      <c r="EB31" s="62"/>
      <c r="EC31" s="62"/>
      <c r="ED31" s="62"/>
      <c r="EE31" s="62"/>
      <c r="EF31" s="62"/>
      <c r="EG31" s="62"/>
      <c r="EH31" s="62"/>
      <c r="EI31" s="62"/>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62"/>
      <c r="GH31" s="14"/>
      <c r="GI31" s="14"/>
      <c r="GJ31" s="14"/>
      <c r="GK31" s="14"/>
    </row>
    <row r="32" spans="1:193" s="9" customFormat="1" ht="15">
      <c r="A32" s="386"/>
      <c r="B32" s="389" t="s">
        <v>177</v>
      </c>
      <c r="C32" s="389"/>
      <c r="D32" s="162"/>
      <c r="E32" s="141" t="s">
        <v>147</v>
      </c>
      <c r="F32" s="163"/>
      <c r="G32" s="163"/>
      <c r="H32" s="163"/>
      <c r="I32" s="163"/>
      <c r="J32" s="163"/>
      <c r="K32" s="163"/>
      <c r="L32" s="163"/>
      <c r="M32" s="163"/>
      <c r="N32" s="164"/>
      <c r="O32" s="164"/>
      <c r="P32" s="164"/>
      <c r="Q32" s="164"/>
      <c r="R32" s="164"/>
      <c r="S32" s="164"/>
      <c r="T32" s="164"/>
      <c r="U32" s="164"/>
      <c r="V32" s="164"/>
      <c r="W32" s="164"/>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72"/>
      <c r="BP32" s="72"/>
      <c r="BQ32" s="72"/>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63"/>
      <c r="GJ32" s="14"/>
      <c r="GK32" s="14"/>
    </row>
    <row r="33" spans="1:193" s="9" customFormat="1" ht="15.75" customHeight="1">
      <c r="A33" s="386"/>
      <c r="B33" s="14"/>
      <c r="C33" s="67"/>
      <c r="D33" s="67"/>
      <c r="E33" s="936" t="s">
        <v>144</v>
      </c>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937"/>
      <c r="AS33" s="937"/>
      <c r="AT33" s="937"/>
      <c r="AU33" s="937"/>
      <c r="AV33" s="938"/>
      <c r="AW33" s="945"/>
      <c r="AX33" s="946"/>
      <c r="AY33" s="946"/>
      <c r="AZ33" s="946"/>
      <c r="BA33" s="946"/>
      <c r="BB33" s="946"/>
      <c r="BC33" s="946"/>
      <c r="BD33" s="946"/>
      <c r="BE33" s="947"/>
      <c r="BF33" s="1146">
        <v>0.8</v>
      </c>
      <c r="BG33" s="946"/>
      <c r="BH33" s="946"/>
      <c r="BI33" s="946"/>
      <c r="BJ33" s="946"/>
      <c r="BK33" s="946"/>
      <c r="BL33" s="946"/>
      <c r="BM33" s="946"/>
      <c r="BN33" s="947"/>
      <c r="BO33" s="721">
        <v>1</v>
      </c>
      <c r="BP33" s="722"/>
      <c r="BQ33" s="722"/>
      <c r="BR33" s="722"/>
      <c r="BS33" s="722"/>
      <c r="BT33" s="722"/>
      <c r="BU33" s="722"/>
      <c r="BV33" s="722"/>
      <c r="BW33" s="722"/>
      <c r="BX33" s="722"/>
      <c r="BY33" s="722"/>
      <c r="BZ33" s="722"/>
      <c r="CA33" s="722"/>
      <c r="CB33" s="722"/>
      <c r="CC33" s="722"/>
      <c r="CD33" s="722"/>
      <c r="CE33" s="722"/>
      <c r="CF33" s="969"/>
      <c r="CG33" s="1144"/>
      <c r="CH33" s="1145"/>
      <c r="CI33" s="1145"/>
      <c r="CJ33" s="1145"/>
      <c r="CK33" s="1145"/>
      <c r="CL33" s="1145"/>
      <c r="CM33" s="1145"/>
      <c r="CN33" s="1145"/>
      <c r="CO33" s="1145"/>
      <c r="CP33" s="254"/>
      <c r="CQ33" s="31"/>
      <c r="CR33" s="965" t="s">
        <v>140</v>
      </c>
      <c r="CS33" s="966"/>
      <c r="CT33" s="966"/>
      <c r="CU33" s="966"/>
      <c r="CV33" s="966"/>
      <c r="CW33" s="966"/>
      <c r="CX33" s="966"/>
      <c r="CY33" s="966"/>
      <c r="CZ33" s="966"/>
      <c r="DA33" s="966"/>
      <c r="DB33" s="966"/>
      <c r="DC33" s="966"/>
      <c r="DD33" s="966"/>
      <c r="DE33" s="966"/>
      <c r="DF33" s="966"/>
      <c r="DG33" s="966"/>
      <c r="DH33" s="966"/>
      <c r="DI33" s="966"/>
      <c r="DJ33" s="966"/>
      <c r="DK33" s="966"/>
      <c r="DL33" s="966"/>
      <c r="DM33" s="966"/>
      <c r="DN33" s="966"/>
      <c r="DO33" s="966"/>
      <c r="DP33" s="966"/>
      <c r="DQ33" s="966"/>
      <c r="DR33" s="967"/>
      <c r="DS33" s="394"/>
      <c r="DT33" s="394"/>
      <c r="DU33" s="394"/>
      <c r="DV33" s="394"/>
      <c r="DW33" s="394"/>
      <c r="DX33" s="394"/>
      <c r="DY33" s="394"/>
      <c r="DZ33" s="394"/>
      <c r="EA33" s="394"/>
      <c r="EB33" s="394"/>
      <c r="EC33" s="394"/>
      <c r="ED33" s="394"/>
      <c r="EE33" s="394"/>
      <c r="EF33" s="394"/>
      <c r="EG33" s="394"/>
      <c r="EH33" s="394"/>
      <c r="EI33" s="394"/>
      <c r="EJ33" s="394"/>
      <c r="EK33" s="394"/>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394"/>
      <c r="GJ33" s="14"/>
      <c r="GK33" s="14"/>
    </row>
    <row r="34" spans="1:193" s="9" customFormat="1" ht="22.5" customHeight="1">
      <c r="A34" s="386"/>
      <c r="B34" s="14"/>
      <c r="C34" s="67"/>
      <c r="D34" s="67"/>
      <c r="E34" s="939"/>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S34" s="740"/>
      <c r="AT34" s="740"/>
      <c r="AU34" s="740"/>
      <c r="AV34" s="940"/>
      <c r="AW34" s="948" t="s">
        <v>1</v>
      </c>
      <c r="AX34" s="949"/>
      <c r="AY34" s="949"/>
      <c r="AZ34" s="949"/>
      <c r="BA34" s="949"/>
      <c r="BB34" s="949"/>
      <c r="BC34" s="949"/>
      <c r="BD34" s="949"/>
      <c r="BE34" s="950"/>
      <c r="BF34" s="731" t="s">
        <v>10</v>
      </c>
      <c r="BG34" s="732"/>
      <c r="BH34" s="732"/>
      <c r="BI34" s="732"/>
      <c r="BJ34" s="732"/>
      <c r="BK34" s="732"/>
      <c r="BL34" s="732"/>
      <c r="BM34" s="732"/>
      <c r="BN34" s="717"/>
      <c r="BO34" s="731" t="s">
        <v>11</v>
      </c>
      <c r="BP34" s="732"/>
      <c r="BQ34" s="732"/>
      <c r="BR34" s="732"/>
      <c r="BS34" s="732"/>
      <c r="BT34" s="732"/>
      <c r="BU34" s="732"/>
      <c r="BV34" s="732"/>
      <c r="BW34" s="717"/>
      <c r="BX34" s="970"/>
      <c r="BY34" s="970"/>
      <c r="BZ34" s="970"/>
      <c r="CA34" s="970"/>
      <c r="CB34" s="970"/>
      <c r="CC34" s="970"/>
      <c r="CD34" s="970"/>
      <c r="CE34" s="970"/>
      <c r="CF34" s="971"/>
      <c r="CG34" s="1150" t="s">
        <v>128</v>
      </c>
      <c r="CH34" s="740"/>
      <c r="CI34" s="740"/>
      <c r="CJ34" s="740"/>
      <c r="CK34" s="740"/>
      <c r="CL34" s="740"/>
      <c r="CM34" s="740"/>
      <c r="CN34" s="740"/>
      <c r="CO34" s="740"/>
      <c r="CP34" s="242"/>
      <c r="CQ34" s="62"/>
      <c r="CR34" s="996" t="s">
        <v>42</v>
      </c>
      <c r="CS34" s="977"/>
      <c r="CT34" s="977"/>
      <c r="CU34" s="977"/>
      <c r="CV34" s="977"/>
      <c r="CW34" s="977"/>
      <c r="CX34" s="977"/>
      <c r="CY34" s="977"/>
      <c r="CZ34" s="978"/>
      <c r="DA34" s="976" t="s">
        <v>43</v>
      </c>
      <c r="DB34" s="977"/>
      <c r="DC34" s="977"/>
      <c r="DD34" s="977"/>
      <c r="DE34" s="977"/>
      <c r="DF34" s="977"/>
      <c r="DG34" s="977"/>
      <c r="DH34" s="977"/>
      <c r="DI34" s="978"/>
      <c r="DJ34" s="990" t="s">
        <v>121</v>
      </c>
      <c r="DK34" s="991"/>
      <c r="DL34" s="991"/>
      <c r="DM34" s="991"/>
      <c r="DN34" s="991"/>
      <c r="DO34" s="991"/>
      <c r="DP34" s="991"/>
      <c r="DQ34" s="991"/>
      <c r="DR34" s="992"/>
      <c r="DS34" s="395"/>
      <c r="DT34" s="395"/>
      <c r="DU34" s="395"/>
      <c r="DV34" s="395"/>
      <c r="DW34" s="395"/>
      <c r="DX34" s="395"/>
      <c r="DY34" s="395"/>
      <c r="DZ34" s="395"/>
      <c r="EA34" s="395"/>
      <c r="EB34" s="395"/>
      <c r="EC34" s="395"/>
      <c r="ED34" s="395"/>
      <c r="EE34" s="395"/>
      <c r="EF34" s="395"/>
      <c r="EG34" s="395"/>
      <c r="EH34" s="395"/>
      <c r="EI34" s="395"/>
      <c r="EJ34" s="395"/>
      <c r="EK34" s="395"/>
      <c r="EL34" s="95"/>
      <c r="EM34" s="95"/>
      <c r="EN34" s="95"/>
      <c r="EO34" s="95"/>
      <c r="EP34" s="95"/>
      <c r="EQ34" s="95"/>
      <c r="ER34" s="95"/>
      <c r="ES34" s="95"/>
      <c r="ET34" s="95"/>
      <c r="EU34" s="95"/>
      <c r="EV34" s="95"/>
      <c r="EW34" s="95"/>
      <c r="EX34" s="95"/>
      <c r="EY34" s="95"/>
      <c r="EZ34" s="95"/>
      <c r="FA34" s="95"/>
      <c r="FB34" s="95"/>
      <c r="FC34" s="95"/>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176"/>
      <c r="GF34" s="176"/>
      <c r="GG34" s="176"/>
      <c r="GH34" s="176"/>
      <c r="GI34" s="395"/>
      <c r="GJ34" s="14"/>
      <c r="GK34" s="14"/>
    </row>
    <row r="35" spans="1:193" s="9" customFormat="1" ht="18" customHeight="1">
      <c r="A35" s="386"/>
      <c r="B35" s="14"/>
      <c r="C35" s="67"/>
      <c r="D35" s="67"/>
      <c r="E35" s="941"/>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3"/>
      <c r="AW35" s="951"/>
      <c r="AX35" s="719"/>
      <c r="AY35" s="719"/>
      <c r="AZ35" s="719"/>
      <c r="BA35" s="719"/>
      <c r="BB35" s="719"/>
      <c r="BC35" s="719"/>
      <c r="BD35" s="719"/>
      <c r="BE35" s="720"/>
      <c r="BF35" s="718"/>
      <c r="BG35" s="719"/>
      <c r="BH35" s="719"/>
      <c r="BI35" s="719"/>
      <c r="BJ35" s="719"/>
      <c r="BK35" s="719"/>
      <c r="BL35" s="719"/>
      <c r="BM35" s="719"/>
      <c r="BN35" s="720"/>
      <c r="BO35" s="974"/>
      <c r="BP35" s="972"/>
      <c r="BQ35" s="972"/>
      <c r="BR35" s="972"/>
      <c r="BS35" s="972"/>
      <c r="BT35" s="972"/>
      <c r="BU35" s="972"/>
      <c r="BV35" s="972"/>
      <c r="BW35" s="972"/>
      <c r="BX35" s="972"/>
      <c r="BY35" s="972"/>
      <c r="BZ35" s="972"/>
      <c r="CA35" s="972"/>
      <c r="CB35" s="972"/>
      <c r="CC35" s="972"/>
      <c r="CD35" s="972"/>
      <c r="CE35" s="972"/>
      <c r="CF35" s="973"/>
      <c r="CG35" s="1148"/>
      <c r="CH35" s="1149"/>
      <c r="CI35" s="1149"/>
      <c r="CJ35" s="1149"/>
      <c r="CK35" s="1149"/>
      <c r="CL35" s="1149"/>
      <c r="CM35" s="1149"/>
      <c r="CN35" s="1149"/>
      <c r="CO35" s="1149"/>
      <c r="CP35" s="256"/>
      <c r="CQ35" s="23"/>
      <c r="CR35" s="985" t="e">
        <f>IF(CG28&lt;&gt;CG29,CG29/CG27,CG28/CG27)</f>
        <v>#DIV/0!</v>
      </c>
      <c r="CS35" s="986"/>
      <c r="CT35" s="986"/>
      <c r="CU35" s="986"/>
      <c r="CV35" s="986"/>
      <c r="CW35" s="986"/>
      <c r="CX35" s="986"/>
      <c r="CY35" s="986"/>
      <c r="CZ35" s="987"/>
      <c r="DA35" s="997" t="e">
        <f>1-CR35</f>
        <v>#DIV/0!</v>
      </c>
      <c r="DB35" s="986"/>
      <c r="DC35" s="986"/>
      <c r="DD35" s="986"/>
      <c r="DE35" s="986"/>
      <c r="DF35" s="986"/>
      <c r="DG35" s="986"/>
      <c r="DH35" s="986"/>
      <c r="DI35" s="987"/>
      <c r="DJ35" s="993"/>
      <c r="DK35" s="994"/>
      <c r="DL35" s="994"/>
      <c r="DM35" s="994"/>
      <c r="DN35" s="994"/>
      <c r="DO35" s="994"/>
      <c r="DP35" s="994"/>
      <c r="DQ35" s="994"/>
      <c r="DR35" s="995"/>
      <c r="DS35" s="31"/>
      <c r="DT35" s="31"/>
      <c r="DU35" s="31"/>
      <c r="DV35" s="31"/>
      <c r="DW35" s="31"/>
      <c r="DX35" s="31"/>
      <c r="DY35" s="31"/>
      <c r="DZ35" s="31"/>
      <c r="EA35" s="31"/>
      <c r="EB35" s="31"/>
      <c r="EC35" s="31"/>
      <c r="ED35" s="31"/>
      <c r="EE35" s="31"/>
      <c r="EF35" s="31"/>
      <c r="EG35" s="31"/>
      <c r="EH35" s="31"/>
      <c r="EI35" s="31"/>
      <c r="EJ35" s="31"/>
      <c r="EK35" s="31"/>
      <c r="EL35" s="95"/>
      <c r="EM35" s="95"/>
      <c r="EN35" s="95"/>
      <c r="EO35" s="95"/>
      <c r="EP35" s="95"/>
      <c r="EQ35" s="95"/>
      <c r="ER35" s="95"/>
      <c r="ES35" s="95"/>
      <c r="ET35" s="95"/>
      <c r="EU35" s="95"/>
      <c r="EV35" s="95"/>
      <c r="EW35" s="95"/>
      <c r="EX35" s="95"/>
      <c r="EY35" s="95"/>
      <c r="EZ35" s="95"/>
      <c r="FA35" s="95"/>
      <c r="FB35" s="95"/>
      <c r="FC35" s="95"/>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176"/>
      <c r="GF35" s="176"/>
      <c r="GG35" s="176"/>
      <c r="GH35" s="176"/>
      <c r="GI35" s="29"/>
      <c r="GJ35" s="14"/>
      <c r="GK35" s="14"/>
    </row>
    <row r="36" spans="1:193" s="9" customFormat="1" ht="14.25" customHeight="1">
      <c r="A36" s="386"/>
      <c r="B36" s="14"/>
      <c r="C36" s="67"/>
      <c r="D36" s="67"/>
      <c r="E36" s="953"/>
      <c r="F36" s="954"/>
      <c r="G36" s="954"/>
      <c r="H36" s="954"/>
      <c r="I36" s="954"/>
      <c r="J36" s="954"/>
      <c r="K36" s="954"/>
      <c r="L36" s="954"/>
      <c r="M36" s="954"/>
      <c r="N36" s="954"/>
      <c r="O36" s="954"/>
      <c r="P36" s="954"/>
      <c r="Q36" s="955"/>
      <c r="R36" s="944" t="s">
        <v>9</v>
      </c>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52"/>
      <c r="AX36" s="952"/>
      <c r="AY36" s="952"/>
      <c r="AZ36" s="952"/>
      <c r="BA36" s="952"/>
      <c r="BB36" s="952"/>
      <c r="BC36" s="952"/>
      <c r="BD36" s="952"/>
      <c r="BE36" s="952"/>
      <c r="BF36" s="1137"/>
      <c r="BG36" s="1137"/>
      <c r="BH36" s="1137"/>
      <c r="BI36" s="1137"/>
      <c r="BJ36" s="1137"/>
      <c r="BK36" s="1137"/>
      <c r="BL36" s="1137"/>
      <c r="BM36" s="1137"/>
      <c r="BN36" s="1137"/>
      <c r="BO36" s="1137"/>
      <c r="BP36" s="1137"/>
      <c r="BQ36" s="1137"/>
      <c r="BR36" s="1137"/>
      <c r="BS36" s="1137"/>
      <c r="BT36" s="1137"/>
      <c r="BU36" s="1137"/>
      <c r="BV36" s="1137"/>
      <c r="BW36" s="1137"/>
      <c r="BX36" s="975"/>
      <c r="BY36" s="975"/>
      <c r="BZ36" s="975"/>
      <c r="CA36" s="975"/>
      <c r="CB36" s="975"/>
      <c r="CC36" s="975"/>
      <c r="CD36" s="975"/>
      <c r="CE36" s="975"/>
      <c r="CF36" s="975"/>
      <c r="CG36" s="1142">
        <f aca="true" t="shared" si="0" ref="CG36:CG44">SUM(AW36:CF36)</f>
        <v>0</v>
      </c>
      <c r="CH36" s="1143"/>
      <c r="CI36" s="1143"/>
      <c r="CJ36" s="1143"/>
      <c r="CK36" s="1143"/>
      <c r="CL36" s="1143"/>
      <c r="CM36" s="1143"/>
      <c r="CN36" s="1143"/>
      <c r="CO36" s="1143"/>
      <c r="CP36" s="396"/>
      <c r="CQ36" s="92"/>
      <c r="CR36" s="989" t="e">
        <f>IF(FD36=FM36,EU36,DJ36*GE36*CR28)</f>
        <v>#DIV/0!</v>
      </c>
      <c r="CS36" s="975"/>
      <c r="CT36" s="975"/>
      <c r="CU36" s="975"/>
      <c r="CV36" s="975"/>
      <c r="CW36" s="975"/>
      <c r="CX36" s="975"/>
      <c r="CY36" s="975"/>
      <c r="CZ36" s="975"/>
      <c r="DA36" s="975" t="e">
        <f aca="true" t="shared" si="1" ref="DA36:DA45">DJ36-CR36</f>
        <v>#DIV/0!</v>
      </c>
      <c r="DB36" s="975"/>
      <c r="DC36" s="975"/>
      <c r="DD36" s="975"/>
      <c r="DE36" s="975"/>
      <c r="DF36" s="975"/>
      <c r="DG36" s="975"/>
      <c r="DH36" s="975"/>
      <c r="DI36" s="975"/>
      <c r="DJ36" s="975">
        <f aca="true" t="shared" si="2" ref="DJ36:DJ45">CG36</f>
        <v>0</v>
      </c>
      <c r="DK36" s="975"/>
      <c r="DL36" s="975"/>
      <c r="DM36" s="975"/>
      <c r="DN36" s="975"/>
      <c r="DO36" s="975"/>
      <c r="DP36" s="975"/>
      <c r="DQ36" s="975"/>
      <c r="DR36" s="988"/>
      <c r="DS36" s="92"/>
      <c r="DT36" s="856" t="e">
        <f>CR36/CR46</f>
        <v>#DIV/0!</v>
      </c>
      <c r="DU36" s="857"/>
      <c r="DV36" s="857"/>
      <c r="DW36" s="857"/>
      <c r="DX36" s="857"/>
      <c r="DY36" s="857"/>
      <c r="DZ36" s="857"/>
      <c r="EA36" s="857"/>
      <c r="EB36" s="858"/>
      <c r="EC36" s="879"/>
      <c r="ED36" s="880"/>
      <c r="EE36" s="880"/>
      <c r="EF36" s="880"/>
      <c r="EG36" s="880"/>
      <c r="EH36" s="880"/>
      <c r="EI36" s="880"/>
      <c r="EJ36" s="880"/>
      <c r="EK36" s="881"/>
      <c r="EL36" s="927">
        <f>AW36*AW33+BF36*BF33+BO36*BO33+BX36*BX33</f>
        <v>0</v>
      </c>
      <c r="EM36" s="932"/>
      <c r="EN36" s="932"/>
      <c r="EO36" s="932"/>
      <c r="EP36" s="932"/>
      <c r="EQ36" s="932"/>
      <c r="ER36" s="932"/>
      <c r="ES36" s="860"/>
      <c r="ET36" s="860"/>
      <c r="EU36" s="860" t="e">
        <f>DJ36*CR35</f>
        <v>#DIV/0!</v>
      </c>
      <c r="EV36" s="860"/>
      <c r="EW36" s="860"/>
      <c r="EX36" s="860"/>
      <c r="EY36" s="860"/>
      <c r="EZ36" s="860"/>
      <c r="FA36" s="860"/>
      <c r="FB36" s="860"/>
      <c r="FC36" s="860"/>
      <c r="FD36" s="859" t="e">
        <f>EL36/EL46</f>
        <v>#DIV/0!</v>
      </c>
      <c r="FE36" s="859"/>
      <c r="FF36" s="859"/>
      <c r="FG36" s="859"/>
      <c r="FH36" s="859"/>
      <c r="FI36" s="859"/>
      <c r="FJ36" s="859"/>
      <c r="FK36" s="859"/>
      <c r="FL36" s="859"/>
      <c r="FM36" s="859" t="e">
        <f>EU36/EU46</f>
        <v>#DIV/0!</v>
      </c>
      <c r="FN36" s="859"/>
      <c r="FO36" s="859"/>
      <c r="FP36" s="859"/>
      <c r="FQ36" s="859"/>
      <c r="FR36" s="859"/>
      <c r="FS36" s="859"/>
      <c r="FT36" s="859"/>
      <c r="FU36" s="859"/>
      <c r="FV36" s="855" t="e">
        <f aca="true" t="shared" si="3" ref="FV36:FV46">FD36-FM36</f>
        <v>#DIV/0!</v>
      </c>
      <c r="FW36" s="855"/>
      <c r="FX36" s="855"/>
      <c r="FY36" s="855"/>
      <c r="FZ36" s="855"/>
      <c r="GA36" s="855"/>
      <c r="GB36" s="855"/>
      <c r="GC36" s="855"/>
      <c r="GD36" s="855"/>
      <c r="GE36" s="866" t="e">
        <f aca="true" t="shared" si="4" ref="GE36:GE46">EL36/DJ36</f>
        <v>#DIV/0!</v>
      </c>
      <c r="GF36" s="866"/>
      <c r="GG36" s="866"/>
      <c r="GH36" s="866"/>
      <c r="GI36" s="866"/>
      <c r="GJ36" s="866"/>
      <c r="GK36" s="304" t="str">
        <f>R36</f>
        <v>Personale strutturato Docente</v>
      </c>
    </row>
    <row r="37" spans="1:193" s="9" customFormat="1" ht="14.25" customHeight="1">
      <c r="A37" s="386"/>
      <c r="B37" s="14"/>
      <c r="C37" s="67"/>
      <c r="D37" s="67"/>
      <c r="E37" s="956"/>
      <c r="F37" s="957"/>
      <c r="G37" s="957"/>
      <c r="H37" s="957"/>
      <c r="I37" s="957"/>
      <c r="J37" s="957"/>
      <c r="K37" s="957"/>
      <c r="L37" s="957"/>
      <c r="M37" s="957"/>
      <c r="N37" s="957"/>
      <c r="O37" s="957"/>
      <c r="P37" s="957"/>
      <c r="Q37" s="958"/>
      <c r="R37" s="959" t="s">
        <v>0</v>
      </c>
      <c r="S37" s="959"/>
      <c r="T37" s="959"/>
      <c r="U37" s="959"/>
      <c r="V37" s="959"/>
      <c r="W37" s="959"/>
      <c r="X37" s="959"/>
      <c r="Y37" s="959"/>
      <c r="Z37" s="959"/>
      <c r="AA37" s="959"/>
      <c r="AB37" s="959"/>
      <c r="AC37" s="959"/>
      <c r="AD37" s="959"/>
      <c r="AE37" s="959"/>
      <c r="AF37" s="959"/>
      <c r="AG37" s="959"/>
      <c r="AH37" s="959"/>
      <c r="AI37" s="959"/>
      <c r="AJ37" s="959"/>
      <c r="AK37" s="959"/>
      <c r="AL37" s="959"/>
      <c r="AM37" s="959"/>
      <c r="AN37" s="959"/>
      <c r="AO37" s="959"/>
      <c r="AP37" s="959"/>
      <c r="AQ37" s="959"/>
      <c r="AR37" s="959"/>
      <c r="AS37" s="959"/>
      <c r="AT37" s="959"/>
      <c r="AU37" s="959"/>
      <c r="AV37" s="959"/>
      <c r="AW37" s="981"/>
      <c r="AX37" s="981"/>
      <c r="AY37" s="981"/>
      <c r="AZ37" s="981"/>
      <c r="BA37" s="981"/>
      <c r="BB37" s="981"/>
      <c r="BC37" s="981"/>
      <c r="BD37" s="981"/>
      <c r="BE37" s="981"/>
      <c r="BF37" s="982"/>
      <c r="BG37" s="982"/>
      <c r="BH37" s="982"/>
      <c r="BI37" s="982"/>
      <c r="BJ37" s="982"/>
      <c r="BK37" s="982"/>
      <c r="BL37" s="982"/>
      <c r="BM37" s="982"/>
      <c r="BN37" s="982"/>
      <c r="BO37" s="982"/>
      <c r="BP37" s="982"/>
      <c r="BQ37" s="982"/>
      <c r="BR37" s="982"/>
      <c r="BS37" s="982"/>
      <c r="BT37" s="982"/>
      <c r="BU37" s="982"/>
      <c r="BV37" s="982"/>
      <c r="BW37" s="982"/>
      <c r="BX37" s="1002"/>
      <c r="BY37" s="1002"/>
      <c r="BZ37" s="1002"/>
      <c r="CA37" s="1002"/>
      <c r="CB37" s="1002"/>
      <c r="CC37" s="1002"/>
      <c r="CD37" s="1002"/>
      <c r="CE37" s="1002"/>
      <c r="CF37" s="1002"/>
      <c r="CG37" s="879">
        <f t="shared" si="0"/>
        <v>0</v>
      </c>
      <c r="CH37" s="880"/>
      <c r="CI37" s="880"/>
      <c r="CJ37" s="880"/>
      <c r="CK37" s="880"/>
      <c r="CL37" s="880"/>
      <c r="CM37" s="880"/>
      <c r="CN37" s="880"/>
      <c r="CO37" s="880"/>
      <c r="CP37" s="403"/>
      <c r="CQ37" s="92"/>
      <c r="CR37" s="999" t="e">
        <f>IF(FD37=FM37,EU37,DJ37*GE37*CR28)</f>
        <v>#DIV/0!</v>
      </c>
      <c r="CS37" s="983"/>
      <c r="CT37" s="983"/>
      <c r="CU37" s="983"/>
      <c r="CV37" s="983"/>
      <c r="CW37" s="983"/>
      <c r="CX37" s="983"/>
      <c r="CY37" s="983"/>
      <c r="CZ37" s="983"/>
      <c r="DA37" s="983" t="e">
        <f t="shared" si="1"/>
        <v>#DIV/0!</v>
      </c>
      <c r="DB37" s="983"/>
      <c r="DC37" s="983"/>
      <c r="DD37" s="983"/>
      <c r="DE37" s="983"/>
      <c r="DF37" s="983"/>
      <c r="DG37" s="983"/>
      <c r="DH37" s="983"/>
      <c r="DI37" s="983"/>
      <c r="DJ37" s="983">
        <f t="shared" si="2"/>
        <v>0</v>
      </c>
      <c r="DK37" s="983"/>
      <c r="DL37" s="983"/>
      <c r="DM37" s="983"/>
      <c r="DN37" s="983"/>
      <c r="DO37" s="983"/>
      <c r="DP37" s="983"/>
      <c r="DQ37" s="983"/>
      <c r="DR37" s="984"/>
      <c r="DS37" s="92"/>
      <c r="DT37" s="856"/>
      <c r="DU37" s="857"/>
      <c r="DV37" s="857"/>
      <c r="DW37" s="857"/>
      <c r="DX37" s="857"/>
      <c r="DY37" s="857"/>
      <c r="DZ37" s="857"/>
      <c r="EA37" s="857"/>
      <c r="EB37" s="858"/>
      <c r="EC37" s="879"/>
      <c r="ED37" s="880"/>
      <c r="EE37" s="880"/>
      <c r="EF37" s="880"/>
      <c r="EG37" s="880"/>
      <c r="EH37" s="880"/>
      <c r="EI37" s="880"/>
      <c r="EJ37" s="880"/>
      <c r="EK37" s="881"/>
      <c r="EL37" s="927">
        <f>AW37*AW33+BF37*BF33+BO37*BO33+BX37*BX33</f>
        <v>0</v>
      </c>
      <c r="EM37" s="860"/>
      <c r="EN37" s="860"/>
      <c r="EO37" s="860"/>
      <c r="EP37" s="860"/>
      <c r="EQ37" s="860"/>
      <c r="ER37" s="860"/>
      <c r="ES37" s="860"/>
      <c r="ET37" s="860"/>
      <c r="EU37" s="860" t="e">
        <f>DJ37*CR35</f>
        <v>#DIV/0!</v>
      </c>
      <c r="EV37" s="860"/>
      <c r="EW37" s="860"/>
      <c r="EX37" s="860"/>
      <c r="EY37" s="860"/>
      <c r="EZ37" s="860"/>
      <c r="FA37" s="860"/>
      <c r="FB37" s="860"/>
      <c r="FC37" s="860"/>
      <c r="FD37" s="859" t="e">
        <f>EL37/EL46</f>
        <v>#DIV/0!</v>
      </c>
      <c r="FE37" s="859"/>
      <c r="FF37" s="859"/>
      <c r="FG37" s="859"/>
      <c r="FH37" s="859"/>
      <c r="FI37" s="859"/>
      <c r="FJ37" s="859"/>
      <c r="FK37" s="859"/>
      <c r="FL37" s="859"/>
      <c r="FM37" s="859" t="e">
        <f>EU37/EU46</f>
        <v>#DIV/0!</v>
      </c>
      <c r="FN37" s="859"/>
      <c r="FO37" s="859"/>
      <c r="FP37" s="859"/>
      <c r="FQ37" s="859"/>
      <c r="FR37" s="859"/>
      <c r="FS37" s="859"/>
      <c r="FT37" s="859"/>
      <c r="FU37" s="859"/>
      <c r="FV37" s="855" t="e">
        <f t="shared" si="3"/>
        <v>#DIV/0!</v>
      </c>
      <c r="FW37" s="855"/>
      <c r="FX37" s="855"/>
      <c r="FY37" s="855"/>
      <c r="FZ37" s="855"/>
      <c r="GA37" s="855"/>
      <c r="GB37" s="855"/>
      <c r="GC37" s="855"/>
      <c r="GD37" s="855"/>
      <c r="GE37" s="866" t="e">
        <f t="shared" si="4"/>
        <v>#DIV/0!</v>
      </c>
      <c r="GF37" s="866"/>
      <c r="GG37" s="866"/>
      <c r="GH37" s="866"/>
      <c r="GI37" s="866"/>
      <c r="GJ37" s="866"/>
      <c r="GK37" s="304" t="str">
        <f>R37</f>
        <v>Personale strutturato Tecnico Amministrativo</v>
      </c>
    </row>
    <row r="38" spans="1:193" s="9" customFormat="1" ht="14.25" customHeight="1">
      <c r="A38" s="386"/>
      <c r="B38" s="14"/>
      <c r="C38" s="67"/>
      <c r="D38" s="67"/>
      <c r="E38" s="956"/>
      <c r="F38" s="957"/>
      <c r="G38" s="957"/>
      <c r="H38" s="957"/>
      <c r="I38" s="957"/>
      <c r="J38" s="957"/>
      <c r="K38" s="957"/>
      <c r="L38" s="957"/>
      <c r="M38" s="957"/>
      <c r="N38" s="957"/>
      <c r="O38" s="957"/>
      <c r="P38" s="957"/>
      <c r="Q38" s="958"/>
      <c r="R38" s="959" t="s">
        <v>155</v>
      </c>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81"/>
      <c r="AX38" s="981"/>
      <c r="AY38" s="981"/>
      <c r="AZ38" s="981"/>
      <c r="BA38" s="981"/>
      <c r="BB38" s="981"/>
      <c r="BC38" s="981"/>
      <c r="BD38" s="981"/>
      <c r="BE38" s="981"/>
      <c r="BF38" s="982"/>
      <c r="BG38" s="982"/>
      <c r="BH38" s="982"/>
      <c r="BI38" s="982"/>
      <c r="BJ38" s="982"/>
      <c r="BK38" s="982"/>
      <c r="BL38" s="982"/>
      <c r="BM38" s="982"/>
      <c r="BN38" s="982"/>
      <c r="BO38" s="982"/>
      <c r="BP38" s="982"/>
      <c r="BQ38" s="982"/>
      <c r="BR38" s="982"/>
      <c r="BS38" s="982"/>
      <c r="BT38" s="982"/>
      <c r="BU38" s="982"/>
      <c r="BV38" s="982"/>
      <c r="BW38" s="982"/>
      <c r="BX38" s="1002"/>
      <c r="BY38" s="1002"/>
      <c r="BZ38" s="1002"/>
      <c r="CA38" s="1002"/>
      <c r="CB38" s="1002"/>
      <c r="CC38" s="1002"/>
      <c r="CD38" s="1002"/>
      <c r="CE38" s="1002"/>
      <c r="CF38" s="1002"/>
      <c r="CG38" s="879">
        <f t="shared" si="0"/>
        <v>0</v>
      </c>
      <c r="CH38" s="880"/>
      <c r="CI38" s="880"/>
      <c r="CJ38" s="880"/>
      <c r="CK38" s="880"/>
      <c r="CL38" s="880"/>
      <c r="CM38" s="880"/>
      <c r="CN38" s="880"/>
      <c r="CO38" s="880"/>
      <c r="CP38" s="403"/>
      <c r="CQ38" s="92"/>
      <c r="CR38" s="998" t="e">
        <f>IF(FD38=FM38,EU38,DJ38*GE38*CR28)</f>
        <v>#DIV/0!</v>
      </c>
      <c r="CS38" s="934"/>
      <c r="CT38" s="934"/>
      <c r="CU38" s="934"/>
      <c r="CV38" s="934"/>
      <c r="CW38" s="934"/>
      <c r="CX38" s="934"/>
      <c r="CY38" s="934"/>
      <c r="CZ38" s="934"/>
      <c r="DA38" s="934" t="e">
        <f t="shared" si="1"/>
        <v>#DIV/0!</v>
      </c>
      <c r="DB38" s="934"/>
      <c r="DC38" s="934"/>
      <c r="DD38" s="934"/>
      <c r="DE38" s="934"/>
      <c r="DF38" s="934"/>
      <c r="DG38" s="934"/>
      <c r="DH38" s="934"/>
      <c r="DI38" s="934"/>
      <c r="DJ38" s="934">
        <f t="shared" si="2"/>
        <v>0</v>
      </c>
      <c r="DK38" s="934"/>
      <c r="DL38" s="934"/>
      <c r="DM38" s="934"/>
      <c r="DN38" s="934"/>
      <c r="DO38" s="934"/>
      <c r="DP38" s="934"/>
      <c r="DQ38" s="934"/>
      <c r="DR38" s="935"/>
      <c r="DS38" s="32"/>
      <c r="DT38" s="856" t="e">
        <f>(CR36+CR38)/CR46</f>
        <v>#DIV/0!</v>
      </c>
      <c r="DU38" s="857"/>
      <c r="DV38" s="857"/>
      <c r="DW38" s="857"/>
      <c r="DX38" s="857"/>
      <c r="DY38" s="857"/>
      <c r="DZ38" s="857"/>
      <c r="EA38" s="857"/>
      <c r="EB38" s="858"/>
      <c r="EC38" s="879"/>
      <c r="ED38" s="880"/>
      <c r="EE38" s="880"/>
      <c r="EF38" s="880"/>
      <c r="EG38" s="880"/>
      <c r="EH38" s="880"/>
      <c r="EI38" s="880"/>
      <c r="EJ38" s="880"/>
      <c r="EK38" s="881"/>
      <c r="EL38" s="927">
        <f>AW38*AW33+BF38*BF33+BO38*BO33+BX38*BX33</f>
        <v>0</v>
      </c>
      <c r="EM38" s="860"/>
      <c r="EN38" s="860"/>
      <c r="EO38" s="860"/>
      <c r="EP38" s="860"/>
      <c r="EQ38" s="860"/>
      <c r="ER38" s="860"/>
      <c r="ES38" s="860"/>
      <c r="ET38" s="860"/>
      <c r="EU38" s="860" t="e">
        <f>DJ38*CR35</f>
        <v>#DIV/0!</v>
      </c>
      <c r="EV38" s="860"/>
      <c r="EW38" s="860"/>
      <c r="EX38" s="860"/>
      <c r="EY38" s="860"/>
      <c r="EZ38" s="860"/>
      <c r="FA38" s="860"/>
      <c r="FB38" s="860"/>
      <c r="FC38" s="860"/>
      <c r="FD38" s="859" t="e">
        <f>EL38/EL46</f>
        <v>#DIV/0!</v>
      </c>
      <c r="FE38" s="859"/>
      <c r="FF38" s="859"/>
      <c r="FG38" s="859"/>
      <c r="FH38" s="859"/>
      <c r="FI38" s="859"/>
      <c r="FJ38" s="859"/>
      <c r="FK38" s="859"/>
      <c r="FL38" s="859"/>
      <c r="FM38" s="859" t="e">
        <f>EU38/EU46</f>
        <v>#DIV/0!</v>
      </c>
      <c r="FN38" s="859"/>
      <c r="FO38" s="859"/>
      <c r="FP38" s="859"/>
      <c r="FQ38" s="859"/>
      <c r="FR38" s="859"/>
      <c r="FS38" s="859"/>
      <c r="FT38" s="859"/>
      <c r="FU38" s="859"/>
      <c r="FV38" s="855" t="e">
        <f t="shared" si="3"/>
        <v>#DIV/0!</v>
      </c>
      <c r="FW38" s="855"/>
      <c r="FX38" s="855"/>
      <c r="FY38" s="855"/>
      <c r="FZ38" s="855"/>
      <c r="GA38" s="855"/>
      <c r="GB38" s="855"/>
      <c r="GC38" s="855"/>
      <c r="GD38" s="855"/>
      <c r="GE38" s="866" t="e">
        <f t="shared" si="4"/>
        <v>#DIV/0!</v>
      </c>
      <c r="GF38" s="866"/>
      <c r="GG38" s="866"/>
      <c r="GH38" s="866"/>
      <c r="GI38" s="866"/>
      <c r="GJ38" s="866"/>
      <c r="GK38" s="305" t="s">
        <v>153</v>
      </c>
    </row>
    <row r="39" spans="1:193" s="9" customFormat="1" ht="14.25" customHeight="1">
      <c r="A39" s="386"/>
      <c r="B39" s="14"/>
      <c r="C39" s="67"/>
      <c r="D39" s="67"/>
      <c r="E39" s="956"/>
      <c r="F39" s="957"/>
      <c r="G39" s="957"/>
      <c r="H39" s="957"/>
      <c r="I39" s="957"/>
      <c r="J39" s="957"/>
      <c r="K39" s="957"/>
      <c r="L39" s="957"/>
      <c r="M39" s="957"/>
      <c r="N39" s="957"/>
      <c r="O39" s="957"/>
      <c r="P39" s="957"/>
      <c r="Q39" s="958"/>
      <c r="R39" s="959" t="s">
        <v>2</v>
      </c>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81"/>
      <c r="AX39" s="981"/>
      <c r="AY39" s="981"/>
      <c r="AZ39" s="981"/>
      <c r="BA39" s="981"/>
      <c r="BB39" s="981"/>
      <c r="BC39" s="981"/>
      <c r="BD39" s="981"/>
      <c r="BE39" s="981"/>
      <c r="BF39" s="982"/>
      <c r="BG39" s="982"/>
      <c r="BH39" s="982"/>
      <c r="BI39" s="982"/>
      <c r="BJ39" s="982"/>
      <c r="BK39" s="982"/>
      <c r="BL39" s="982"/>
      <c r="BM39" s="982"/>
      <c r="BN39" s="982"/>
      <c r="BO39" s="982"/>
      <c r="BP39" s="982"/>
      <c r="BQ39" s="982"/>
      <c r="BR39" s="982"/>
      <c r="BS39" s="982"/>
      <c r="BT39" s="982"/>
      <c r="BU39" s="982"/>
      <c r="BV39" s="982"/>
      <c r="BW39" s="982"/>
      <c r="BX39" s="981"/>
      <c r="BY39" s="981"/>
      <c r="BZ39" s="981"/>
      <c r="CA39" s="981"/>
      <c r="CB39" s="981"/>
      <c r="CC39" s="981"/>
      <c r="CD39" s="981"/>
      <c r="CE39" s="981"/>
      <c r="CF39" s="981"/>
      <c r="CG39" s="1000">
        <f t="shared" si="0"/>
        <v>0</v>
      </c>
      <c r="CH39" s="1001"/>
      <c r="CI39" s="1001"/>
      <c r="CJ39" s="1001"/>
      <c r="CK39" s="1001"/>
      <c r="CL39" s="1001"/>
      <c r="CM39" s="1001"/>
      <c r="CN39" s="1001"/>
      <c r="CO39" s="1001"/>
      <c r="CP39" s="404"/>
      <c r="CQ39" s="405"/>
      <c r="CR39" s="998" t="e">
        <f>IF(FD39=FM39,EU39,DJ39*GE39*CR28)</f>
        <v>#DIV/0!</v>
      </c>
      <c r="CS39" s="934"/>
      <c r="CT39" s="934"/>
      <c r="CU39" s="934"/>
      <c r="CV39" s="934"/>
      <c r="CW39" s="934"/>
      <c r="CX39" s="934"/>
      <c r="CY39" s="934"/>
      <c r="CZ39" s="934"/>
      <c r="DA39" s="934" t="e">
        <f t="shared" si="1"/>
        <v>#DIV/0!</v>
      </c>
      <c r="DB39" s="934"/>
      <c r="DC39" s="934"/>
      <c r="DD39" s="934"/>
      <c r="DE39" s="934"/>
      <c r="DF39" s="934"/>
      <c r="DG39" s="934"/>
      <c r="DH39" s="934"/>
      <c r="DI39" s="934"/>
      <c r="DJ39" s="934">
        <f t="shared" si="2"/>
        <v>0</v>
      </c>
      <c r="DK39" s="934"/>
      <c r="DL39" s="934"/>
      <c r="DM39" s="934"/>
      <c r="DN39" s="934"/>
      <c r="DO39" s="934"/>
      <c r="DP39" s="934"/>
      <c r="DQ39" s="934"/>
      <c r="DR39" s="935"/>
      <c r="DS39" s="32"/>
      <c r="DT39" s="879"/>
      <c r="DU39" s="880"/>
      <c r="DV39" s="880"/>
      <c r="DW39" s="880"/>
      <c r="DX39" s="880"/>
      <c r="DY39" s="880"/>
      <c r="DZ39" s="880"/>
      <c r="EA39" s="880"/>
      <c r="EB39" s="881"/>
      <c r="EC39" s="879"/>
      <c r="ED39" s="880"/>
      <c r="EE39" s="880"/>
      <c r="EF39" s="880"/>
      <c r="EG39" s="880"/>
      <c r="EH39" s="880"/>
      <c r="EI39" s="880"/>
      <c r="EJ39" s="880"/>
      <c r="EK39" s="881"/>
      <c r="EL39" s="927">
        <f>AW39*AW33+BF39*BF33+BO39*BO33+BX39*BX33</f>
        <v>0</v>
      </c>
      <c r="EM39" s="860"/>
      <c r="EN39" s="860"/>
      <c r="EO39" s="860"/>
      <c r="EP39" s="860"/>
      <c r="EQ39" s="860"/>
      <c r="ER39" s="860"/>
      <c r="ES39" s="860"/>
      <c r="ET39" s="860"/>
      <c r="EU39" s="860" t="e">
        <f>DJ39*CR35</f>
        <v>#DIV/0!</v>
      </c>
      <c r="EV39" s="860"/>
      <c r="EW39" s="860"/>
      <c r="EX39" s="860"/>
      <c r="EY39" s="860"/>
      <c r="EZ39" s="860"/>
      <c r="FA39" s="860"/>
      <c r="FB39" s="860"/>
      <c r="FC39" s="860"/>
      <c r="FD39" s="859" t="e">
        <f>EL39/EL46</f>
        <v>#DIV/0!</v>
      </c>
      <c r="FE39" s="859"/>
      <c r="FF39" s="859"/>
      <c r="FG39" s="859"/>
      <c r="FH39" s="859"/>
      <c r="FI39" s="859"/>
      <c r="FJ39" s="859"/>
      <c r="FK39" s="859"/>
      <c r="FL39" s="859"/>
      <c r="FM39" s="859" t="e">
        <f>EU39/EU46</f>
        <v>#DIV/0!</v>
      </c>
      <c r="FN39" s="859"/>
      <c r="FO39" s="859"/>
      <c r="FP39" s="859"/>
      <c r="FQ39" s="859"/>
      <c r="FR39" s="859"/>
      <c r="FS39" s="859"/>
      <c r="FT39" s="859"/>
      <c r="FU39" s="859"/>
      <c r="FV39" s="855" t="e">
        <f t="shared" si="3"/>
        <v>#DIV/0!</v>
      </c>
      <c r="FW39" s="855"/>
      <c r="FX39" s="855"/>
      <c r="FY39" s="855"/>
      <c r="FZ39" s="855"/>
      <c r="GA39" s="855"/>
      <c r="GB39" s="855"/>
      <c r="GC39" s="855"/>
      <c r="GD39" s="855"/>
      <c r="GE39" s="866" t="e">
        <f t="shared" si="4"/>
        <v>#DIV/0!</v>
      </c>
      <c r="GF39" s="866"/>
      <c r="GG39" s="866"/>
      <c r="GH39" s="866"/>
      <c r="GI39" s="866"/>
      <c r="GJ39" s="866"/>
      <c r="GK39" s="306" t="str">
        <f aca="true" t="shared" si="5" ref="GK39:GK45">R39</f>
        <v>Strumenti e attrezzature</v>
      </c>
    </row>
    <row r="40" spans="1:193" s="9" customFormat="1" ht="14.25" customHeight="1">
      <c r="A40" s="386"/>
      <c r="B40" s="14"/>
      <c r="C40" s="67"/>
      <c r="D40" s="67"/>
      <c r="E40" s="400"/>
      <c r="F40" s="401"/>
      <c r="G40" s="401"/>
      <c r="H40" s="401"/>
      <c r="I40" s="401"/>
      <c r="J40" s="401"/>
      <c r="K40" s="401"/>
      <c r="L40" s="401"/>
      <c r="M40" s="401"/>
      <c r="N40" s="401"/>
      <c r="O40" s="401"/>
      <c r="P40" s="401"/>
      <c r="Q40" s="402"/>
      <c r="R40" s="959" t="s">
        <v>3</v>
      </c>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981"/>
      <c r="AX40" s="981"/>
      <c r="AY40" s="981"/>
      <c r="AZ40" s="981"/>
      <c r="BA40" s="981"/>
      <c r="BB40" s="981"/>
      <c r="BC40" s="981"/>
      <c r="BD40" s="981"/>
      <c r="BE40" s="981"/>
      <c r="BF40" s="982"/>
      <c r="BG40" s="982"/>
      <c r="BH40" s="982"/>
      <c r="BI40" s="982"/>
      <c r="BJ40" s="982"/>
      <c r="BK40" s="982"/>
      <c r="BL40" s="982"/>
      <c r="BM40" s="982"/>
      <c r="BN40" s="982"/>
      <c r="BO40" s="982"/>
      <c r="BP40" s="982"/>
      <c r="BQ40" s="982"/>
      <c r="BR40" s="982"/>
      <c r="BS40" s="982"/>
      <c r="BT40" s="982"/>
      <c r="BU40" s="982"/>
      <c r="BV40" s="982"/>
      <c r="BW40" s="982"/>
      <c r="BX40" s="981"/>
      <c r="BY40" s="981"/>
      <c r="BZ40" s="981"/>
      <c r="CA40" s="981"/>
      <c r="CB40" s="981"/>
      <c r="CC40" s="981"/>
      <c r="CD40" s="981"/>
      <c r="CE40" s="981"/>
      <c r="CF40" s="981"/>
      <c r="CG40" s="1000">
        <f t="shared" si="0"/>
        <v>0</v>
      </c>
      <c r="CH40" s="1001"/>
      <c r="CI40" s="1001"/>
      <c r="CJ40" s="1001"/>
      <c r="CK40" s="1001"/>
      <c r="CL40" s="1001"/>
      <c r="CM40" s="1001"/>
      <c r="CN40" s="1001"/>
      <c r="CO40" s="1001"/>
      <c r="CP40" s="404"/>
      <c r="CQ40" s="405"/>
      <c r="CR40" s="998" t="e">
        <f>IF(FD40=FM40,EU40,DJ40*GE40*CR28)</f>
        <v>#DIV/0!</v>
      </c>
      <c r="CS40" s="934"/>
      <c r="CT40" s="934"/>
      <c r="CU40" s="934"/>
      <c r="CV40" s="934"/>
      <c r="CW40" s="934"/>
      <c r="CX40" s="934"/>
      <c r="CY40" s="934"/>
      <c r="CZ40" s="934"/>
      <c r="DA40" s="934" t="e">
        <f t="shared" si="1"/>
        <v>#DIV/0!</v>
      </c>
      <c r="DB40" s="934"/>
      <c r="DC40" s="934"/>
      <c r="DD40" s="934"/>
      <c r="DE40" s="934"/>
      <c r="DF40" s="934"/>
      <c r="DG40" s="934"/>
      <c r="DH40" s="934"/>
      <c r="DI40" s="934"/>
      <c r="DJ40" s="934">
        <f t="shared" si="2"/>
        <v>0</v>
      </c>
      <c r="DK40" s="934"/>
      <c r="DL40" s="934"/>
      <c r="DM40" s="934"/>
      <c r="DN40" s="934"/>
      <c r="DO40" s="934"/>
      <c r="DP40" s="934"/>
      <c r="DQ40" s="934"/>
      <c r="DR40" s="935"/>
      <c r="DS40" s="32"/>
      <c r="DT40" s="397"/>
      <c r="DU40" s="398"/>
      <c r="DV40" s="398"/>
      <c r="DW40" s="398"/>
      <c r="DX40" s="398"/>
      <c r="DY40" s="398"/>
      <c r="DZ40" s="398"/>
      <c r="EA40" s="398"/>
      <c r="EB40" s="399"/>
      <c r="EC40" s="397"/>
      <c r="ED40" s="398"/>
      <c r="EE40" s="398"/>
      <c r="EF40" s="398"/>
      <c r="EG40" s="398"/>
      <c r="EH40" s="398"/>
      <c r="EI40" s="398"/>
      <c r="EJ40" s="398"/>
      <c r="EK40" s="399"/>
      <c r="EL40" s="927">
        <f>AW40*AW33+BF40*BF33+BO40*BO33+BX40*BX33</f>
        <v>0</v>
      </c>
      <c r="EM40" s="860"/>
      <c r="EN40" s="860"/>
      <c r="EO40" s="860"/>
      <c r="EP40" s="860"/>
      <c r="EQ40" s="860"/>
      <c r="ER40" s="860"/>
      <c r="ES40" s="860"/>
      <c r="ET40" s="860"/>
      <c r="EU40" s="860" t="e">
        <f>DJ40*CR35</f>
        <v>#DIV/0!</v>
      </c>
      <c r="EV40" s="860"/>
      <c r="EW40" s="860"/>
      <c r="EX40" s="860"/>
      <c r="EY40" s="860"/>
      <c r="EZ40" s="860"/>
      <c r="FA40" s="860"/>
      <c r="FB40" s="860"/>
      <c r="FC40" s="860"/>
      <c r="FD40" s="859" t="e">
        <f>EL40/EL46</f>
        <v>#DIV/0!</v>
      </c>
      <c r="FE40" s="859"/>
      <c r="FF40" s="859"/>
      <c r="FG40" s="859"/>
      <c r="FH40" s="859"/>
      <c r="FI40" s="859"/>
      <c r="FJ40" s="859"/>
      <c r="FK40" s="859"/>
      <c r="FL40" s="859"/>
      <c r="FM40" s="859" t="e">
        <f>EU40/EU46</f>
        <v>#DIV/0!</v>
      </c>
      <c r="FN40" s="859"/>
      <c r="FO40" s="859"/>
      <c r="FP40" s="859"/>
      <c r="FQ40" s="859"/>
      <c r="FR40" s="859"/>
      <c r="FS40" s="859"/>
      <c r="FT40" s="859"/>
      <c r="FU40" s="859"/>
      <c r="FV40" s="855" t="e">
        <f t="shared" si="3"/>
        <v>#DIV/0!</v>
      </c>
      <c r="FW40" s="855"/>
      <c r="FX40" s="855"/>
      <c r="FY40" s="855"/>
      <c r="FZ40" s="855"/>
      <c r="GA40" s="855"/>
      <c r="GB40" s="855"/>
      <c r="GC40" s="855"/>
      <c r="GD40" s="855"/>
      <c r="GE40" s="866" t="e">
        <f t="shared" si="4"/>
        <v>#DIV/0!</v>
      </c>
      <c r="GF40" s="866"/>
      <c r="GG40" s="866"/>
      <c r="GH40" s="866"/>
      <c r="GI40" s="866"/>
      <c r="GJ40" s="866"/>
      <c r="GK40" s="306" t="str">
        <f t="shared" si="5"/>
        <v>Fabbricati e terreni</v>
      </c>
    </row>
    <row r="41" spans="1:193" s="9" customFormat="1" ht="14.25" customHeight="1">
      <c r="A41" s="386"/>
      <c r="B41" s="14"/>
      <c r="C41" s="67"/>
      <c r="D41" s="67"/>
      <c r="E41" s="400"/>
      <c r="F41" s="401"/>
      <c r="G41" s="401"/>
      <c r="H41" s="401"/>
      <c r="I41" s="401"/>
      <c r="J41" s="401"/>
      <c r="K41" s="401"/>
      <c r="L41" s="401"/>
      <c r="M41" s="401"/>
      <c r="N41" s="401"/>
      <c r="O41" s="401"/>
      <c r="P41" s="401"/>
      <c r="Q41" s="402"/>
      <c r="R41" s="959" t="s">
        <v>4</v>
      </c>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981"/>
      <c r="AX41" s="981"/>
      <c r="AY41" s="981"/>
      <c r="AZ41" s="981"/>
      <c r="BA41" s="981"/>
      <c r="BB41" s="981"/>
      <c r="BC41" s="981"/>
      <c r="BD41" s="981"/>
      <c r="BE41" s="981"/>
      <c r="BF41" s="982"/>
      <c r="BG41" s="982"/>
      <c r="BH41" s="982"/>
      <c r="BI41" s="982"/>
      <c r="BJ41" s="982"/>
      <c r="BK41" s="982"/>
      <c r="BL41" s="982"/>
      <c r="BM41" s="982"/>
      <c r="BN41" s="982"/>
      <c r="BO41" s="982"/>
      <c r="BP41" s="982"/>
      <c r="BQ41" s="982"/>
      <c r="BR41" s="982"/>
      <c r="BS41" s="982"/>
      <c r="BT41" s="982"/>
      <c r="BU41" s="982"/>
      <c r="BV41" s="982"/>
      <c r="BW41" s="982"/>
      <c r="BX41" s="981"/>
      <c r="BY41" s="981"/>
      <c r="BZ41" s="981"/>
      <c r="CA41" s="981"/>
      <c r="CB41" s="981"/>
      <c r="CC41" s="981"/>
      <c r="CD41" s="981"/>
      <c r="CE41" s="981"/>
      <c r="CF41" s="981"/>
      <c r="CG41" s="1000">
        <f t="shared" si="0"/>
        <v>0</v>
      </c>
      <c r="CH41" s="1001"/>
      <c r="CI41" s="1001"/>
      <c r="CJ41" s="1001"/>
      <c r="CK41" s="1001"/>
      <c r="CL41" s="1001"/>
      <c r="CM41" s="1001"/>
      <c r="CN41" s="1001"/>
      <c r="CO41" s="1001"/>
      <c r="CP41" s="404"/>
      <c r="CQ41" s="405"/>
      <c r="CR41" s="998" t="e">
        <f>IF(FD41=FM41,EU41,DJ41*GE41*CR28)</f>
        <v>#DIV/0!</v>
      </c>
      <c r="CS41" s="934"/>
      <c r="CT41" s="934"/>
      <c r="CU41" s="934"/>
      <c r="CV41" s="934"/>
      <c r="CW41" s="934"/>
      <c r="CX41" s="934"/>
      <c r="CY41" s="934"/>
      <c r="CZ41" s="934"/>
      <c r="DA41" s="934" t="e">
        <f t="shared" si="1"/>
        <v>#DIV/0!</v>
      </c>
      <c r="DB41" s="934"/>
      <c r="DC41" s="934"/>
      <c r="DD41" s="934"/>
      <c r="DE41" s="934"/>
      <c r="DF41" s="934"/>
      <c r="DG41" s="934"/>
      <c r="DH41" s="934"/>
      <c r="DI41" s="934"/>
      <c r="DJ41" s="934">
        <f t="shared" si="2"/>
        <v>0</v>
      </c>
      <c r="DK41" s="934"/>
      <c r="DL41" s="934"/>
      <c r="DM41" s="934"/>
      <c r="DN41" s="934"/>
      <c r="DO41" s="934"/>
      <c r="DP41" s="934"/>
      <c r="DQ41" s="934"/>
      <c r="DR41" s="935"/>
      <c r="DS41" s="32"/>
      <c r="DT41" s="397"/>
      <c r="DU41" s="398"/>
      <c r="DV41" s="398"/>
      <c r="DW41" s="398"/>
      <c r="DX41" s="398"/>
      <c r="DY41" s="398"/>
      <c r="DZ41" s="398"/>
      <c r="EA41" s="398"/>
      <c r="EB41" s="399"/>
      <c r="EC41" s="397"/>
      <c r="ED41" s="398"/>
      <c r="EE41" s="398"/>
      <c r="EF41" s="398"/>
      <c r="EG41" s="398"/>
      <c r="EH41" s="398"/>
      <c r="EI41" s="398"/>
      <c r="EJ41" s="398"/>
      <c r="EK41" s="399"/>
      <c r="EL41" s="927">
        <f>AW41*AW33+BF41*BF33+BO41*BO33+BX41*BX33</f>
        <v>0</v>
      </c>
      <c r="EM41" s="860"/>
      <c r="EN41" s="860"/>
      <c r="EO41" s="860"/>
      <c r="EP41" s="860"/>
      <c r="EQ41" s="860"/>
      <c r="ER41" s="860"/>
      <c r="ES41" s="860"/>
      <c r="ET41" s="860"/>
      <c r="EU41" s="860" t="e">
        <f>DJ41*CR35</f>
        <v>#DIV/0!</v>
      </c>
      <c r="EV41" s="860"/>
      <c r="EW41" s="860"/>
      <c r="EX41" s="860"/>
      <c r="EY41" s="860"/>
      <c r="EZ41" s="860"/>
      <c r="FA41" s="860"/>
      <c r="FB41" s="860"/>
      <c r="FC41" s="860"/>
      <c r="FD41" s="859" t="e">
        <f>EL41/EL46</f>
        <v>#DIV/0!</v>
      </c>
      <c r="FE41" s="859"/>
      <c r="FF41" s="859"/>
      <c r="FG41" s="859"/>
      <c r="FH41" s="859"/>
      <c r="FI41" s="859"/>
      <c r="FJ41" s="859"/>
      <c r="FK41" s="859"/>
      <c r="FL41" s="859"/>
      <c r="FM41" s="859" t="e">
        <f>EU41/EU46</f>
        <v>#DIV/0!</v>
      </c>
      <c r="FN41" s="859"/>
      <c r="FO41" s="859"/>
      <c r="FP41" s="859"/>
      <c r="FQ41" s="859"/>
      <c r="FR41" s="859"/>
      <c r="FS41" s="859"/>
      <c r="FT41" s="859"/>
      <c r="FU41" s="859"/>
      <c r="FV41" s="855" t="e">
        <f t="shared" si="3"/>
        <v>#DIV/0!</v>
      </c>
      <c r="FW41" s="855"/>
      <c r="FX41" s="855"/>
      <c r="FY41" s="855"/>
      <c r="FZ41" s="855"/>
      <c r="GA41" s="855"/>
      <c r="GB41" s="855"/>
      <c r="GC41" s="855"/>
      <c r="GD41" s="855"/>
      <c r="GE41" s="866" t="e">
        <f t="shared" si="4"/>
        <v>#DIV/0!</v>
      </c>
      <c r="GF41" s="866"/>
      <c r="GG41" s="866"/>
      <c r="GH41" s="866"/>
      <c r="GI41" s="866"/>
      <c r="GJ41" s="866"/>
      <c r="GK41" s="306" t="str">
        <f t="shared" si="5"/>
        <v>Ricerca contrattuale</v>
      </c>
    </row>
    <row r="42" spans="1:193" s="9" customFormat="1" ht="14.25" customHeight="1">
      <c r="A42" s="386"/>
      <c r="B42" s="14"/>
      <c r="C42" s="67"/>
      <c r="D42" s="67"/>
      <c r="E42" s="956"/>
      <c r="F42" s="957"/>
      <c r="G42" s="957"/>
      <c r="H42" s="957"/>
      <c r="I42" s="957"/>
      <c r="J42" s="957"/>
      <c r="K42" s="957"/>
      <c r="L42" s="957"/>
      <c r="M42" s="957"/>
      <c r="N42" s="957"/>
      <c r="O42" s="957"/>
      <c r="P42" s="957"/>
      <c r="Q42" s="958"/>
      <c r="R42" s="959" t="s">
        <v>5</v>
      </c>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981"/>
      <c r="AX42" s="981"/>
      <c r="AY42" s="981"/>
      <c r="AZ42" s="981"/>
      <c r="BA42" s="981"/>
      <c r="BB42" s="981"/>
      <c r="BC42" s="981"/>
      <c r="BD42" s="981"/>
      <c r="BE42" s="981"/>
      <c r="BF42" s="982"/>
      <c r="BG42" s="982"/>
      <c r="BH42" s="982"/>
      <c r="BI42" s="982"/>
      <c r="BJ42" s="982"/>
      <c r="BK42" s="982"/>
      <c r="BL42" s="982"/>
      <c r="BM42" s="982"/>
      <c r="BN42" s="982"/>
      <c r="BO42" s="982"/>
      <c r="BP42" s="982"/>
      <c r="BQ42" s="982"/>
      <c r="BR42" s="982"/>
      <c r="BS42" s="982"/>
      <c r="BT42" s="982"/>
      <c r="BU42" s="982"/>
      <c r="BV42" s="982"/>
      <c r="BW42" s="982"/>
      <c r="BX42" s="981"/>
      <c r="BY42" s="981"/>
      <c r="BZ42" s="981"/>
      <c r="CA42" s="981"/>
      <c r="CB42" s="981"/>
      <c r="CC42" s="981"/>
      <c r="CD42" s="981"/>
      <c r="CE42" s="981"/>
      <c r="CF42" s="981"/>
      <c r="CG42" s="1000">
        <f t="shared" si="0"/>
        <v>0</v>
      </c>
      <c r="CH42" s="1001"/>
      <c r="CI42" s="1001"/>
      <c r="CJ42" s="1001"/>
      <c r="CK42" s="1001"/>
      <c r="CL42" s="1001"/>
      <c r="CM42" s="1001"/>
      <c r="CN42" s="1001"/>
      <c r="CO42" s="1001"/>
      <c r="CP42" s="404"/>
      <c r="CQ42" s="92"/>
      <c r="CR42" s="998" t="e">
        <f>IF(FD42=FM42,EU42,DJ42*GE42*CR28)</f>
        <v>#DIV/0!</v>
      </c>
      <c r="CS42" s="934"/>
      <c r="CT42" s="934"/>
      <c r="CU42" s="934"/>
      <c r="CV42" s="934"/>
      <c r="CW42" s="934"/>
      <c r="CX42" s="934"/>
      <c r="CY42" s="934"/>
      <c r="CZ42" s="934"/>
      <c r="DA42" s="934" t="e">
        <f t="shared" si="1"/>
        <v>#DIV/0!</v>
      </c>
      <c r="DB42" s="934"/>
      <c r="DC42" s="934"/>
      <c r="DD42" s="934"/>
      <c r="DE42" s="934"/>
      <c r="DF42" s="934"/>
      <c r="DG42" s="934"/>
      <c r="DH42" s="934"/>
      <c r="DI42" s="934"/>
      <c r="DJ42" s="934">
        <f t="shared" si="2"/>
        <v>0</v>
      </c>
      <c r="DK42" s="934"/>
      <c r="DL42" s="934"/>
      <c r="DM42" s="934"/>
      <c r="DN42" s="934"/>
      <c r="DO42" s="934"/>
      <c r="DP42" s="934"/>
      <c r="DQ42" s="934"/>
      <c r="DR42" s="935"/>
      <c r="DS42" s="32"/>
      <c r="DT42" s="879"/>
      <c r="DU42" s="880"/>
      <c r="DV42" s="880"/>
      <c r="DW42" s="880"/>
      <c r="DX42" s="880"/>
      <c r="DY42" s="880"/>
      <c r="DZ42" s="880"/>
      <c r="EA42" s="880"/>
      <c r="EB42" s="881"/>
      <c r="EC42" s="879"/>
      <c r="ED42" s="880"/>
      <c r="EE42" s="880"/>
      <c r="EF42" s="880"/>
      <c r="EG42" s="880"/>
      <c r="EH42" s="880"/>
      <c r="EI42" s="880"/>
      <c r="EJ42" s="880"/>
      <c r="EK42" s="881"/>
      <c r="EL42" s="927">
        <f>AW42*AW33+BF42*BF33+BO42*BO33+BX42*BX33</f>
        <v>0</v>
      </c>
      <c r="EM42" s="860"/>
      <c r="EN42" s="860"/>
      <c r="EO42" s="860"/>
      <c r="EP42" s="860"/>
      <c r="EQ42" s="860"/>
      <c r="ER42" s="860"/>
      <c r="ES42" s="860"/>
      <c r="ET42" s="860"/>
      <c r="EU42" s="860" t="e">
        <f>DJ42*CR35</f>
        <v>#DIV/0!</v>
      </c>
      <c r="EV42" s="860"/>
      <c r="EW42" s="860"/>
      <c r="EX42" s="860"/>
      <c r="EY42" s="860"/>
      <c r="EZ42" s="860"/>
      <c r="FA42" s="860"/>
      <c r="FB42" s="860"/>
      <c r="FC42" s="860"/>
      <c r="FD42" s="859" t="e">
        <f>EL42/EL46</f>
        <v>#DIV/0!</v>
      </c>
      <c r="FE42" s="859"/>
      <c r="FF42" s="859"/>
      <c r="FG42" s="859"/>
      <c r="FH42" s="859"/>
      <c r="FI42" s="859"/>
      <c r="FJ42" s="859"/>
      <c r="FK42" s="859"/>
      <c r="FL42" s="859"/>
      <c r="FM42" s="859" t="e">
        <f>EU42/EU46</f>
        <v>#DIV/0!</v>
      </c>
      <c r="FN42" s="859"/>
      <c r="FO42" s="859"/>
      <c r="FP42" s="859"/>
      <c r="FQ42" s="859"/>
      <c r="FR42" s="859"/>
      <c r="FS42" s="859"/>
      <c r="FT42" s="859"/>
      <c r="FU42" s="859"/>
      <c r="FV42" s="855" t="e">
        <f t="shared" si="3"/>
        <v>#DIV/0!</v>
      </c>
      <c r="FW42" s="855"/>
      <c r="FX42" s="855"/>
      <c r="FY42" s="855"/>
      <c r="FZ42" s="855"/>
      <c r="GA42" s="855"/>
      <c r="GB42" s="855"/>
      <c r="GC42" s="855"/>
      <c r="GD42" s="855"/>
      <c r="GE42" s="866" t="e">
        <f t="shared" si="4"/>
        <v>#DIV/0!</v>
      </c>
      <c r="GF42" s="866"/>
      <c r="GG42" s="866"/>
      <c r="GH42" s="866"/>
      <c r="GI42" s="866"/>
      <c r="GJ42" s="866"/>
      <c r="GK42" s="306" t="str">
        <f t="shared" si="5"/>
        <v>Competenze tecniche e brevetti</v>
      </c>
    </row>
    <row r="43" spans="1:193" s="9" customFormat="1" ht="14.25" customHeight="1">
      <c r="A43" s="386"/>
      <c r="B43" s="14"/>
      <c r="C43" s="67"/>
      <c r="D43" s="67"/>
      <c r="E43" s="956"/>
      <c r="F43" s="957"/>
      <c r="G43" s="957"/>
      <c r="H43" s="957"/>
      <c r="I43" s="957"/>
      <c r="J43" s="957"/>
      <c r="K43" s="957"/>
      <c r="L43" s="957"/>
      <c r="M43" s="957"/>
      <c r="N43" s="957"/>
      <c r="O43" s="957"/>
      <c r="P43" s="957"/>
      <c r="Q43" s="958"/>
      <c r="R43" s="959" t="s">
        <v>6</v>
      </c>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981"/>
      <c r="AX43" s="981"/>
      <c r="AY43" s="981"/>
      <c r="AZ43" s="981"/>
      <c r="BA43" s="981"/>
      <c r="BB43" s="981"/>
      <c r="BC43" s="981"/>
      <c r="BD43" s="981"/>
      <c r="BE43" s="981"/>
      <c r="BF43" s="982"/>
      <c r="BG43" s="982"/>
      <c r="BH43" s="982"/>
      <c r="BI43" s="982"/>
      <c r="BJ43" s="982"/>
      <c r="BK43" s="982"/>
      <c r="BL43" s="982"/>
      <c r="BM43" s="982"/>
      <c r="BN43" s="982"/>
      <c r="BO43" s="982"/>
      <c r="BP43" s="982"/>
      <c r="BQ43" s="982"/>
      <c r="BR43" s="982"/>
      <c r="BS43" s="982"/>
      <c r="BT43" s="982"/>
      <c r="BU43" s="982"/>
      <c r="BV43" s="982"/>
      <c r="BW43" s="982"/>
      <c r="BX43" s="1112"/>
      <c r="BY43" s="1112"/>
      <c r="BZ43" s="1112"/>
      <c r="CA43" s="1112"/>
      <c r="CB43" s="1112"/>
      <c r="CC43" s="1112"/>
      <c r="CD43" s="1112"/>
      <c r="CE43" s="1112"/>
      <c r="CF43" s="1112"/>
      <c r="CG43" s="879">
        <f t="shared" si="0"/>
        <v>0</v>
      </c>
      <c r="CH43" s="880"/>
      <c r="CI43" s="880"/>
      <c r="CJ43" s="880"/>
      <c r="CK43" s="880"/>
      <c r="CL43" s="880"/>
      <c r="CM43" s="880"/>
      <c r="CN43" s="880"/>
      <c r="CO43" s="880"/>
      <c r="CP43" s="403"/>
      <c r="CQ43" s="92"/>
      <c r="CR43" s="998" t="e">
        <f>IF(FD43=FM43,EU43,DJ43*GE43*CR28)</f>
        <v>#DIV/0!</v>
      </c>
      <c r="CS43" s="934"/>
      <c r="CT43" s="934"/>
      <c r="CU43" s="934"/>
      <c r="CV43" s="934"/>
      <c r="CW43" s="934"/>
      <c r="CX43" s="934"/>
      <c r="CY43" s="934"/>
      <c r="CZ43" s="934"/>
      <c r="DA43" s="934" t="e">
        <f t="shared" si="1"/>
        <v>#DIV/0!</v>
      </c>
      <c r="DB43" s="934"/>
      <c r="DC43" s="934"/>
      <c r="DD43" s="934"/>
      <c r="DE43" s="934"/>
      <c r="DF43" s="934"/>
      <c r="DG43" s="934"/>
      <c r="DH43" s="934"/>
      <c r="DI43" s="934"/>
      <c r="DJ43" s="934">
        <f t="shared" si="2"/>
        <v>0</v>
      </c>
      <c r="DK43" s="934"/>
      <c r="DL43" s="934"/>
      <c r="DM43" s="934"/>
      <c r="DN43" s="934"/>
      <c r="DO43" s="934"/>
      <c r="DP43" s="934"/>
      <c r="DQ43" s="934"/>
      <c r="DR43" s="935"/>
      <c r="DS43" s="32"/>
      <c r="DT43" s="879">
        <f>DJ43/1.2</f>
        <v>0</v>
      </c>
      <c r="DU43" s="880"/>
      <c r="DV43" s="880"/>
      <c r="DW43" s="880"/>
      <c r="DX43" s="880"/>
      <c r="DY43" s="880"/>
      <c r="DZ43" s="880"/>
      <c r="EA43" s="880"/>
      <c r="EB43" s="881"/>
      <c r="EC43" s="879">
        <f>DT43*20/100</f>
        <v>0</v>
      </c>
      <c r="ED43" s="880"/>
      <c r="EE43" s="880"/>
      <c r="EF43" s="880"/>
      <c r="EG43" s="880"/>
      <c r="EH43" s="880"/>
      <c r="EI43" s="880"/>
      <c r="EJ43" s="880"/>
      <c r="EK43" s="881"/>
      <c r="EL43" s="927">
        <f>AW43*AW33+BF43*BF33+BO43*BO33+BX43*BX33</f>
        <v>0</v>
      </c>
      <c r="EM43" s="860"/>
      <c r="EN43" s="860"/>
      <c r="EO43" s="860"/>
      <c r="EP43" s="860"/>
      <c r="EQ43" s="860"/>
      <c r="ER43" s="860"/>
      <c r="ES43" s="860"/>
      <c r="ET43" s="860"/>
      <c r="EU43" s="860" t="e">
        <f>DJ43*CR35</f>
        <v>#DIV/0!</v>
      </c>
      <c r="EV43" s="860"/>
      <c r="EW43" s="860"/>
      <c r="EX43" s="860"/>
      <c r="EY43" s="860"/>
      <c r="EZ43" s="860"/>
      <c r="FA43" s="860"/>
      <c r="FB43" s="860"/>
      <c r="FC43" s="860"/>
      <c r="FD43" s="859" t="e">
        <f>EL43/EL46</f>
        <v>#DIV/0!</v>
      </c>
      <c r="FE43" s="859"/>
      <c r="FF43" s="859"/>
      <c r="FG43" s="859"/>
      <c r="FH43" s="859"/>
      <c r="FI43" s="859"/>
      <c r="FJ43" s="859"/>
      <c r="FK43" s="859"/>
      <c r="FL43" s="859"/>
      <c r="FM43" s="859" t="e">
        <f>EU43/EU46</f>
        <v>#DIV/0!</v>
      </c>
      <c r="FN43" s="859"/>
      <c r="FO43" s="859"/>
      <c r="FP43" s="859"/>
      <c r="FQ43" s="859"/>
      <c r="FR43" s="859"/>
      <c r="FS43" s="859"/>
      <c r="FT43" s="859"/>
      <c r="FU43" s="859"/>
      <c r="FV43" s="855" t="e">
        <f t="shared" si="3"/>
        <v>#DIV/0!</v>
      </c>
      <c r="FW43" s="855"/>
      <c r="FX43" s="855"/>
      <c r="FY43" s="855"/>
      <c r="FZ43" s="855"/>
      <c r="GA43" s="855"/>
      <c r="GB43" s="855"/>
      <c r="GC43" s="855"/>
      <c r="GD43" s="855"/>
      <c r="GE43" s="866" t="e">
        <f t="shared" si="4"/>
        <v>#DIV/0!</v>
      </c>
      <c r="GF43" s="866"/>
      <c r="GG43" s="866"/>
      <c r="GH43" s="866"/>
      <c r="GI43" s="866"/>
      <c r="GJ43" s="866"/>
      <c r="GK43" s="306" t="str">
        <f t="shared" si="5"/>
        <v>Consulenze</v>
      </c>
    </row>
    <row r="44" spans="1:193" s="9" customFormat="1" ht="14.25" customHeight="1">
      <c r="A44" s="386"/>
      <c r="B44" s="14"/>
      <c r="C44" s="67"/>
      <c r="D44" s="67"/>
      <c r="E44" s="956"/>
      <c r="F44" s="957"/>
      <c r="G44" s="957"/>
      <c r="H44" s="957"/>
      <c r="I44" s="957"/>
      <c r="J44" s="957"/>
      <c r="K44" s="957"/>
      <c r="L44" s="957"/>
      <c r="M44" s="957"/>
      <c r="N44" s="957"/>
      <c r="O44" s="957"/>
      <c r="P44" s="957"/>
      <c r="Q44" s="958"/>
      <c r="R44" s="959" t="s">
        <v>7</v>
      </c>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8"/>
      <c r="AS44" s="1048"/>
      <c r="AT44" s="1048"/>
      <c r="AU44" s="1048"/>
      <c r="AV44" s="1048"/>
      <c r="AW44" s="981"/>
      <c r="AX44" s="981"/>
      <c r="AY44" s="981"/>
      <c r="AZ44" s="981"/>
      <c r="BA44" s="981"/>
      <c r="BB44" s="981"/>
      <c r="BC44" s="981"/>
      <c r="BD44" s="981"/>
      <c r="BE44" s="981"/>
      <c r="BF44" s="982"/>
      <c r="BG44" s="982"/>
      <c r="BH44" s="982"/>
      <c r="BI44" s="982"/>
      <c r="BJ44" s="982"/>
      <c r="BK44" s="982"/>
      <c r="BL44" s="982"/>
      <c r="BM44" s="982"/>
      <c r="BN44" s="982"/>
      <c r="BO44" s="982"/>
      <c r="BP44" s="982"/>
      <c r="BQ44" s="982"/>
      <c r="BR44" s="982"/>
      <c r="BS44" s="982"/>
      <c r="BT44" s="982"/>
      <c r="BU44" s="982"/>
      <c r="BV44" s="982"/>
      <c r="BW44" s="982"/>
      <c r="BX44" s="983"/>
      <c r="BY44" s="983"/>
      <c r="BZ44" s="983"/>
      <c r="CA44" s="983"/>
      <c r="CB44" s="983"/>
      <c r="CC44" s="983"/>
      <c r="CD44" s="983"/>
      <c r="CE44" s="983"/>
      <c r="CF44" s="983"/>
      <c r="CG44" s="879">
        <f t="shared" si="0"/>
        <v>0</v>
      </c>
      <c r="CH44" s="880"/>
      <c r="CI44" s="880"/>
      <c r="CJ44" s="880"/>
      <c r="CK44" s="880"/>
      <c r="CL44" s="880"/>
      <c r="CM44" s="880"/>
      <c r="CN44" s="880"/>
      <c r="CO44" s="880"/>
      <c r="CP44" s="403"/>
      <c r="CQ44" s="92"/>
      <c r="CR44" s="998" t="e">
        <f>IF(FD44=FM44,EU44,DJ44*GE44*CR28)</f>
        <v>#DIV/0!</v>
      </c>
      <c r="CS44" s="934"/>
      <c r="CT44" s="934"/>
      <c r="CU44" s="934"/>
      <c r="CV44" s="934"/>
      <c r="CW44" s="934"/>
      <c r="CX44" s="934"/>
      <c r="CY44" s="934"/>
      <c r="CZ44" s="934"/>
      <c r="DA44" s="934" t="e">
        <f t="shared" si="1"/>
        <v>#DIV/0!</v>
      </c>
      <c r="DB44" s="934"/>
      <c r="DC44" s="934"/>
      <c r="DD44" s="934"/>
      <c r="DE44" s="934"/>
      <c r="DF44" s="934"/>
      <c r="DG44" s="934"/>
      <c r="DH44" s="934"/>
      <c r="DI44" s="934"/>
      <c r="DJ44" s="934">
        <f t="shared" si="2"/>
        <v>0</v>
      </c>
      <c r="DK44" s="934"/>
      <c r="DL44" s="934"/>
      <c r="DM44" s="934"/>
      <c r="DN44" s="934"/>
      <c r="DO44" s="934"/>
      <c r="DP44" s="934"/>
      <c r="DQ44" s="934"/>
      <c r="DR44" s="935"/>
      <c r="DS44" s="32"/>
      <c r="DT44" s="879"/>
      <c r="DU44" s="880"/>
      <c r="DV44" s="880"/>
      <c r="DW44" s="880"/>
      <c r="DX44" s="880"/>
      <c r="DY44" s="880"/>
      <c r="DZ44" s="880"/>
      <c r="EA44" s="880"/>
      <c r="EB44" s="881"/>
      <c r="EC44" s="879"/>
      <c r="ED44" s="880"/>
      <c r="EE44" s="880"/>
      <c r="EF44" s="880"/>
      <c r="EG44" s="880"/>
      <c r="EH44" s="880"/>
      <c r="EI44" s="880"/>
      <c r="EJ44" s="880"/>
      <c r="EK44" s="881"/>
      <c r="EL44" s="927">
        <f>AW44*AW33+BF44*BF33+BO44*BO33+BX44*BX33</f>
        <v>0</v>
      </c>
      <c r="EM44" s="860"/>
      <c r="EN44" s="860"/>
      <c r="EO44" s="860"/>
      <c r="EP44" s="860"/>
      <c r="EQ44" s="860"/>
      <c r="ER44" s="860"/>
      <c r="ES44" s="860"/>
      <c r="ET44" s="860"/>
      <c r="EU44" s="860" t="e">
        <f>DJ44*CR35</f>
        <v>#DIV/0!</v>
      </c>
      <c r="EV44" s="860"/>
      <c r="EW44" s="860"/>
      <c r="EX44" s="860"/>
      <c r="EY44" s="860"/>
      <c r="EZ44" s="860"/>
      <c r="FA44" s="860"/>
      <c r="FB44" s="860"/>
      <c r="FC44" s="860"/>
      <c r="FD44" s="859" t="e">
        <f>EL44/EL46</f>
        <v>#DIV/0!</v>
      </c>
      <c r="FE44" s="859"/>
      <c r="FF44" s="859"/>
      <c r="FG44" s="859"/>
      <c r="FH44" s="859"/>
      <c r="FI44" s="859"/>
      <c r="FJ44" s="859"/>
      <c r="FK44" s="859"/>
      <c r="FL44" s="859"/>
      <c r="FM44" s="859" t="e">
        <f>EU44/EU46</f>
        <v>#DIV/0!</v>
      </c>
      <c r="FN44" s="859"/>
      <c r="FO44" s="859"/>
      <c r="FP44" s="859"/>
      <c r="FQ44" s="859"/>
      <c r="FR44" s="859"/>
      <c r="FS44" s="859"/>
      <c r="FT44" s="859"/>
      <c r="FU44" s="859"/>
      <c r="FV44" s="855" t="e">
        <f t="shared" si="3"/>
        <v>#DIV/0!</v>
      </c>
      <c r="FW44" s="855"/>
      <c r="FX44" s="855"/>
      <c r="FY44" s="855"/>
      <c r="FZ44" s="855"/>
      <c r="GA44" s="855"/>
      <c r="GB44" s="855"/>
      <c r="GC44" s="855"/>
      <c r="GD44" s="855"/>
      <c r="GE44" s="866" t="e">
        <f t="shared" si="4"/>
        <v>#DIV/0!</v>
      </c>
      <c r="GF44" s="866"/>
      <c r="GG44" s="866"/>
      <c r="GH44" s="866"/>
      <c r="GI44" s="866"/>
      <c r="GJ44" s="866"/>
      <c r="GK44" s="306" t="str">
        <f t="shared" si="5"/>
        <v>Altri costi di esercizio</v>
      </c>
    </row>
    <row r="45" spans="1:193" s="9" customFormat="1" ht="14.25" customHeight="1">
      <c r="A45" s="386"/>
      <c r="B45" s="14"/>
      <c r="C45" s="67"/>
      <c r="D45" s="67"/>
      <c r="E45" s="1133"/>
      <c r="F45" s="1134"/>
      <c r="G45" s="1134"/>
      <c r="H45" s="1134"/>
      <c r="I45" s="1134"/>
      <c r="J45" s="1134"/>
      <c r="K45" s="1134"/>
      <c r="L45" s="1134"/>
      <c r="M45" s="1134"/>
      <c r="N45" s="1134"/>
      <c r="O45" s="1134"/>
      <c r="P45" s="1134"/>
      <c r="Q45" s="1135"/>
      <c r="R45" s="1136" t="s">
        <v>8</v>
      </c>
      <c r="S45" s="1136"/>
      <c r="T45" s="1136"/>
      <c r="U45" s="1136"/>
      <c r="V45" s="1136"/>
      <c r="W45" s="1136"/>
      <c r="X45" s="1136"/>
      <c r="Y45" s="1136"/>
      <c r="Z45" s="1136"/>
      <c r="AA45" s="1136"/>
      <c r="AB45" s="1136"/>
      <c r="AC45" s="1136"/>
      <c r="AD45" s="1136"/>
      <c r="AE45" s="1136"/>
      <c r="AF45" s="1136"/>
      <c r="AG45" s="1136"/>
      <c r="AH45" s="1136"/>
      <c r="AI45" s="1136"/>
      <c r="AJ45" s="1136"/>
      <c r="AK45" s="1136"/>
      <c r="AL45" s="1136"/>
      <c r="AM45" s="1136"/>
      <c r="AN45" s="1136"/>
      <c r="AO45" s="1136"/>
      <c r="AP45" s="1136"/>
      <c r="AQ45" s="1136"/>
      <c r="AR45" s="1136"/>
      <c r="AS45" s="1136"/>
      <c r="AT45" s="1136"/>
      <c r="AU45" s="1136"/>
      <c r="AV45" s="1136"/>
      <c r="AW45" s="1004"/>
      <c r="AX45" s="1004"/>
      <c r="AY45" s="1004"/>
      <c r="AZ45" s="1004"/>
      <c r="BA45" s="1004"/>
      <c r="BB45" s="1004"/>
      <c r="BC45" s="1004"/>
      <c r="BD45" s="1004"/>
      <c r="BE45" s="1004"/>
      <c r="BF45" s="982"/>
      <c r="BG45" s="982"/>
      <c r="BH45" s="982"/>
      <c r="BI45" s="982"/>
      <c r="BJ45" s="982"/>
      <c r="BK45" s="982"/>
      <c r="BL45" s="982"/>
      <c r="BM45" s="982"/>
      <c r="BN45" s="982"/>
      <c r="BO45" s="1118"/>
      <c r="BP45" s="1119"/>
      <c r="BQ45" s="1119"/>
      <c r="BR45" s="1119"/>
      <c r="BS45" s="1119"/>
      <c r="BT45" s="1119"/>
      <c r="BU45" s="1119"/>
      <c r="BV45" s="1119"/>
      <c r="BW45" s="1120"/>
      <c r="BX45" s="869"/>
      <c r="BY45" s="869"/>
      <c r="BZ45" s="869"/>
      <c r="CA45" s="869"/>
      <c r="CB45" s="869"/>
      <c r="CC45" s="869"/>
      <c r="CD45" s="869"/>
      <c r="CE45" s="869"/>
      <c r="CF45" s="869"/>
      <c r="CG45" s="862">
        <f>SUM(AW45:CE45)</f>
        <v>0</v>
      </c>
      <c r="CH45" s="863"/>
      <c r="CI45" s="863"/>
      <c r="CJ45" s="863"/>
      <c r="CK45" s="863"/>
      <c r="CL45" s="863"/>
      <c r="CM45" s="863"/>
      <c r="CN45" s="863"/>
      <c r="CO45" s="863"/>
      <c r="CP45" s="406"/>
      <c r="CQ45" s="405"/>
      <c r="CR45" s="1079" t="e">
        <f>IF(FD45=FM45,EU45,DJ45*GE45*CR28)</f>
        <v>#DIV/0!</v>
      </c>
      <c r="CS45" s="869"/>
      <c r="CT45" s="869"/>
      <c r="CU45" s="869"/>
      <c r="CV45" s="869"/>
      <c r="CW45" s="869"/>
      <c r="CX45" s="869"/>
      <c r="CY45" s="869"/>
      <c r="CZ45" s="869"/>
      <c r="DA45" s="869" t="e">
        <f t="shared" si="1"/>
        <v>#DIV/0!</v>
      </c>
      <c r="DB45" s="869"/>
      <c r="DC45" s="869"/>
      <c r="DD45" s="869"/>
      <c r="DE45" s="869"/>
      <c r="DF45" s="869"/>
      <c r="DG45" s="869"/>
      <c r="DH45" s="869"/>
      <c r="DI45" s="869"/>
      <c r="DJ45" s="869">
        <f t="shared" si="2"/>
        <v>0</v>
      </c>
      <c r="DK45" s="869"/>
      <c r="DL45" s="869"/>
      <c r="DM45" s="869"/>
      <c r="DN45" s="869"/>
      <c r="DO45" s="869"/>
      <c r="DP45" s="869"/>
      <c r="DQ45" s="869"/>
      <c r="DR45" s="1108"/>
      <c r="DS45" s="92"/>
      <c r="DT45" s="856" t="e">
        <f>CR45/CR46</f>
        <v>#DIV/0!</v>
      </c>
      <c r="DU45" s="857"/>
      <c r="DV45" s="857"/>
      <c r="DW45" s="857"/>
      <c r="DX45" s="857"/>
      <c r="DY45" s="857"/>
      <c r="DZ45" s="857"/>
      <c r="EA45" s="857"/>
      <c r="EB45" s="858"/>
      <c r="EC45" s="856" t="e">
        <f>DJ45/DJ46</f>
        <v>#DIV/0!</v>
      </c>
      <c r="ED45" s="857"/>
      <c r="EE45" s="857"/>
      <c r="EF45" s="857"/>
      <c r="EG45" s="857"/>
      <c r="EH45" s="857"/>
      <c r="EI45" s="857"/>
      <c r="EJ45" s="857"/>
      <c r="EK45" s="858"/>
      <c r="EL45" s="927">
        <f>AW45*AW33+BF45*BF33+BO45*BO33+BX45*BX33</f>
        <v>0</v>
      </c>
      <c r="EM45" s="860"/>
      <c r="EN45" s="860"/>
      <c r="EO45" s="860"/>
      <c r="EP45" s="860"/>
      <c r="EQ45" s="860"/>
      <c r="ER45" s="860"/>
      <c r="ES45" s="860"/>
      <c r="ET45" s="860"/>
      <c r="EU45" s="860" t="e">
        <f>DJ45*CR35</f>
        <v>#DIV/0!</v>
      </c>
      <c r="EV45" s="860"/>
      <c r="EW45" s="860"/>
      <c r="EX45" s="860"/>
      <c r="EY45" s="860"/>
      <c r="EZ45" s="860"/>
      <c r="FA45" s="860"/>
      <c r="FB45" s="860"/>
      <c r="FC45" s="860"/>
      <c r="FD45" s="859" t="e">
        <f>EL45/EL46</f>
        <v>#DIV/0!</v>
      </c>
      <c r="FE45" s="859"/>
      <c r="FF45" s="859"/>
      <c r="FG45" s="859"/>
      <c r="FH45" s="859"/>
      <c r="FI45" s="859"/>
      <c r="FJ45" s="859"/>
      <c r="FK45" s="859"/>
      <c r="FL45" s="859"/>
      <c r="FM45" s="859" t="e">
        <f>EU45/EU46</f>
        <v>#DIV/0!</v>
      </c>
      <c r="FN45" s="859"/>
      <c r="FO45" s="859"/>
      <c r="FP45" s="859"/>
      <c r="FQ45" s="859"/>
      <c r="FR45" s="859"/>
      <c r="FS45" s="859"/>
      <c r="FT45" s="859"/>
      <c r="FU45" s="859"/>
      <c r="FV45" s="855" t="e">
        <f t="shared" si="3"/>
        <v>#DIV/0!</v>
      </c>
      <c r="FW45" s="855"/>
      <c r="FX45" s="855"/>
      <c r="FY45" s="855"/>
      <c r="FZ45" s="855"/>
      <c r="GA45" s="855"/>
      <c r="GB45" s="855"/>
      <c r="GC45" s="855"/>
      <c r="GD45" s="855"/>
      <c r="GE45" s="866" t="e">
        <f t="shared" si="4"/>
        <v>#DIV/0!</v>
      </c>
      <c r="GF45" s="866"/>
      <c r="GG45" s="866"/>
      <c r="GH45" s="866"/>
      <c r="GI45" s="866"/>
      <c r="GJ45" s="866"/>
      <c r="GK45" s="307" t="str">
        <f t="shared" si="5"/>
        <v>Spese Generali supplementari</v>
      </c>
    </row>
    <row r="46" spans="1:193" s="9" customFormat="1" ht="25.5" customHeight="1">
      <c r="A46" s="386"/>
      <c r="B46" s="14"/>
      <c r="C46" s="67"/>
      <c r="D46" s="67"/>
      <c r="E46" s="1109" t="s">
        <v>26</v>
      </c>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0"/>
      <c r="AI46" s="1110"/>
      <c r="AJ46" s="1110"/>
      <c r="AK46" s="1110"/>
      <c r="AL46" s="1110"/>
      <c r="AM46" s="1110"/>
      <c r="AN46" s="1110"/>
      <c r="AO46" s="1110"/>
      <c r="AP46" s="1110"/>
      <c r="AQ46" s="1110"/>
      <c r="AR46" s="1110"/>
      <c r="AS46" s="1110"/>
      <c r="AT46" s="1110"/>
      <c r="AU46" s="1110"/>
      <c r="AV46" s="1111"/>
      <c r="AW46" s="883">
        <f>SUM(AW36:BE45)</f>
        <v>0</v>
      </c>
      <c r="AX46" s="884"/>
      <c r="AY46" s="884"/>
      <c r="AZ46" s="884"/>
      <c r="BA46" s="884"/>
      <c r="BB46" s="884"/>
      <c r="BC46" s="884"/>
      <c r="BD46" s="884"/>
      <c r="BE46" s="1114"/>
      <c r="BF46" s="883">
        <f>SUM(BF36:BN45)</f>
        <v>0</v>
      </c>
      <c r="BG46" s="884"/>
      <c r="BH46" s="884"/>
      <c r="BI46" s="884"/>
      <c r="BJ46" s="884"/>
      <c r="BK46" s="884"/>
      <c r="BL46" s="884"/>
      <c r="BM46" s="884"/>
      <c r="BN46" s="1114"/>
      <c r="BO46" s="883">
        <f>SUM(BO36:BW45)</f>
        <v>0</v>
      </c>
      <c r="BP46" s="884"/>
      <c r="BQ46" s="884"/>
      <c r="BR46" s="884"/>
      <c r="BS46" s="884"/>
      <c r="BT46" s="884"/>
      <c r="BU46" s="884"/>
      <c r="BV46" s="884"/>
      <c r="BW46" s="1114"/>
      <c r="BX46" s="883">
        <f>SUM(BX36:CF45)</f>
        <v>0</v>
      </c>
      <c r="BY46" s="884"/>
      <c r="BZ46" s="884"/>
      <c r="CA46" s="884"/>
      <c r="CB46" s="884"/>
      <c r="CC46" s="884"/>
      <c r="CD46" s="884"/>
      <c r="CE46" s="884"/>
      <c r="CF46" s="884"/>
      <c r="CG46" s="892">
        <f>SUM(CG36:CO45)</f>
        <v>0</v>
      </c>
      <c r="CH46" s="884"/>
      <c r="CI46" s="884"/>
      <c r="CJ46" s="884"/>
      <c r="CK46" s="884"/>
      <c r="CL46" s="884"/>
      <c r="CM46" s="884"/>
      <c r="CN46" s="884"/>
      <c r="CO46" s="884"/>
      <c r="CP46" s="295"/>
      <c r="CQ46" s="36"/>
      <c r="CR46" s="872" t="e">
        <f>SUM(CR36:CZ45)</f>
        <v>#DIV/0!</v>
      </c>
      <c r="CS46" s="873"/>
      <c r="CT46" s="873"/>
      <c r="CU46" s="873"/>
      <c r="CV46" s="873"/>
      <c r="CW46" s="873"/>
      <c r="CX46" s="873"/>
      <c r="CY46" s="873"/>
      <c r="CZ46" s="873"/>
      <c r="DA46" s="873" t="e">
        <f>SUM(DA36:DI45)</f>
        <v>#DIV/0!</v>
      </c>
      <c r="DB46" s="873"/>
      <c r="DC46" s="873"/>
      <c r="DD46" s="873"/>
      <c r="DE46" s="873"/>
      <c r="DF46" s="873"/>
      <c r="DG46" s="873"/>
      <c r="DH46" s="873"/>
      <c r="DI46" s="873"/>
      <c r="DJ46" s="873">
        <f>SUM(DJ36:DR45)</f>
        <v>0</v>
      </c>
      <c r="DK46" s="873"/>
      <c r="DL46" s="873"/>
      <c r="DM46" s="873"/>
      <c r="DN46" s="873"/>
      <c r="DO46" s="873"/>
      <c r="DP46" s="873"/>
      <c r="DQ46" s="873"/>
      <c r="DR46" s="873"/>
      <c r="DS46" s="92"/>
      <c r="DT46" s="879"/>
      <c r="DU46" s="880"/>
      <c r="DV46" s="880"/>
      <c r="DW46" s="880"/>
      <c r="DX46" s="880"/>
      <c r="DY46" s="880"/>
      <c r="DZ46" s="880"/>
      <c r="EA46" s="880"/>
      <c r="EB46" s="881"/>
      <c r="EC46" s="879"/>
      <c r="ED46" s="880"/>
      <c r="EE46" s="880"/>
      <c r="EF46" s="880"/>
      <c r="EG46" s="880"/>
      <c r="EH46" s="880"/>
      <c r="EI46" s="880"/>
      <c r="EJ46" s="880"/>
      <c r="EK46" s="881"/>
      <c r="EL46" s="895">
        <f>SUM(EL36:EL45)</f>
        <v>0</v>
      </c>
      <c r="EM46" s="896"/>
      <c r="EN46" s="896"/>
      <c r="EO46" s="896"/>
      <c r="EP46" s="896"/>
      <c r="EQ46" s="896"/>
      <c r="ER46" s="896"/>
      <c r="ES46" s="896"/>
      <c r="ET46" s="896"/>
      <c r="EU46" s="896" t="e">
        <f>DJ46*CR35</f>
        <v>#DIV/0!</v>
      </c>
      <c r="EV46" s="896"/>
      <c r="EW46" s="896"/>
      <c r="EX46" s="896"/>
      <c r="EY46" s="896"/>
      <c r="EZ46" s="896"/>
      <c r="FA46" s="896"/>
      <c r="FB46" s="896"/>
      <c r="FC46" s="896"/>
      <c r="FD46" s="893" t="e">
        <f>EL46/EL46</f>
        <v>#DIV/0!</v>
      </c>
      <c r="FE46" s="893"/>
      <c r="FF46" s="893"/>
      <c r="FG46" s="893"/>
      <c r="FH46" s="893"/>
      <c r="FI46" s="893"/>
      <c r="FJ46" s="893"/>
      <c r="FK46" s="893"/>
      <c r="FL46" s="893"/>
      <c r="FM46" s="893" t="e">
        <f>EU46/EU46</f>
        <v>#DIV/0!</v>
      </c>
      <c r="FN46" s="893"/>
      <c r="FO46" s="893"/>
      <c r="FP46" s="893"/>
      <c r="FQ46" s="893"/>
      <c r="FR46" s="893"/>
      <c r="FS46" s="893"/>
      <c r="FT46" s="893"/>
      <c r="FU46" s="893"/>
      <c r="FV46" s="894" t="e">
        <f t="shared" si="3"/>
        <v>#DIV/0!</v>
      </c>
      <c r="FW46" s="894"/>
      <c r="FX46" s="894"/>
      <c r="FY46" s="894"/>
      <c r="FZ46" s="894"/>
      <c r="GA46" s="894"/>
      <c r="GB46" s="894"/>
      <c r="GC46" s="894"/>
      <c r="GD46" s="894"/>
      <c r="GE46" s="891" t="e">
        <f t="shared" si="4"/>
        <v>#DIV/0!</v>
      </c>
      <c r="GF46" s="891"/>
      <c r="GG46" s="891"/>
      <c r="GH46" s="891"/>
      <c r="GI46" s="891" t="s">
        <v>128</v>
      </c>
      <c r="GJ46" s="891"/>
      <c r="GK46" s="303" t="s">
        <v>128</v>
      </c>
    </row>
    <row r="47" spans="1:193" s="9" customFormat="1" ht="15" customHeight="1">
      <c r="A47" s="386"/>
      <c r="B47" s="14"/>
      <c r="C47" s="14"/>
      <c r="D47" s="14"/>
      <c r="E47" s="14"/>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1"/>
      <c r="AU47" s="401"/>
      <c r="AV47" s="401"/>
      <c r="AW47" s="134"/>
      <c r="AX47" s="134"/>
      <c r="AY47" s="134"/>
      <c r="AZ47" s="134"/>
      <c r="BA47" s="134"/>
      <c r="BB47" s="134"/>
      <c r="BC47" s="134"/>
      <c r="BD47" s="134"/>
      <c r="BE47" s="134"/>
      <c r="BF47" s="405"/>
      <c r="BG47" s="405"/>
      <c r="BH47" s="405"/>
      <c r="BI47" s="405">
        <f>BF48</f>
        <v>0</v>
      </c>
      <c r="BJ47" s="405"/>
      <c r="BK47" s="405"/>
      <c r="BL47" s="405"/>
      <c r="BM47" s="405"/>
      <c r="BN47" s="405"/>
      <c r="BO47" s="405"/>
      <c r="BP47" s="405"/>
      <c r="BQ47" s="405"/>
      <c r="BR47" s="405"/>
      <c r="BS47" s="405"/>
      <c r="BT47" s="405"/>
      <c r="BU47" s="405"/>
      <c r="BV47" s="405"/>
      <c r="BW47" s="405"/>
      <c r="BX47" s="161"/>
      <c r="BY47" s="161"/>
      <c r="BZ47" s="161"/>
      <c r="CA47" s="161"/>
      <c r="CB47" s="161"/>
      <c r="CC47" s="161"/>
      <c r="CD47" s="161"/>
      <c r="CE47" s="161"/>
      <c r="CF47" s="161"/>
      <c r="CG47" s="161"/>
      <c r="CH47" s="161"/>
      <c r="CI47" s="161"/>
      <c r="CJ47" s="161"/>
      <c r="CK47" s="161"/>
      <c r="CL47" s="161"/>
      <c r="CM47" s="161"/>
      <c r="CN47" s="161"/>
      <c r="CO47" s="161"/>
      <c r="CP47" s="161"/>
      <c r="CQ47" s="161"/>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16"/>
      <c r="EV47" s="16"/>
      <c r="EW47" s="16"/>
      <c r="EX47" s="16"/>
      <c r="EY47" s="16"/>
      <c r="EZ47" s="16"/>
      <c r="FA47" s="16"/>
      <c r="FB47" s="16"/>
      <c r="FC47" s="16"/>
      <c r="FD47" s="16"/>
      <c r="FE47" s="16"/>
      <c r="FF47" s="16"/>
      <c r="FG47" s="16"/>
      <c r="FH47" s="16"/>
      <c r="FI47" s="16"/>
      <c r="FJ47" s="16"/>
      <c r="FK47" s="16"/>
      <c r="FL47" s="16"/>
      <c r="FM47" s="14"/>
      <c r="FN47" s="14"/>
      <c r="FO47" s="14"/>
      <c r="FP47" s="14"/>
      <c r="FQ47" s="14"/>
      <c r="FR47" s="14"/>
      <c r="FS47" s="14"/>
      <c r="FT47" s="14"/>
      <c r="FU47" s="14"/>
      <c r="FV47" s="14"/>
      <c r="FW47" s="14"/>
      <c r="FX47" s="14"/>
      <c r="FY47" s="14"/>
      <c r="FZ47" s="14"/>
      <c r="GA47" s="14"/>
      <c r="GB47" s="14"/>
      <c r="GC47" s="14"/>
      <c r="GD47" s="14"/>
      <c r="GE47" s="14"/>
      <c r="GF47" s="14"/>
      <c r="GG47" s="14"/>
      <c r="GH47" s="14"/>
      <c r="GI47" s="23"/>
      <c r="GJ47" s="14"/>
      <c r="GK47" s="14"/>
    </row>
    <row r="48" spans="1:193" s="9" customFormat="1" ht="15" customHeight="1">
      <c r="A48" s="386"/>
      <c r="B48" s="14"/>
      <c r="C48" s="14"/>
      <c r="D48" s="14"/>
      <c r="E48" s="14"/>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1138" t="str">
        <f>IF(BF48&lt;&gt;0,"scostamento previsionale",IF(BO48&lt;&gt;0,"scostamento previsionale"," "))</f>
        <v> </v>
      </c>
      <c r="AK48" s="1138"/>
      <c r="AL48" s="1138"/>
      <c r="AM48" s="1138"/>
      <c r="AN48" s="1138"/>
      <c r="AO48" s="1138"/>
      <c r="AP48" s="1138"/>
      <c r="AQ48" s="1138"/>
      <c r="AR48" s="1138"/>
      <c r="AS48" s="1138"/>
      <c r="AT48" s="1138"/>
      <c r="AU48" s="1138"/>
      <c r="AV48" s="1138"/>
      <c r="AW48" s="1138"/>
      <c r="AX48" s="1138"/>
      <c r="AY48" s="1138"/>
      <c r="AZ48" s="1138"/>
      <c r="BA48" s="1138"/>
      <c r="BB48" s="1138"/>
      <c r="BC48" s="1138"/>
      <c r="BD48" s="1138"/>
      <c r="BE48" s="1138"/>
      <c r="BF48" s="1050">
        <f>CG27-CG24-BF46</f>
        <v>0</v>
      </c>
      <c r="BG48" s="1050"/>
      <c r="BH48" s="1050"/>
      <c r="BI48" s="1050"/>
      <c r="BJ48" s="1050"/>
      <c r="BK48" s="1050"/>
      <c r="BL48" s="1050"/>
      <c r="BM48" s="1050"/>
      <c r="BN48" s="1050"/>
      <c r="BO48" s="1050">
        <f>CG24-BO46</f>
        <v>0</v>
      </c>
      <c r="BP48" s="1050"/>
      <c r="BQ48" s="1050"/>
      <c r="BR48" s="1050"/>
      <c r="BS48" s="1050"/>
      <c r="BT48" s="1050"/>
      <c r="BU48" s="1050"/>
      <c r="BV48" s="1050"/>
      <c r="BW48" s="1050"/>
      <c r="BX48" s="14"/>
      <c r="BY48" s="405"/>
      <c r="BZ48" s="405"/>
      <c r="CA48" s="405"/>
      <c r="CB48" s="405"/>
      <c r="CC48" s="405"/>
      <c r="CD48" s="405"/>
      <c r="CE48" s="405"/>
      <c r="CF48" s="405"/>
      <c r="CG48" s="405"/>
      <c r="CH48" s="405"/>
      <c r="CI48" s="405"/>
      <c r="CJ48" s="405"/>
      <c r="CK48" s="405"/>
      <c r="CL48" s="405"/>
      <c r="CM48" s="405"/>
      <c r="CN48" s="405"/>
      <c r="CO48" s="405"/>
      <c r="CP48" s="405"/>
      <c r="CQ48" s="161"/>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16"/>
      <c r="EV48" s="16"/>
      <c r="EW48" s="16"/>
      <c r="EX48" s="16"/>
      <c r="EY48" s="16"/>
      <c r="EZ48" s="16"/>
      <c r="FA48" s="16"/>
      <c r="FB48" s="16"/>
      <c r="FC48" s="16"/>
      <c r="FD48" s="16"/>
      <c r="FE48" s="16"/>
      <c r="FF48" s="16"/>
      <c r="FG48" s="16"/>
      <c r="FH48" s="16"/>
      <c r="FI48" s="16"/>
      <c r="FJ48" s="16"/>
      <c r="FK48" s="16"/>
      <c r="FL48" s="16"/>
      <c r="FM48" s="14"/>
      <c r="FN48" s="14"/>
      <c r="FO48" s="14"/>
      <c r="FP48" s="14"/>
      <c r="FQ48" s="14"/>
      <c r="FR48" s="14"/>
      <c r="FS48" s="14"/>
      <c r="FT48" s="14"/>
      <c r="FU48" s="14"/>
      <c r="FV48" s="14"/>
      <c r="FW48" s="14"/>
      <c r="FX48" s="14"/>
      <c r="FY48" s="14"/>
      <c r="FZ48" s="14"/>
      <c r="GA48" s="14"/>
      <c r="GB48" s="14"/>
      <c r="GC48" s="14"/>
      <c r="GD48" s="14"/>
      <c r="GE48" s="14"/>
      <c r="GF48" s="14"/>
      <c r="GG48" s="14"/>
      <c r="GH48" s="14"/>
      <c r="GI48" s="23"/>
      <c r="GJ48" s="14"/>
      <c r="GK48" s="14"/>
    </row>
    <row r="49" spans="1:193" ht="11.25" customHeight="1">
      <c r="A49" s="386"/>
      <c r="B49" s="279"/>
      <c r="C49" s="313"/>
      <c r="D49" s="313"/>
      <c r="E49" s="314"/>
      <c r="F49" s="314"/>
      <c r="G49" s="314"/>
      <c r="H49" s="314"/>
      <c r="I49" s="314"/>
      <c r="J49" s="314"/>
      <c r="K49" s="314"/>
      <c r="L49" s="314"/>
      <c r="M49" s="314"/>
      <c r="N49" s="314"/>
      <c r="O49" s="314"/>
      <c r="P49" s="314"/>
      <c r="Q49" s="314"/>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6"/>
      <c r="AV49" s="316"/>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387"/>
    </row>
    <row r="50" spans="1:193" ht="18" customHeight="1">
      <c r="A50" s="226"/>
      <c r="B50" s="20"/>
      <c r="C50" s="12"/>
      <c r="D50" s="877" t="s">
        <v>64</v>
      </c>
      <c r="E50" s="877"/>
      <c r="F50" s="877"/>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7"/>
      <c r="AY50" s="877"/>
      <c r="AZ50" s="877"/>
      <c r="BA50" s="877"/>
      <c r="BB50" s="877"/>
      <c r="BC50" s="877"/>
      <c r="BD50" s="877"/>
      <c r="BE50" s="877"/>
      <c r="BF50" s="877"/>
      <c r="BG50" s="877"/>
      <c r="BH50" s="877"/>
      <c r="BI50" s="877"/>
      <c r="BJ50" s="877"/>
      <c r="BK50" s="877"/>
      <c r="BL50" s="877"/>
      <c r="BM50" s="877"/>
      <c r="BN50" s="877"/>
      <c r="BO50" s="877"/>
      <c r="BP50" s="877"/>
      <c r="BQ50" s="877"/>
      <c r="BR50" s="877"/>
      <c r="BS50" s="877"/>
      <c r="BT50" s="877"/>
      <c r="BU50" s="877"/>
      <c r="BV50" s="877"/>
      <c r="BW50" s="877"/>
      <c r="BX50" s="877"/>
      <c r="BY50" s="877"/>
      <c r="BZ50" s="877"/>
      <c r="CA50" s="877"/>
      <c r="CB50" s="877"/>
      <c r="CC50" s="877"/>
      <c r="CD50" s="877"/>
      <c r="CE50" s="877"/>
      <c r="CF50" s="877"/>
      <c r="CG50" s="877"/>
      <c r="CH50" s="877"/>
      <c r="CI50" s="877"/>
      <c r="CJ50" s="877"/>
      <c r="CK50" s="877"/>
      <c r="CL50" s="877"/>
      <c r="CM50" s="877"/>
      <c r="CN50" s="877"/>
      <c r="CO50" s="877"/>
      <c r="CP50" s="877"/>
      <c r="CQ50" s="877"/>
      <c r="CR50" s="12"/>
      <c r="CS50" s="12"/>
      <c r="CT50" s="12"/>
      <c r="CU50" s="12"/>
      <c r="CV50" s="12"/>
      <c r="CW50" s="12"/>
      <c r="CX50" s="12"/>
      <c r="CY50" s="12"/>
      <c r="CZ50" s="12"/>
      <c r="DA50" s="12"/>
      <c r="DB50" s="12"/>
      <c r="DC50" s="278"/>
      <c r="DD50" s="278"/>
      <c r="DE50" s="278"/>
      <c r="DF50" s="278"/>
      <c r="DG50" s="278"/>
      <c r="DH50" s="278"/>
      <c r="DI50" s="278"/>
      <c r="DJ50" s="278"/>
      <c r="DK50" s="278"/>
      <c r="DL50" s="278"/>
      <c r="DM50" s="278"/>
      <c r="DN50" s="278"/>
      <c r="DO50" s="278"/>
      <c r="DP50" s="278"/>
      <c r="DQ50" s="278"/>
      <c r="DR50" s="278"/>
      <c r="DS50" s="278"/>
      <c r="DT50" s="278"/>
      <c r="DU50" s="278"/>
      <c r="DV50" s="278"/>
      <c r="DW50" s="278"/>
      <c r="DX50" s="278"/>
      <c r="DY50" s="278"/>
      <c r="DZ50" s="278"/>
      <c r="EA50" s="278"/>
      <c r="EB50" s="278"/>
      <c r="EC50" s="278"/>
      <c r="ED50" s="278"/>
      <c r="EE50" s="278"/>
      <c r="EF50" s="278"/>
      <c r="EG50" s="278"/>
      <c r="EH50" s="278"/>
      <c r="EI50" s="278"/>
      <c r="EJ50" s="278"/>
      <c r="EK50" s="278"/>
      <c r="EL50" s="278"/>
      <c r="EM50" s="278"/>
      <c r="EN50" s="278"/>
      <c r="EO50" s="278"/>
      <c r="EP50" s="278"/>
      <c r="EQ50" s="278"/>
      <c r="ER50" s="278"/>
      <c r="ES50" s="278"/>
      <c r="ET50" s="278"/>
      <c r="EU50" s="278"/>
      <c r="EV50" s="278"/>
      <c r="EW50" s="278"/>
      <c r="EX50" s="278"/>
      <c r="EY50" s="278"/>
      <c r="EZ50" s="278"/>
      <c r="FA50" s="283"/>
      <c r="FB50" s="283"/>
      <c r="FC50" s="283"/>
      <c r="FD50" s="283"/>
      <c r="FE50" s="283"/>
      <c r="FF50" s="283"/>
      <c r="FG50" s="283"/>
      <c r="FH50" s="283"/>
      <c r="FI50" s="283"/>
      <c r="FJ50" s="283"/>
      <c r="FK50" s="283"/>
      <c r="FL50" s="283"/>
      <c r="FM50" s="283"/>
      <c r="FN50" s="283"/>
      <c r="FO50" s="283"/>
      <c r="FP50" s="283"/>
      <c r="FQ50" s="283"/>
      <c r="FR50" s="283"/>
      <c r="FS50" s="283"/>
      <c r="FT50" s="283"/>
      <c r="FU50" s="279"/>
      <c r="FV50" s="279"/>
      <c r="FW50" s="279"/>
      <c r="FX50" s="279"/>
      <c r="FY50" s="279"/>
      <c r="FZ50" s="279"/>
      <c r="GA50" s="284"/>
      <c r="GB50" s="285"/>
      <c r="GC50" s="286"/>
      <c r="GD50" s="286"/>
      <c r="GE50" s="286"/>
      <c r="GF50" s="286"/>
      <c r="GG50" s="278"/>
      <c r="GH50" s="287"/>
      <c r="GI50" s="409"/>
      <c r="GJ50" s="409"/>
      <c r="GK50" s="409"/>
    </row>
    <row r="51" spans="1:193" ht="20.25">
      <c r="A51" s="227"/>
      <c r="B51" s="221"/>
      <c r="C51" s="20"/>
      <c r="D51" s="20"/>
      <c r="E51" s="864" t="s">
        <v>57</v>
      </c>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c r="BI51" s="864"/>
      <c r="BJ51" s="864"/>
      <c r="BK51" s="864"/>
      <c r="BL51" s="864"/>
      <c r="BM51" s="864"/>
      <c r="BN51" s="864"/>
      <c r="BO51" s="864"/>
      <c r="BP51" s="864"/>
      <c r="BQ51" s="864"/>
      <c r="BR51" s="864"/>
      <c r="BS51" s="864"/>
      <c r="BT51" s="864"/>
      <c r="BU51" s="864"/>
      <c r="BV51" s="864"/>
      <c r="BW51" s="864"/>
      <c r="BX51" s="864"/>
      <c r="BY51" s="864"/>
      <c r="BZ51" s="864"/>
      <c r="CA51" s="864"/>
      <c r="CB51" s="864"/>
      <c r="CC51" s="864"/>
      <c r="CD51" s="864"/>
      <c r="CE51" s="864"/>
      <c r="CF51" s="864"/>
      <c r="CG51" s="864"/>
      <c r="CH51" s="864"/>
      <c r="CI51" s="864"/>
      <c r="CJ51" s="864"/>
      <c r="CK51" s="864"/>
      <c r="CL51" s="864"/>
      <c r="CM51" s="864"/>
      <c r="CN51" s="864"/>
      <c r="CO51" s="864"/>
      <c r="CP51" s="217"/>
      <c r="CQ51" s="20"/>
      <c r="CR51" s="20"/>
      <c r="CS51" s="12"/>
      <c r="CT51" s="12"/>
      <c r="CU51" s="12"/>
      <c r="CV51" s="12"/>
      <c r="CW51" s="12"/>
      <c r="CX51" s="12"/>
      <c r="CY51" s="12"/>
      <c r="CZ51" s="12"/>
      <c r="DA51" s="12"/>
      <c r="DB51" s="12"/>
      <c r="DC51" s="278"/>
      <c r="DD51" s="278"/>
      <c r="DE51" s="278"/>
      <c r="DF51" s="278"/>
      <c r="DG51" s="278"/>
      <c r="DH51" s="278"/>
      <c r="DI51" s="278"/>
      <c r="DJ51" s="278"/>
      <c r="DK51" s="278"/>
      <c r="DL51" s="278"/>
      <c r="DM51" s="278"/>
      <c r="DN51" s="278"/>
      <c r="DO51" s="278"/>
      <c r="DP51" s="278"/>
      <c r="DQ51" s="278"/>
      <c r="DR51" s="278"/>
      <c r="DS51" s="278"/>
      <c r="DT51" s="278"/>
      <c r="DU51" s="278"/>
      <c r="DV51" s="278"/>
      <c r="DW51" s="278"/>
      <c r="DX51" s="278"/>
      <c r="DY51" s="278"/>
      <c r="DZ51" s="278"/>
      <c r="EA51" s="278"/>
      <c r="EB51" s="278"/>
      <c r="EC51" s="278"/>
      <c r="ED51" s="278"/>
      <c r="EE51" s="278"/>
      <c r="EF51" s="278"/>
      <c r="EG51" s="278"/>
      <c r="EH51" s="278"/>
      <c r="EI51" s="278"/>
      <c r="EJ51" s="278"/>
      <c r="EK51" s="278"/>
      <c r="EL51" s="278"/>
      <c r="EM51" s="278"/>
      <c r="EN51" s="278"/>
      <c r="EO51" s="278"/>
      <c r="EP51" s="278"/>
      <c r="EQ51" s="278"/>
      <c r="ER51" s="278"/>
      <c r="ES51" s="278"/>
      <c r="ET51" s="278"/>
      <c r="EU51" s="278"/>
      <c r="EV51" s="278"/>
      <c r="EW51" s="278"/>
      <c r="EX51" s="278"/>
      <c r="EY51" s="278"/>
      <c r="EZ51" s="278"/>
      <c r="FA51" s="283"/>
      <c r="FB51" s="283"/>
      <c r="FC51" s="283"/>
      <c r="FD51" s="283"/>
      <c r="FE51" s="283"/>
      <c r="FF51" s="283"/>
      <c r="FG51" s="283"/>
      <c r="FH51" s="283"/>
      <c r="FI51" s="283"/>
      <c r="FJ51" s="283"/>
      <c r="FK51" s="283"/>
      <c r="FL51" s="283"/>
      <c r="FM51" s="283"/>
      <c r="FN51" s="283"/>
      <c r="FO51" s="283"/>
      <c r="FP51" s="283"/>
      <c r="FQ51" s="283"/>
      <c r="FR51" s="283"/>
      <c r="FS51" s="283"/>
      <c r="FT51" s="283"/>
      <c r="FU51" s="279"/>
      <c r="FV51" s="279"/>
      <c r="FW51" s="279"/>
      <c r="FX51" s="279"/>
      <c r="FY51" s="279"/>
      <c r="FZ51" s="279"/>
      <c r="GA51" s="284"/>
      <c r="GB51" s="285"/>
      <c r="GC51" s="286"/>
      <c r="GD51" s="286"/>
      <c r="GE51" s="286"/>
      <c r="GF51" s="286"/>
      <c r="GG51" s="278"/>
      <c r="GH51" s="287"/>
      <c r="GI51" s="409"/>
      <c r="GJ51" s="409"/>
      <c r="GK51" s="409"/>
    </row>
    <row r="52" spans="1:193" ht="15">
      <c r="A52" s="227"/>
      <c r="B52" s="221"/>
      <c r="C52" s="20"/>
      <c r="D52" s="20"/>
      <c r="E52" s="878">
        <f>AG12</f>
        <v>0</v>
      </c>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878"/>
      <c r="AK52" s="878"/>
      <c r="AL52" s="878"/>
      <c r="AM52" s="878"/>
      <c r="AN52" s="878"/>
      <c r="AO52" s="878"/>
      <c r="AP52" s="878"/>
      <c r="AQ52" s="878"/>
      <c r="AR52" s="878"/>
      <c r="AS52" s="878"/>
      <c r="AT52" s="878"/>
      <c r="AU52" s="878"/>
      <c r="AV52" s="878"/>
      <c r="AW52" s="878"/>
      <c r="AX52" s="878"/>
      <c r="AY52" s="878"/>
      <c r="AZ52" s="878"/>
      <c r="BA52" s="878"/>
      <c r="BB52" s="878"/>
      <c r="BC52" s="878"/>
      <c r="BD52" s="878"/>
      <c r="BE52" s="878"/>
      <c r="BF52" s="878"/>
      <c r="BG52" s="878"/>
      <c r="BH52" s="878"/>
      <c r="BI52" s="878"/>
      <c r="BJ52" s="878"/>
      <c r="BK52" s="878"/>
      <c r="BL52" s="878"/>
      <c r="BM52" s="878"/>
      <c r="BN52" s="878"/>
      <c r="BO52" s="878"/>
      <c r="BP52" s="878"/>
      <c r="BQ52" s="878"/>
      <c r="BR52" s="878"/>
      <c r="BS52" s="878"/>
      <c r="BT52" s="878"/>
      <c r="BU52" s="878"/>
      <c r="BV52" s="878"/>
      <c r="BW52" s="878"/>
      <c r="BX52" s="878"/>
      <c r="BY52" s="878"/>
      <c r="BZ52" s="878"/>
      <c r="CA52" s="878"/>
      <c r="CB52" s="878"/>
      <c r="CC52" s="878"/>
      <c r="CD52" s="878"/>
      <c r="CE52" s="878"/>
      <c r="CF52" s="878"/>
      <c r="CG52" s="878"/>
      <c r="CH52" s="878"/>
      <c r="CI52" s="878"/>
      <c r="CJ52" s="878"/>
      <c r="CK52" s="878"/>
      <c r="CL52" s="878"/>
      <c r="CM52" s="878"/>
      <c r="CN52" s="878"/>
      <c r="CO52" s="878"/>
      <c r="CP52" s="878"/>
      <c r="CQ52" s="20"/>
      <c r="CR52" s="20"/>
      <c r="CS52" s="12"/>
      <c r="CT52" s="12"/>
      <c r="CU52" s="12"/>
      <c r="CV52" s="12"/>
      <c r="CW52" s="12"/>
      <c r="CX52" s="12"/>
      <c r="CY52" s="12"/>
      <c r="CZ52" s="12"/>
      <c r="DA52" s="12"/>
      <c r="DB52" s="12"/>
      <c r="DC52" s="278"/>
      <c r="DD52" s="279"/>
      <c r="DE52" s="279"/>
      <c r="DF52" s="279"/>
      <c r="DG52" s="279"/>
      <c r="DH52" s="279"/>
      <c r="DI52" s="279"/>
      <c r="DJ52" s="279"/>
      <c r="DK52" s="279"/>
      <c r="DL52" s="279"/>
      <c r="DM52" s="279"/>
      <c r="DN52" s="279"/>
      <c r="DO52" s="279"/>
      <c r="DP52" s="279"/>
      <c r="DQ52" s="279"/>
      <c r="DR52" s="279"/>
      <c r="DS52" s="279"/>
      <c r="DT52" s="279"/>
      <c r="DU52" s="279"/>
      <c r="DV52" s="279"/>
      <c r="DW52" s="279"/>
      <c r="DX52" s="279"/>
      <c r="DY52" s="279"/>
      <c r="DZ52" s="279"/>
      <c r="EA52" s="279"/>
      <c r="EB52" s="279"/>
      <c r="EC52" s="279"/>
      <c r="ED52" s="279"/>
      <c r="EE52" s="279"/>
      <c r="EF52" s="279"/>
      <c r="EG52" s="279"/>
      <c r="EH52" s="279"/>
      <c r="EI52" s="279"/>
      <c r="EJ52" s="279"/>
      <c r="EK52" s="279"/>
      <c r="EL52" s="279"/>
      <c r="EM52" s="279"/>
      <c r="EN52" s="279"/>
      <c r="EO52" s="279"/>
      <c r="EP52" s="279"/>
      <c r="EQ52" s="279"/>
      <c r="ER52" s="279"/>
      <c r="ES52" s="279"/>
      <c r="ET52" s="279"/>
      <c r="EU52" s="279"/>
      <c r="EV52" s="279"/>
      <c r="EW52" s="279"/>
      <c r="EX52" s="279"/>
      <c r="EY52" s="279"/>
      <c r="EZ52" s="279"/>
      <c r="FA52" s="279"/>
      <c r="FB52" s="279"/>
      <c r="FC52" s="279"/>
      <c r="FD52" s="279"/>
      <c r="FE52" s="279"/>
      <c r="FF52" s="279"/>
      <c r="FG52" s="279"/>
      <c r="FH52" s="279"/>
      <c r="FI52" s="279"/>
      <c r="FJ52" s="279"/>
      <c r="FK52" s="279"/>
      <c r="FL52" s="279"/>
      <c r="FM52" s="279"/>
      <c r="FN52" s="279"/>
      <c r="FO52" s="279"/>
      <c r="FP52" s="279"/>
      <c r="FQ52" s="283"/>
      <c r="FR52" s="283"/>
      <c r="FS52" s="278"/>
      <c r="FT52" s="287"/>
      <c r="FU52" s="279"/>
      <c r="FV52" s="279"/>
      <c r="FW52" s="279"/>
      <c r="FX52" s="279"/>
      <c r="FY52" s="279"/>
      <c r="FZ52" s="279"/>
      <c r="GA52" s="284"/>
      <c r="GB52" s="285"/>
      <c r="GC52" s="286"/>
      <c r="GD52" s="286"/>
      <c r="GE52" s="286"/>
      <c r="GF52" s="286"/>
      <c r="GG52" s="278"/>
      <c r="GH52" s="287"/>
      <c r="GI52" s="409"/>
      <c r="GJ52" s="409"/>
      <c r="GK52" s="409"/>
    </row>
    <row r="53" spans="1:193" ht="15" customHeight="1">
      <c r="A53" s="227"/>
      <c r="B53" s="221"/>
      <c r="C53" s="20"/>
      <c r="D53" s="20"/>
      <c r="E53" s="1049" t="str">
        <f>AG4&amp;"  -  "&amp;AG5</f>
        <v>POR FESR SICILIA 2007/2013  -  4.1.1.1.</v>
      </c>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c r="AO53" s="1049"/>
      <c r="AP53" s="1049"/>
      <c r="AQ53" s="1049"/>
      <c r="AR53" s="1049"/>
      <c r="AS53" s="1049"/>
      <c r="AT53" s="1049"/>
      <c r="AU53" s="1049"/>
      <c r="AV53" s="1049"/>
      <c r="AW53" s="1049"/>
      <c r="AX53" s="1049"/>
      <c r="AY53" s="1049"/>
      <c r="AZ53" s="1049"/>
      <c r="BA53" s="1049"/>
      <c r="BB53" s="1049"/>
      <c r="BC53" s="1049"/>
      <c r="BD53" s="1049"/>
      <c r="BE53" s="1049"/>
      <c r="BF53" s="1049"/>
      <c r="BG53" s="1049"/>
      <c r="BH53" s="1049"/>
      <c r="BI53" s="1049"/>
      <c r="BJ53" s="1049"/>
      <c r="BK53" s="1049"/>
      <c r="BL53" s="1049"/>
      <c r="BM53" s="1049"/>
      <c r="BN53" s="1049"/>
      <c r="BO53" s="1049"/>
      <c r="BP53" s="1049"/>
      <c r="BQ53" s="1049"/>
      <c r="BR53" s="1049"/>
      <c r="BS53" s="1049"/>
      <c r="BT53" s="1049"/>
      <c r="BU53" s="1049"/>
      <c r="BV53" s="1049"/>
      <c r="BW53" s="1049"/>
      <c r="BX53" s="1049"/>
      <c r="BY53" s="1049"/>
      <c r="BZ53" s="1049"/>
      <c r="CA53" s="1049"/>
      <c r="CB53" s="1049"/>
      <c r="CC53" s="1049"/>
      <c r="CD53" s="1049"/>
      <c r="CE53" s="1049"/>
      <c r="CF53" s="1049"/>
      <c r="CG53" s="1049"/>
      <c r="CH53" s="1049"/>
      <c r="CI53" s="1049"/>
      <c r="CJ53" s="1049"/>
      <c r="CK53" s="1049"/>
      <c r="CL53" s="1049"/>
      <c r="CM53" s="1049"/>
      <c r="CN53" s="1049"/>
      <c r="CO53" s="1049"/>
      <c r="CP53" s="1049"/>
      <c r="CQ53" s="20"/>
      <c r="CR53" s="20"/>
      <c r="CS53" s="12"/>
      <c r="CT53" s="12"/>
      <c r="CU53" s="12"/>
      <c r="CV53" s="12"/>
      <c r="CW53" s="12"/>
      <c r="CX53" s="12"/>
      <c r="CY53" s="12"/>
      <c r="CZ53" s="12"/>
      <c r="DA53" s="12"/>
      <c r="DB53" s="12"/>
      <c r="DC53" s="278"/>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c r="EB53" s="279"/>
      <c r="EC53" s="279"/>
      <c r="ED53" s="279"/>
      <c r="EE53" s="279"/>
      <c r="EF53" s="279"/>
      <c r="EG53" s="279"/>
      <c r="EH53" s="279"/>
      <c r="EI53" s="279"/>
      <c r="EJ53" s="279"/>
      <c r="EK53" s="279"/>
      <c r="EL53" s="279"/>
      <c r="EM53" s="279"/>
      <c r="EN53" s="279"/>
      <c r="EO53" s="279"/>
      <c r="EP53" s="279"/>
      <c r="EQ53" s="279"/>
      <c r="ER53" s="279"/>
      <c r="ES53" s="279"/>
      <c r="ET53" s="279"/>
      <c r="EU53" s="279"/>
      <c r="EV53" s="279"/>
      <c r="EW53" s="279"/>
      <c r="EX53" s="279"/>
      <c r="EY53" s="279"/>
      <c r="EZ53" s="279"/>
      <c r="FA53" s="279"/>
      <c r="FB53" s="279"/>
      <c r="FC53" s="279"/>
      <c r="FD53" s="279"/>
      <c r="FE53" s="279"/>
      <c r="FF53" s="279"/>
      <c r="FG53" s="279"/>
      <c r="FH53" s="279"/>
      <c r="FI53" s="279"/>
      <c r="FJ53" s="279"/>
      <c r="FK53" s="279"/>
      <c r="FL53" s="279"/>
      <c r="FM53" s="279"/>
      <c r="FN53" s="279"/>
      <c r="FO53" s="279"/>
      <c r="FP53" s="279"/>
      <c r="FQ53" s="283"/>
      <c r="FR53" s="283"/>
      <c r="FS53" s="278"/>
      <c r="FT53" s="287"/>
      <c r="FU53" s="279"/>
      <c r="FV53" s="279"/>
      <c r="FW53" s="279"/>
      <c r="FX53" s="279"/>
      <c r="FY53" s="279"/>
      <c r="FZ53" s="279"/>
      <c r="GA53" s="284"/>
      <c r="GB53" s="285"/>
      <c r="GC53" s="286"/>
      <c r="GD53" s="286"/>
      <c r="GE53" s="286"/>
      <c r="GF53" s="286"/>
      <c r="GG53" s="278"/>
      <c r="GH53" s="287"/>
      <c r="GI53" s="409"/>
      <c r="GJ53" s="409"/>
      <c r="GK53" s="409"/>
    </row>
    <row r="54" spans="1:193" ht="15">
      <c r="A54" s="227"/>
      <c r="B54" s="221"/>
      <c r="C54" s="20"/>
      <c r="D54" s="20"/>
      <c r="E54" s="1049" t="str">
        <f>"PROGETTO   "&amp;AG8&amp;"   -    NUMERO CONTRATTO                        "&amp;AG9&amp;"   -   CODICE SURPLUS   "&amp;AG10</f>
        <v>PROGETTO      -    NUMERO CONTRATTO                           -   CODICE SURPLUS   </v>
      </c>
      <c r="F54" s="1049"/>
      <c r="G54" s="1049"/>
      <c r="H54" s="1049"/>
      <c r="I54" s="1049"/>
      <c r="J54" s="1049"/>
      <c r="K54" s="1049"/>
      <c r="L54" s="1049"/>
      <c r="M54" s="1049"/>
      <c r="N54" s="1049"/>
      <c r="O54" s="1049"/>
      <c r="P54" s="1049"/>
      <c r="Q54" s="1049"/>
      <c r="R54" s="1049"/>
      <c r="S54" s="1049"/>
      <c r="T54" s="1049"/>
      <c r="U54" s="1049"/>
      <c r="V54" s="1049"/>
      <c r="W54" s="1049"/>
      <c r="X54" s="1049"/>
      <c r="Y54" s="1049"/>
      <c r="Z54" s="1049"/>
      <c r="AA54" s="1049"/>
      <c r="AB54" s="1049"/>
      <c r="AC54" s="1049"/>
      <c r="AD54" s="1049"/>
      <c r="AE54" s="1049"/>
      <c r="AF54" s="1049"/>
      <c r="AG54" s="1049"/>
      <c r="AH54" s="1049"/>
      <c r="AI54" s="1049"/>
      <c r="AJ54" s="1049"/>
      <c r="AK54" s="1049"/>
      <c r="AL54" s="1049"/>
      <c r="AM54" s="1049"/>
      <c r="AN54" s="1049"/>
      <c r="AO54" s="1049"/>
      <c r="AP54" s="1049"/>
      <c r="AQ54" s="1049"/>
      <c r="AR54" s="1049"/>
      <c r="AS54" s="1049"/>
      <c r="AT54" s="1049"/>
      <c r="AU54" s="1049"/>
      <c r="AV54" s="1049"/>
      <c r="AW54" s="1049"/>
      <c r="AX54" s="1049"/>
      <c r="AY54" s="1049"/>
      <c r="AZ54" s="1049"/>
      <c r="BA54" s="1049"/>
      <c r="BB54" s="1049"/>
      <c r="BC54" s="1049"/>
      <c r="BD54" s="1049"/>
      <c r="BE54" s="1049"/>
      <c r="BF54" s="1049"/>
      <c r="BG54" s="1049"/>
      <c r="BH54" s="1049"/>
      <c r="BI54" s="1049"/>
      <c r="BJ54" s="1049"/>
      <c r="BK54" s="1049"/>
      <c r="BL54" s="1049"/>
      <c r="BM54" s="1049"/>
      <c r="BN54" s="1049"/>
      <c r="BO54" s="1049"/>
      <c r="BP54" s="1049"/>
      <c r="BQ54" s="1049"/>
      <c r="BR54" s="1049"/>
      <c r="BS54" s="1049"/>
      <c r="BT54" s="1049"/>
      <c r="BU54" s="1049"/>
      <c r="BV54" s="1049"/>
      <c r="BW54" s="1049"/>
      <c r="BX54" s="1049"/>
      <c r="BY54" s="1049"/>
      <c r="BZ54" s="1049"/>
      <c r="CA54" s="1049"/>
      <c r="CB54" s="1049"/>
      <c r="CC54" s="1049"/>
      <c r="CD54" s="1049"/>
      <c r="CE54" s="1049"/>
      <c r="CF54" s="1049"/>
      <c r="CG54" s="1049"/>
      <c r="CH54" s="1049"/>
      <c r="CI54" s="1049"/>
      <c r="CJ54" s="1049"/>
      <c r="CK54" s="1049"/>
      <c r="CL54" s="1049"/>
      <c r="CM54" s="1049"/>
      <c r="CN54" s="1049"/>
      <c r="CO54" s="1049"/>
      <c r="CP54" s="1049"/>
      <c r="CQ54" s="20"/>
      <c r="CR54" s="20"/>
      <c r="CS54" s="12"/>
      <c r="CT54" s="12"/>
      <c r="CU54" s="12"/>
      <c r="CV54" s="12"/>
      <c r="CW54" s="12"/>
      <c r="CX54" s="12"/>
      <c r="CY54" s="12"/>
      <c r="CZ54" s="12"/>
      <c r="DA54" s="12"/>
      <c r="DB54" s="12"/>
      <c r="DC54" s="278"/>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c r="EB54" s="279"/>
      <c r="EC54" s="279"/>
      <c r="ED54" s="279"/>
      <c r="EE54" s="279"/>
      <c r="EF54" s="279"/>
      <c r="EG54" s="279"/>
      <c r="EH54" s="279"/>
      <c r="EI54" s="279"/>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c r="FF54" s="279"/>
      <c r="FG54" s="279"/>
      <c r="FH54" s="279"/>
      <c r="FI54" s="279"/>
      <c r="FJ54" s="279"/>
      <c r="FK54" s="279"/>
      <c r="FL54" s="279"/>
      <c r="FM54" s="279"/>
      <c r="FN54" s="279"/>
      <c r="FO54" s="279"/>
      <c r="FP54" s="279"/>
      <c r="FQ54" s="283"/>
      <c r="FR54" s="283"/>
      <c r="FS54" s="278"/>
      <c r="FT54" s="287"/>
      <c r="FU54" s="279"/>
      <c r="FV54" s="279"/>
      <c r="FW54" s="279"/>
      <c r="FX54" s="279"/>
      <c r="FY54" s="279"/>
      <c r="FZ54" s="279"/>
      <c r="GA54" s="284"/>
      <c r="GB54" s="285"/>
      <c r="GC54" s="286"/>
      <c r="GD54" s="286"/>
      <c r="GE54" s="286"/>
      <c r="GF54" s="286"/>
      <c r="GG54" s="278"/>
      <c r="GH54" s="287"/>
      <c r="GI54" s="409"/>
      <c r="GJ54" s="409"/>
      <c r="GK54" s="409"/>
    </row>
    <row r="55" spans="1:193" ht="30.75" customHeight="1">
      <c r="A55" s="227"/>
      <c r="B55" s="221"/>
      <c r="C55" s="20"/>
      <c r="D55" s="20"/>
      <c r="E55" s="1049">
        <f>AG7</f>
        <v>0</v>
      </c>
      <c r="F55" s="1049"/>
      <c r="G55" s="1049"/>
      <c r="H55" s="1049"/>
      <c r="I55" s="1049"/>
      <c r="J55" s="1049"/>
      <c r="K55" s="1049"/>
      <c r="L55" s="1049"/>
      <c r="M55" s="1049"/>
      <c r="N55" s="1049"/>
      <c r="O55" s="1049"/>
      <c r="P55" s="1049"/>
      <c r="Q55" s="1049"/>
      <c r="R55" s="1049"/>
      <c r="S55" s="1049"/>
      <c r="T55" s="1049"/>
      <c r="U55" s="1049"/>
      <c r="V55" s="1049"/>
      <c r="W55" s="1049"/>
      <c r="X55" s="1049"/>
      <c r="Y55" s="1049"/>
      <c r="Z55" s="1049"/>
      <c r="AA55" s="1049"/>
      <c r="AB55" s="1049"/>
      <c r="AC55" s="1049"/>
      <c r="AD55" s="1049"/>
      <c r="AE55" s="1049"/>
      <c r="AF55" s="1049"/>
      <c r="AG55" s="1049"/>
      <c r="AH55" s="1049"/>
      <c r="AI55" s="1049"/>
      <c r="AJ55" s="1049"/>
      <c r="AK55" s="1049"/>
      <c r="AL55" s="1049"/>
      <c r="AM55" s="1049"/>
      <c r="AN55" s="1049"/>
      <c r="AO55" s="1049"/>
      <c r="AP55" s="1049"/>
      <c r="AQ55" s="1049"/>
      <c r="AR55" s="1049"/>
      <c r="AS55" s="1049"/>
      <c r="AT55" s="1049"/>
      <c r="AU55" s="1049"/>
      <c r="AV55" s="1049"/>
      <c r="AW55" s="1049"/>
      <c r="AX55" s="1049"/>
      <c r="AY55" s="1049"/>
      <c r="AZ55" s="1049"/>
      <c r="BA55" s="1049"/>
      <c r="BB55" s="1049"/>
      <c r="BC55" s="1049"/>
      <c r="BD55" s="1049"/>
      <c r="BE55" s="1049"/>
      <c r="BF55" s="1049"/>
      <c r="BG55" s="1049"/>
      <c r="BH55" s="1049"/>
      <c r="BI55" s="1049"/>
      <c r="BJ55" s="1049"/>
      <c r="BK55" s="1049"/>
      <c r="BL55" s="1049"/>
      <c r="BM55" s="1049"/>
      <c r="BN55" s="1049"/>
      <c r="BO55" s="1049"/>
      <c r="BP55" s="1049"/>
      <c r="BQ55" s="1049"/>
      <c r="BR55" s="1049"/>
      <c r="BS55" s="1049"/>
      <c r="BT55" s="1049"/>
      <c r="BU55" s="1049"/>
      <c r="BV55" s="1049"/>
      <c r="BW55" s="1049"/>
      <c r="BX55" s="1049"/>
      <c r="BY55" s="1049"/>
      <c r="BZ55" s="1049"/>
      <c r="CA55" s="1049"/>
      <c r="CB55" s="1049"/>
      <c r="CC55" s="1049"/>
      <c r="CD55" s="1049"/>
      <c r="CE55" s="1049"/>
      <c r="CF55" s="1049"/>
      <c r="CG55" s="1049"/>
      <c r="CH55" s="1049"/>
      <c r="CI55" s="1049"/>
      <c r="CJ55" s="1049"/>
      <c r="CK55" s="1049"/>
      <c r="CL55" s="1049"/>
      <c r="CM55" s="1049"/>
      <c r="CN55" s="1049"/>
      <c r="CO55" s="1049"/>
      <c r="CP55" s="1049"/>
      <c r="CQ55" s="20"/>
      <c r="CR55" s="20"/>
      <c r="CS55" s="12"/>
      <c r="CT55" s="12"/>
      <c r="CU55" s="12"/>
      <c r="CV55" s="12"/>
      <c r="CW55" s="12"/>
      <c r="CX55" s="12"/>
      <c r="CY55" s="12"/>
      <c r="CZ55" s="12"/>
      <c r="DA55" s="12"/>
      <c r="DB55" s="12"/>
      <c r="DC55" s="278"/>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79"/>
      <c r="EG55" s="279"/>
      <c r="EH55" s="279"/>
      <c r="EI55" s="279"/>
      <c r="EJ55" s="279"/>
      <c r="EK55" s="279"/>
      <c r="EL55" s="279"/>
      <c r="EM55" s="279"/>
      <c r="EN55" s="279"/>
      <c r="EO55" s="279"/>
      <c r="EP55" s="279"/>
      <c r="EQ55" s="279"/>
      <c r="ER55" s="279"/>
      <c r="ES55" s="279"/>
      <c r="ET55" s="279"/>
      <c r="EU55" s="279"/>
      <c r="EV55" s="279"/>
      <c r="EW55" s="279"/>
      <c r="EX55" s="279"/>
      <c r="EY55" s="279"/>
      <c r="EZ55" s="279"/>
      <c r="FA55" s="279"/>
      <c r="FB55" s="279"/>
      <c r="FC55" s="279"/>
      <c r="FD55" s="279"/>
      <c r="FE55" s="279"/>
      <c r="FF55" s="279"/>
      <c r="FG55" s="279"/>
      <c r="FH55" s="279"/>
      <c r="FI55" s="279"/>
      <c r="FJ55" s="279"/>
      <c r="FK55" s="279"/>
      <c r="FL55" s="279"/>
      <c r="FM55" s="279"/>
      <c r="FN55" s="279"/>
      <c r="FO55" s="279"/>
      <c r="FP55" s="279"/>
      <c r="FQ55" s="283"/>
      <c r="FR55" s="283"/>
      <c r="FS55" s="278"/>
      <c r="FT55" s="287"/>
      <c r="FU55" s="279"/>
      <c r="FV55" s="279"/>
      <c r="FW55" s="279"/>
      <c r="FX55" s="279"/>
      <c r="FY55" s="279"/>
      <c r="FZ55" s="279"/>
      <c r="GA55" s="284"/>
      <c r="GB55" s="285"/>
      <c r="GC55" s="286"/>
      <c r="GD55" s="286"/>
      <c r="GE55" s="286"/>
      <c r="GF55" s="286"/>
      <c r="GG55" s="278"/>
      <c r="GH55" s="287"/>
      <c r="GI55" s="409"/>
      <c r="GJ55" s="409"/>
      <c r="GK55" s="409"/>
    </row>
    <row r="56" spans="1:193" ht="15">
      <c r="A56" s="227"/>
      <c r="B56" s="221"/>
      <c r="C56" s="20"/>
      <c r="D56" s="20"/>
      <c r="E56" s="701" t="s">
        <v>51</v>
      </c>
      <c r="F56" s="701"/>
      <c r="G56" s="701"/>
      <c r="H56" s="701"/>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1"/>
      <c r="AW56" s="701"/>
      <c r="AX56" s="701"/>
      <c r="AY56" s="701"/>
      <c r="AZ56" s="701"/>
      <c r="BA56" s="701"/>
      <c r="BB56" s="701"/>
      <c r="BC56" s="701"/>
      <c r="BD56" s="701"/>
      <c r="BE56" s="701"/>
      <c r="BF56" s="701"/>
      <c r="BG56" s="701"/>
      <c r="BH56" s="701"/>
      <c r="BI56" s="701"/>
      <c r="BJ56" s="701"/>
      <c r="BK56" s="701"/>
      <c r="BL56" s="701"/>
      <c r="BM56" s="701"/>
      <c r="BN56" s="701"/>
      <c r="BO56" s="701"/>
      <c r="BP56" s="701"/>
      <c r="BQ56" s="701"/>
      <c r="BR56" s="701"/>
      <c r="BS56" s="701"/>
      <c r="BT56" s="701"/>
      <c r="BU56" s="701"/>
      <c r="BV56" s="701"/>
      <c r="BW56" s="701"/>
      <c r="BX56" s="701"/>
      <c r="BY56" s="701"/>
      <c r="BZ56" s="701"/>
      <c r="CA56" s="701"/>
      <c r="CB56" s="701"/>
      <c r="CC56" s="701"/>
      <c r="CD56" s="701"/>
      <c r="CE56" s="701"/>
      <c r="CF56" s="701"/>
      <c r="CG56" s="701"/>
      <c r="CH56" s="701"/>
      <c r="CI56" s="701"/>
      <c r="CJ56" s="701"/>
      <c r="CK56" s="701"/>
      <c r="CL56" s="701"/>
      <c r="CM56" s="701"/>
      <c r="CN56" s="701"/>
      <c r="CO56" s="701"/>
      <c r="CP56" s="701"/>
      <c r="CQ56" s="410"/>
      <c r="CR56" s="43"/>
      <c r="CS56" s="43"/>
      <c r="CT56" s="43"/>
      <c r="CU56" s="43"/>
      <c r="CV56" s="43"/>
      <c r="CW56" s="12"/>
      <c r="CX56" s="12"/>
      <c r="CY56" s="12"/>
      <c r="CZ56" s="12"/>
      <c r="DA56" s="12"/>
      <c r="DB56" s="12"/>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c r="EB56" s="279"/>
      <c r="EC56" s="279"/>
      <c r="ED56" s="279"/>
      <c r="EE56" s="279"/>
      <c r="EF56" s="279"/>
      <c r="EG56" s="279"/>
      <c r="EH56" s="279"/>
      <c r="EI56" s="279"/>
      <c r="EJ56" s="279"/>
      <c r="EK56" s="279"/>
      <c r="EL56" s="279"/>
      <c r="EM56" s="279"/>
      <c r="EN56" s="279"/>
      <c r="EO56" s="279"/>
      <c r="EP56" s="279"/>
      <c r="EQ56" s="279"/>
      <c r="ER56" s="279"/>
      <c r="ES56" s="279"/>
      <c r="ET56" s="279"/>
      <c r="EU56" s="279"/>
      <c r="EV56" s="279"/>
      <c r="EW56" s="279"/>
      <c r="EX56" s="279"/>
      <c r="EY56" s="279"/>
      <c r="EZ56" s="279"/>
      <c r="FA56" s="279"/>
      <c r="FB56" s="279"/>
      <c r="FC56" s="279"/>
      <c r="FD56" s="279"/>
      <c r="FE56" s="279"/>
      <c r="FF56" s="279"/>
      <c r="FG56" s="279"/>
      <c r="FH56" s="279"/>
      <c r="FI56" s="279"/>
      <c r="FJ56" s="279"/>
      <c r="FK56" s="279"/>
      <c r="FL56" s="279"/>
      <c r="FM56" s="279"/>
      <c r="FN56" s="279"/>
      <c r="FO56" s="279"/>
      <c r="FP56" s="279"/>
      <c r="FQ56" s="283"/>
      <c r="FR56" s="283"/>
      <c r="FS56" s="278"/>
      <c r="FT56" s="287"/>
      <c r="FU56" s="279"/>
      <c r="FV56" s="279"/>
      <c r="FW56" s="279"/>
      <c r="FX56" s="279"/>
      <c r="FY56" s="279"/>
      <c r="FZ56" s="279"/>
      <c r="GA56" s="284"/>
      <c r="GB56" s="285"/>
      <c r="GC56" s="286"/>
      <c r="GD56" s="286"/>
      <c r="GE56" s="286"/>
      <c r="GF56" s="286"/>
      <c r="GG56" s="278"/>
      <c r="GH56" s="287"/>
      <c r="GI56" s="409"/>
      <c r="GJ56" s="409"/>
      <c r="GK56" s="409"/>
    </row>
    <row r="57" spans="1:193" s="211" customFormat="1" ht="15">
      <c r="A57" s="411"/>
      <c r="B57" s="23"/>
      <c r="C57" s="412"/>
      <c r="D57" s="412"/>
      <c r="E57" s="740" t="s">
        <v>255</v>
      </c>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0"/>
      <c r="AY57" s="740"/>
      <c r="AZ57" s="740"/>
      <c r="BA57" s="740"/>
      <c r="BB57" s="740"/>
      <c r="BC57" s="740"/>
      <c r="BD57" s="740"/>
      <c r="BE57" s="740"/>
      <c r="BF57" s="740"/>
      <c r="BG57" s="740"/>
      <c r="BH57" s="740"/>
      <c r="BI57" s="740"/>
      <c r="BJ57" s="740"/>
      <c r="BK57" s="740"/>
      <c r="BL57" s="740"/>
      <c r="BM57" s="740"/>
      <c r="BN57" s="740"/>
      <c r="BO57" s="740"/>
      <c r="BP57" s="740"/>
      <c r="BQ57" s="740"/>
      <c r="BR57" s="740"/>
      <c r="BS57" s="740"/>
      <c r="BT57" s="740"/>
      <c r="BU57" s="740"/>
      <c r="BV57" s="740"/>
      <c r="BW57" s="740"/>
      <c r="BX57" s="740"/>
      <c r="BY57" s="740"/>
      <c r="BZ57" s="740"/>
      <c r="CA57" s="740"/>
      <c r="CB57" s="740"/>
      <c r="CC57" s="740"/>
      <c r="CD57" s="740"/>
      <c r="CE57" s="740"/>
      <c r="CF57" s="740"/>
      <c r="CG57" s="740"/>
      <c r="CH57" s="740"/>
      <c r="CI57" s="740"/>
      <c r="CJ57" s="740"/>
      <c r="CK57" s="740"/>
      <c r="CL57" s="740"/>
      <c r="CM57" s="740"/>
      <c r="CN57" s="740"/>
      <c r="CO57" s="740"/>
      <c r="CP57" s="740"/>
      <c r="CQ57" s="83"/>
      <c r="CR57" s="83"/>
      <c r="CS57" s="21"/>
      <c r="CT57" s="21"/>
      <c r="CU57" s="21"/>
      <c r="CV57" s="21"/>
      <c r="CW57" s="21"/>
      <c r="CX57" s="21"/>
      <c r="CY57" s="21"/>
      <c r="CZ57" s="21"/>
      <c r="DA57" s="21"/>
      <c r="DB57" s="21"/>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2"/>
      <c r="EU57" s="282"/>
      <c r="EV57" s="282"/>
      <c r="EW57" s="282"/>
      <c r="EX57" s="282"/>
      <c r="EY57" s="282"/>
      <c r="EZ57" s="293"/>
      <c r="FA57" s="293"/>
      <c r="FB57" s="293"/>
      <c r="FC57" s="293"/>
      <c r="FD57" s="293"/>
      <c r="FE57" s="293"/>
      <c r="FF57" s="293"/>
      <c r="FG57" s="293"/>
      <c r="FH57" s="293"/>
      <c r="FI57" s="293"/>
      <c r="FJ57" s="293"/>
      <c r="FK57" s="293"/>
      <c r="FL57" s="288"/>
      <c r="FM57" s="288"/>
      <c r="FN57" s="288"/>
      <c r="FO57" s="288"/>
      <c r="FP57" s="288"/>
      <c r="FQ57" s="289"/>
      <c r="FR57" s="289"/>
      <c r="FS57" s="278"/>
      <c r="FT57" s="287"/>
      <c r="FU57" s="288"/>
      <c r="FV57" s="288"/>
      <c r="FW57" s="288"/>
      <c r="FX57" s="288"/>
      <c r="FY57" s="288"/>
      <c r="FZ57" s="288"/>
      <c r="GA57" s="290"/>
      <c r="GB57" s="291"/>
      <c r="GC57" s="292"/>
      <c r="GD57" s="292"/>
      <c r="GE57" s="292"/>
      <c r="GF57" s="292"/>
      <c r="GG57" s="278"/>
      <c r="GH57" s="287"/>
      <c r="GI57" s="409"/>
      <c r="GJ57" s="409"/>
      <c r="GK57" s="409"/>
    </row>
    <row r="58" spans="1:193" ht="3" customHeight="1">
      <c r="A58" s="411"/>
      <c r="B58" s="222"/>
      <c r="C58" s="412"/>
      <c r="D58" s="412"/>
      <c r="E58" s="323"/>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74"/>
      <c r="AH58" s="74"/>
      <c r="AI58" s="74"/>
      <c r="AJ58" s="74"/>
      <c r="AK58" s="324"/>
      <c r="AL58" s="324"/>
      <c r="AM58" s="324"/>
      <c r="AN58" s="324"/>
      <c r="AO58" s="324"/>
      <c r="AP58" s="324"/>
      <c r="AQ58" s="324"/>
      <c r="AR58" s="324"/>
      <c r="AS58" s="324"/>
      <c r="AT58" s="324"/>
      <c r="AU58" s="324"/>
      <c r="AV58" s="324"/>
      <c r="AW58" s="324"/>
      <c r="AX58" s="324"/>
      <c r="AY58" s="324"/>
      <c r="AZ58" s="324"/>
      <c r="BA58" s="324"/>
      <c r="BB58" s="37"/>
      <c r="BC58" s="37"/>
      <c r="BD58" s="37"/>
      <c r="BE58" s="793"/>
      <c r="BF58" s="793"/>
      <c r="BG58" s="793"/>
      <c r="BH58" s="793"/>
      <c r="BI58" s="793"/>
      <c r="BJ58" s="793"/>
      <c r="BK58" s="793"/>
      <c r="BL58" s="793"/>
      <c r="BM58" s="793"/>
      <c r="BN58" s="793"/>
      <c r="BO58" s="793"/>
      <c r="BP58" s="793"/>
      <c r="BQ58" s="49"/>
      <c r="BR58" s="49"/>
      <c r="BS58" s="49"/>
      <c r="BT58" s="766"/>
      <c r="BU58" s="766"/>
      <c r="BV58" s="766"/>
      <c r="BW58" s="766"/>
      <c r="BX58" s="766"/>
      <c r="BY58" s="766"/>
      <c r="BZ58" s="766"/>
      <c r="CA58" s="766"/>
      <c r="CB58" s="766"/>
      <c r="CC58" s="216"/>
      <c r="CD58" s="251"/>
      <c r="CE58" s="251"/>
      <c r="CF58" s="251"/>
      <c r="CG58" s="251"/>
      <c r="CH58" s="251"/>
      <c r="CI58" s="251"/>
      <c r="CJ58" s="251"/>
      <c r="CK58" s="251"/>
      <c r="CL58" s="251"/>
      <c r="CM58" s="251"/>
      <c r="CN58" s="251"/>
      <c r="CO58" s="251"/>
      <c r="CP58" s="251"/>
      <c r="CQ58" s="255"/>
      <c r="CR58" s="20"/>
      <c r="CS58" s="12"/>
      <c r="CT58" s="12"/>
      <c r="CU58" s="12"/>
      <c r="CV58" s="12"/>
      <c r="CW58" s="12"/>
      <c r="CX58" s="12"/>
      <c r="CY58" s="12"/>
      <c r="CZ58" s="12"/>
      <c r="DA58" s="12"/>
      <c r="DB58" s="12"/>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79"/>
      <c r="EO58" s="279"/>
      <c r="EP58" s="279"/>
      <c r="EQ58" s="279"/>
      <c r="ER58" s="279"/>
      <c r="ES58" s="279"/>
      <c r="ET58" s="281"/>
      <c r="EU58" s="281"/>
      <c r="EV58" s="281"/>
      <c r="EW58" s="281"/>
      <c r="EX58" s="281"/>
      <c r="EY58" s="281"/>
      <c r="EZ58" s="293"/>
      <c r="FA58" s="293"/>
      <c r="FB58" s="293"/>
      <c r="FC58" s="293"/>
      <c r="FD58" s="293"/>
      <c r="FE58" s="293"/>
      <c r="FF58" s="293"/>
      <c r="FG58" s="293"/>
      <c r="FH58" s="293"/>
      <c r="FI58" s="293"/>
      <c r="FJ58" s="293"/>
      <c r="FK58" s="293"/>
      <c r="FL58" s="279"/>
      <c r="FM58" s="279"/>
      <c r="FN58" s="279"/>
      <c r="FO58" s="279"/>
      <c r="FP58" s="279"/>
      <c r="FQ58" s="283"/>
      <c r="FR58" s="283"/>
      <c r="FS58" s="278"/>
      <c r="FT58" s="287"/>
      <c r="FU58" s="279"/>
      <c r="FV58" s="279"/>
      <c r="FW58" s="279"/>
      <c r="FX58" s="279"/>
      <c r="FY58" s="279"/>
      <c r="FZ58" s="279"/>
      <c r="GA58" s="284"/>
      <c r="GB58" s="285"/>
      <c r="GC58" s="286"/>
      <c r="GD58" s="286"/>
      <c r="GE58" s="286"/>
      <c r="GF58" s="286"/>
      <c r="GG58" s="278"/>
      <c r="GH58" s="287"/>
      <c r="GI58" s="409"/>
      <c r="GJ58" s="409"/>
      <c r="GK58" s="409"/>
    </row>
    <row r="59" spans="1:193" ht="15">
      <c r="A59" s="411"/>
      <c r="B59" s="222"/>
      <c r="C59" s="412"/>
      <c r="D59" s="412"/>
      <c r="E59" s="325"/>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64"/>
      <c r="AH59" s="64"/>
      <c r="AI59" s="64"/>
      <c r="AJ59" s="64"/>
      <c r="AK59" s="326"/>
      <c r="AL59" s="326"/>
      <c r="AM59" s="326"/>
      <c r="AN59" s="326"/>
      <c r="AO59" s="326"/>
      <c r="AP59" s="326"/>
      <c r="AQ59" s="326"/>
      <c r="AR59" s="326"/>
      <c r="AS59" s="326"/>
      <c r="AT59" s="326"/>
      <c r="AU59" s="326"/>
      <c r="AV59" s="326"/>
      <c r="AW59" s="326"/>
      <c r="AX59" s="326"/>
      <c r="AY59" s="326"/>
      <c r="AZ59" s="326"/>
      <c r="BA59" s="326"/>
      <c r="BB59" s="42"/>
      <c r="BC59" s="42"/>
      <c r="BD59" s="42"/>
      <c r="BE59" s="867" t="s">
        <v>125</v>
      </c>
      <c r="BF59" s="867"/>
      <c r="BG59" s="867"/>
      <c r="BH59" s="867"/>
      <c r="BI59" s="867"/>
      <c r="BJ59" s="867"/>
      <c r="BK59" s="867"/>
      <c r="BL59" s="867"/>
      <c r="BM59" s="867"/>
      <c r="BN59" s="867"/>
      <c r="BO59" s="867"/>
      <c r="BP59" s="867"/>
      <c r="BQ59" s="146"/>
      <c r="BR59" s="146"/>
      <c r="BS59" s="146"/>
      <c r="BT59" s="868" t="s">
        <v>126</v>
      </c>
      <c r="BU59" s="868"/>
      <c r="BV59" s="868"/>
      <c r="BW59" s="868"/>
      <c r="BX59" s="868"/>
      <c r="BY59" s="868"/>
      <c r="BZ59" s="868"/>
      <c r="CA59" s="868"/>
      <c r="CB59" s="868"/>
      <c r="CC59" s="357"/>
      <c r="CD59" s="867" t="s">
        <v>169</v>
      </c>
      <c r="CE59" s="867"/>
      <c r="CF59" s="867"/>
      <c r="CG59" s="867"/>
      <c r="CH59" s="867"/>
      <c r="CI59" s="867"/>
      <c r="CJ59" s="867"/>
      <c r="CK59" s="867"/>
      <c r="CL59" s="867"/>
      <c r="CM59" s="867"/>
      <c r="CN59" s="867"/>
      <c r="CO59" s="867"/>
      <c r="CP59" s="146"/>
      <c r="CQ59" s="255"/>
      <c r="CR59" s="20"/>
      <c r="CS59" s="12"/>
      <c r="CT59" s="12"/>
      <c r="CU59" s="12"/>
      <c r="CV59" s="12"/>
      <c r="CW59" s="12"/>
      <c r="CX59" s="12"/>
      <c r="CY59" s="12"/>
      <c r="CZ59" s="12"/>
      <c r="DA59" s="12"/>
      <c r="DB59" s="12"/>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c r="EB59" s="279"/>
      <c r="EC59" s="279"/>
      <c r="ED59" s="279"/>
      <c r="EE59" s="279"/>
      <c r="EF59" s="279"/>
      <c r="EG59" s="279"/>
      <c r="EH59" s="279"/>
      <c r="EI59" s="279"/>
      <c r="EJ59" s="279"/>
      <c r="EK59" s="279"/>
      <c r="EL59" s="279"/>
      <c r="EM59" s="279"/>
      <c r="EN59" s="279"/>
      <c r="EO59" s="279"/>
      <c r="EP59" s="279"/>
      <c r="EQ59" s="279"/>
      <c r="ER59" s="279"/>
      <c r="ES59" s="279"/>
      <c r="ET59" s="281"/>
      <c r="EU59" s="281"/>
      <c r="EV59" s="281"/>
      <c r="EW59" s="281"/>
      <c r="EX59" s="281"/>
      <c r="EY59" s="281"/>
      <c r="EZ59" s="293"/>
      <c r="FA59" s="293"/>
      <c r="FB59" s="293"/>
      <c r="FC59" s="293"/>
      <c r="FD59" s="293"/>
      <c r="FE59" s="293"/>
      <c r="FF59" s="293"/>
      <c r="FG59" s="293"/>
      <c r="FH59" s="293"/>
      <c r="FI59" s="293"/>
      <c r="FJ59" s="293"/>
      <c r="FK59" s="293"/>
      <c r="FL59" s="279"/>
      <c r="FM59" s="279"/>
      <c r="FN59" s="279"/>
      <c r="FO59" s="279"/>
      <c r="FP59" s="279"/>
      <c r="FQ59" s="283"/>
      <c r="FR59" s="283"/>
      <c r="FS59" s="278"/>
      <c r="FT59" s="287"/>
      <c r="FU59" s="279"/>
      <c r="FV59" s="279"/>
      <c r="FW59" s="279"/>
      <c r="FX59" s="279"/>
      <c r="FY59" s="279"/>
      <c r="FZ59" s="279"/>
      <c r="GA59" s="284"/>
      <c r="GB59" s="285"/>
      <c r="GC59" s="286"/>
      <c r="GD59" s="286"/>
      <c r="GE59" s="286"/>
      <c r="GF59" s="286"/>
      <c r="GG59" s="278"/>
      <c r="GH59" s="287"/>
      <c r="GI59" s="409"/>
      <c r="GJ59" s="409"/>
      <c r="GK59" s="409"/>
    </row>
    <row r="60" spans="1:193" ht="15" customHeight="1">
      <c r="A60" s="411"/>
      <c r="B60" s="222"/>
      <c r="C60" s="412"/>
      <c r="D60" s="412"/>
      <c r="E60" s="794" t="str">
        <f>E243</f>
        <v>QUOTA ATENEO SUPPORTO SERVIZI AMMINISTRATIVI </v>
      </c>
      <c r="F60" s="795"/>
      <c r="G60" s="795"/>
      <c r="H60" s="795"/>
      <c r="I60" s="795"/>
      <c r="J60" s="795"/>
      <c r="K60" s="795"/>
      <c r="L60" s="795"/>
      <c r="M60" s="795"/>
      <c r="N60" s="795"/>
      <c r="O60" s="795"/>
      <c r="P60" s="795"/>
      <c r="Q60" s="795"/>
      <c r="R60" s="795"/>
      <c r="S60" s="795"/>
      <c r="T60" s="795"/>
      <c r="U60" s="795"/>
      <c r="V60" s="795"/>
      <c r="W60" s="795"/>
      <c r="X60" s="795"/>
      <c r="Y60" s="795"/>
      <c r="Z60" s="795"/>
      <c r="AA60" s="795"/>
      <c r="AB60" s="795"/>
      <c r="AC60" s="795"/>
      <c r="AD60" s="795"/>
      <c r="AE60" s="795"/>
      <c r="AF60" s="795"/>
      <c r="AG60" s="795"/>
      <c r="AH60" s="795"/>
      <c r="AI60" s="795"/>
      <c r="AJ60" s="795"/>
      <c r="AK60" s="795"/>
      <c r="AL60" s="795"/>
      <c r="AM60" s="795"/>
      <c r="AN60" s="795"/>
      <c r="AO60" s="795"/>
      <c r="AP60" s="795"/>
      <c r="AQ60" s="795"/>
      <c r="AR60" s="795"/>
      <c r="AS60" s="795"/>
      <c r="AT60" s="795"/>
      <c r="AU60" s="202"/>
      <c r="AV60" s="202"/>
      <c r="AW60" s="202"/>
      <c r="AX60" s="202"/>
      <c r="AY60" s="202"/>
      <c r="AZ60" s="202"/>
      <c r="BA60" s="202"/>
      <c r="BB60" s="202"/>
      <c r="BC60" s="202"/>
      <c r="BD60" s="202"/>
      <c r="BE60" s="202"/>
      <c r="BF60" s="62"/>
      <c r="BG60" s="749"/>
      <c r="BH60" s="749"/>
      <c r="BI60" s="749"/>
      <c r="BJ60" s="749"/>
      <c r="BK60" s="749"/>
      <c r="BL60" s="749"/>
      <c r="BM60" s="749"/>
      <c r="BN60" s="749"/>
      <c r="BO60" s="749"/>
      <c r="BP60" s="146"/>
      <c r="BQ60" s="146"/>
      <c r="BR60" s="146"/>
      <c r="BS60" s="146"/>
      <c r="BT60" s="749" t="e">
        <f>BT243</f>
        <v>#DIV/0!</v>
      </c>
      <c r="BU60" s="749"/>
      <c r="BV60" s="749"/>
      <c r="BW60" s="749"/>
      <c r="BX60" s="749"/>
      <c r="BY60" s="749"/>
      <c r="BZ60" s="749"/>
      <c r="CA60" s="749"/>
      <c r="CB60" s="749"/>
      <c r="CC60" s="357"/>
      <c r="CD60" s="146"/>
      <c r="CE60" s="146"/>
      <c r="CF60" s="146"/>
      <c r="CG60" s="749" t="e">
        <f>CG243</f>
        <v>#DIV/0!</v>
      </c>
      <c r="CH60" s="749"/>
      <c r="CI60" s="749"/>
      <c r="CJ60" s="749"/>
      <c r="CK60" s="749"/>
      <c r="CL60" s="749"/>
      <c r="CM60" s="749"/>
      <c r="CN60" s="749"/>
      <c r="CO60" s="749"/>
      <c r="CP60" s="45"/>
      <c r="CQ60" s="255"/>
      <c r="CR60" s="20"/>
      <c r="CS60" s="12"/>
      <c r="CT60" s="12"/>
      <c r="CU60" s="12"/>
      <c r="CV60" s="12"/>
      <c r="CW60" s="12"/>
      <c r="CX60" s="12"/>
      <c r="CY60" s="12"/>
      <c r="CZ60" s="12"/>
      <c r="DA60" s="12"/>
      <c r="DB60" s="12"/>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c r="EB60" s="279"/>
      <c r="EC60" s="279"/>
      <c r="ED60" s="279"/>
      <c r="EE60" s="279"/>
      <c r="EF60" s="279"/>
      <c r="EG60" s="279"/>
      <c r="EH60" s="279"/>
      <c r="EI60" s="279"/>
      <c r="EJ60" s="279"/>
      <c r="EK60" s="279"/>
      <c r="EL60" s="279"/>
      <c r="EM60" s="279"/>
      <c r="EN60" s="279"/>
      <c r="EO60" s="279"/>
      <c r="EP60" s="279"/>
      <c r="EQ60" s="279"/>
      <c r="ER60" s="279"/>
      <c r="ES60" s="279"/>
      <c r="ET60" s="281"/>
      <c r="EU60" s="281"/>
      <c r="EV60" s="281"/>
      <c r="EW60" s="281"/>
      <c r="EX60" s="281"/>
      <c r="EY60" s="281"/>
      <c r="EZ60" s="293"/>
      <c r="FA60" s="293"/>
      <c r="FB60" s="293"/>
      <c r="FC60" s="293"/>
      <c r="FD60" s="293"/>
      <c r="FE60" s="293"/>
      <c r="FF60" s="293"/>
      <c r="FG60" s="293"/>
      <c r="FH60" s="293"/>
      <c r="FI60" s="293"/>
      <c r="FJ60" s="293"/>
      <c r="FK60" s="293"/>
      <c r="FL60" s="279"/>
      <c r="FM60" s="279"/>
      <c r="FN60" s="279"/>
      <c r="FO60" s="279"/>
      <c r="FP60" s="279"/>
      <c r="FQ60" s="283"/>
      <c r="FR60" s="283"/>
      <c r="FS60" s="278"/>
      <c r="FT60" s="287"/>
      <c r="FU60" s="279"/>
      <c r="FV60" s="279"/>
      <c r="FW60" s="279"/>
      <c r="FX60" s="279"/>
      <c r="FY60" s="279"/>
      <c r="FZ60" s="279"/>
      <c r="GA60" s="284"/>
      <c r="GB60" s="285"/>
      <c r="GC60" s="286"/>
      <c r="GD60" s="286"/>
      <c r="GE60" s="286"/>
      <c r="GF60" s="286"/>
      <c r="GG60" s="278"/>
      <c r="GH60" s="287"/>
      <c r="GI60" s="409"/>
      <c r="GJ60" s="409"/>
      <c r="GK60" s="409"/>
    </row>
    <row r="61" spans="1:193" ht="15" customHeight="1">
      <c r="A61" s="411"/>
      <c r="B61" s="223"/>
      <c r="C61" s="412"/>
      <c r="D61" s="412"/>
      <c r="E61" s="794" t="str">
        <f>E244</f>
        <v>AUTOFINANZIAMENTO ATENEO</v>
      </c>
      <c r="F61" s="795"/>
      <c r="G61" s="795"/>
      <c r="H61" s="795"/>
      <c r="I61" s="795"/>
      <c r="J61" s="795"/>
      <c r="K61" s="795"/>
      <c r="L61" s="795"/>
      <c r="M61" s="795"/>
      <c r="N61" s="795"/>
      <c r="O61" s="795"/>
      <c r="P61" s="795"/>
      <c r="Q61" s="795"/>
      <c r="R61" s="795"/>
      <c r="S61" s="795"/>
      <c r="T61" s="795"/>
      <c r="U61" s="795"/>
      <c r="V61" s="795"/>
      <c r="W61" s="795"/>
      <c r="X61" s="795"/>
      <c r="Y61" s="795"/>
      <c r="Z61" s="795"/>
      <c r="AA61" s="795"/>
      <c r="AB61" s="795"/>
      <c r="AC61" s="795"/>
      <c r="AD61" s="795"/>
      <c r="AE61" s="795"/>
      <c r="AF61" s="795"/>
      <c r="AG61" s="795"/>
      <c r="AH61" s="795"/>
      <c r="AI61" s="795"/>
      <c r="AJ61" s="42"/>
      <c r="AK61" s="202"/>
      <c r="AL61" s="202"/>
      <c r="AM61" s="202"/>
      <c r="AN61" s="202"/>
      <c r="AO61" s="202"/>
      <c r="AP61" s="202"/>
      <c r="AQ61" s="202"/>
      <c r="AR61" s="202"/>
      <c r="AS61" s="42"/>
      <c r="AT61" s="45"/>
      <c r="AU61" s="45"/>
      <c r="AV61" s="45"/>
      <c r="AW61" s="45"/>
      <c r="AX61" s="45"/>
      <c r="AY61" s="45"/>
      <c r="AZ61" s="45"/>
      <c r="BA61" s="45"/>
      <c r="BB61" s="45"/>
      <c r="BC61" s="45"/>
      <c r="BD61" s="45"/>
      <c r="BE61" s="45"/>
      <c r="BF61" s="45"/>
      <c r="BG61" s="749" t="e">
        <f>BG244</f>
        <v>#DIV/0!</v>
      </c>
      <c r="BH61" s="749"/>
      <c r="BI61" s="749"/>
      <c r="BJ61" s="749"/>
      <c r="BK61" s="749"/>
      <c r="BL61" s="749"/>
      <c r="BM61" s="749"/>
      <c r="BN61" s="749"/>
      <c r="BO61" s="749"/>
      <c r="BP61" s="357"/>
      <c r="BQ61" s="357"/>
      <c r="BR61" s="357"/>
      <c r="BS61" s="357"/>
      <c r="BT61" s="749" t="e">
        <f>BT244</f>
        <v>#DIV/0!</v>
      </c>
      <c r="BU61" s="749"/>
      <c r="BV61" s="749"/>
      <c r="BW61" s="749"/>
      <c r="BX61" s="749"/>
      <c r="BY61" s="749"/>
      <c r="BZ61" s="749"/>
      <c r="CA61" s="749"/>
      <c r="CB61" s="749"/>
      <c r="CC61" s="357"/>
      <c r="CD61" s="361"/>
      <c r="CE61" s="357"/>
      <c r="CF61" s="357"/>
      <c r="CG61" s="749" t="e">
        <f>CG244</f>
        <v>#DIV/0!</v>
      </c>
      <c r="CH61" s="749"/>
      <c r="CI61" s="749"/>
      <c r="CJ61" s="749"/>
      <c r="CK61" s="749"/>
      <c r="CL61" s="749"/>
      <c r="CM61" s="749"/>
      <c r="CN61" s="749"/>
      <c r="CO61" s="749"/>
      <c r="CP61" s="45"/>
      <c r="CQ61" s="328"/>
      <c r="CR61" s="20"/>
      <c r="CS61" s="12"/>
      <c r="CT61" s="12"/>
      <c r="CU61" s="12"/>
      <c r="CV61" s="12"/>
      <c r="CW61" s="12"/>
      <c r="CX61" s="12"/>
      <c r="CY61" s="12"/>
      <c r="CZ61" s="12"/>
      <c r="DA61" s="12"/>
      <c r="DB61" s="12"/>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c r="EB61" s="279"/>
      <c r="EC61" s="279"/>
      <c r="ED61" s="279"/>
      <c r="EE61" s="279"/>
      <c r="EF61" s="279"/>
      <c r="EG61" s="279"/>
      <c r="EH61" s="279"/>
      <c r="EI61" s="279"/>
      <c r="EJ61" s="279"/>
      <c r="EK61" s="279"/>
      <c r="EL61" s="279"/>
      <c r="EM61" s="279"/>
      <c r="EN61" s="279"/>
      <c r="EO61" s="279"/>
      <c r="EP61" s="279"/>
      <c r="EQ61" s="279"/>
      <c r="ER61" s="279"/>
      <c r="ES61" s="279"/>
      <c r="ET61" s="281"/>
      <c r="EU61" s="281"/>
      <c r="EV61" s="281"/>
      <c r="EW61" s="281"/>
      <c r="EX61" s="281"/>
      <c r="EY61" s="281"/>
      <c r="EZ61" s="293"/>
      <c r="FA61" s="293"/>
      <c r="FB61" s="293"/>
      <c r="FC61" s="293"/>
      <c r="FD61" s="293"/>
      <c r="FE61" s="293"/>
      <c r="FF61" s="293"/>
      <c r="FG61" s="293"/>
      <c r="FH61" s="293"/>
      <c r="FI61" s="293"/>
      <c r="FJ61" s="293"/>
      <c r="FK61" s="293"/>
      <c r="FL61" s="279"/>
      <c r="FM61" s="279"/>
      <c r="FN61" s="279"/>
      <c r="FO61" s="279"/>
      <c r="FP61" s="279"/>
      <c r="FQ61" s="283"/>
      <c r="FR61" s="283"/>
      <c r="FS61" s="278"/>
      <c r="FT61" s="287"/>
      <c r="FU61" s="279"/>
      <c r="FV61" s="279"/>
      <c r="FW61" s="279"/>
      <c r="FX61" s="279"/>
      <c r="FY61" s="279"/>
      <c r="FZ61" s="279"/>
      <c r="GA61" s="284"/>
      <c r="GB61" s="285"/>
      <c r="GC61" s="286"/>
      <c r="GD61" s="286"/>
      <c r="GE61" s="286"/>
      <c r="GF61" s="286"/>
      <c r="GG61" s="278"/>
      <c r="GH61" s="287"/>
      <c r="GI61" s="409"/>
      <c r="GJ61" s="409"/>
      <c r="GK61" s="409"/>
    </row>
    <row r="62" spans="1:193" ht="15" customHeight="1">
      <c r="A62" s="411"/>
      <c r="B62" s="223"/>
      <c r="C62" s="412"/>
      <c r="D62" s="412"/>
      <c r="E62" s="794" t="str">
        <f>E245</f>
        <v>FONDO DI RICERCA DI ATENEO</v>
      </c>
      <c r="F62" s="795"/>
      <c r="G62" s="795"/>
      <c r="H62" s="795"/>
      <c r="I62" s="795"/>
      <c r="J62" s="795"/>
      <c r="K62" s="795"/>
      <c r="L62" s="795"/>
      <c r="M62" s="795"/>
      <c r="N62" s="795"/>
      <c r="O62" s="795"/>
      <c r="P62" s="795"/>
      <c r="Q62" s="795"/>
      <c r="R62" s="795"/>
      <c r="S62" s="795"/>
      <c r="T62" s="795"/>
      <c r="U62" s="795"/>
      <c r="V62" s="795"/>
      <c r="W62" s="795"/>
      <c r="X62" s="795"/>
      <c r="Y62" s="795"/>
      <c r="Z62" s="795"/>
      <c r="AA62" s="795"/>
      <c r="AB62" s="795"/>
      <c r="AC62" s="795"/>
      <c r="AD62" s="795"/>
      <c r="AE62" s="795"/>
      <c r="AF62" s="795"/>
      <c r="AG62" s="795"/>
      <c r="AH62" s="795"/>
      <c r="AI62" s="795"/>
      <c r="AJ62" s="42"/>
      <c r="AK62" s="202"/>
      <c r="AL62" s="202"/>
      <c r="AM62" s="202"/>
      <c r="AN62" s="202"/>
      <c r="AO62" s="202"/>
      <c r="AP62" s="202"/>
      <c r="AQ62" s="202"/>
      <c r="AR62" s="202"/>
      <c r="AS62" s="42"/>
      <c r="AT62" s="45"/>
      <c r="AU62" s="45"/>
      <c r="AV62" s="45"/>
      <c r="AW62" s="45"/>
      <c r="AX62" s="45"/>
      <c r="AY62" s="45"/>
      <c r="AZ62" s="45"/>
      <c r="BA62" s="45"/>
      <c r="BB62" s="45"/>
      <c r="BC62" s="45"/>
      <c r="BD62" s="45"/>
      <c r="BE62" s="45"/>
      <c r="BF62" s="45"/>
      <c r="BG62" s="749" t="e">
        <f>BG245</f>
        <v>#DIV/0!</v>
      </c>
      <c r="BH62" s="749"/>
      <c r="BI62" s="749"/>
      <c r="BJ62" s="749"/>
      <c r="BK62" s="749"/>
      <c r="BL62" s="749"/>
      <c r="BM62" s="749"/>
      <c r="BN62" s="749"/>
      <c r="BO62" s="749"/>
      <c r="BP62" s="357"/>
      <c r="BQ62" s="357"/>
      <c r="BR62" s="357"/>
      <c r="BS62" s="357"/>
      <c r="BT62" s="749" t="e">
        <f>BT245</f>
        <v>#DIV/0!</v>
      </c>
      <c r="BU62" s="749"/>
      <c r="BV62" s="749"/>
      <c r="BW62" s="749"/>
      <c r="BX62" s="749"/>
      <c r="BY62" s="749"/>
      <c r="BZ62" s="749"/>
      <c r="CA62" s="749"/>
      <c r="CB62" s="749"/>
      <c r="CC62" s="357"/>
      <c r="CD62" s="361"/>
      <c r="CE62" s="357"/>
      <c r="CF62" s="357"/>
      <c r="CG62" s="749" t="e">
        <f>CG245</f>
        <v>#DIV/0!</v>
      </c>
      <c r="CH62" s="749"/>
      <c r="CI62" s="749"/>
      <c r="CJ62" s="749"/>
      <c r="CK62" s="749"/>
      <c r="CL62" s="749"/>
      <c r="CM62" s="749"/>
      <c r="CN62" s="749"/>
      <c r="CO62" s="749"/>
      <c r="CP62" s="45"/>
      <c r="CQ62" s="328"/>
      <c r="CR62" s="20"/>
      <c r="CS62" s="12"/>
      <c r="CT62" s="12"/>
      <c r="CU62" s="12"/>
      <c r="CV62" s="12"/>
      <c r="CW62" s="12"/>
      <c r="CX62" s="12"/>
      <c r="CY62" s="12"/>
      <c r="CZ62" s="12"/>
      <c r="DA62" s="12"/>
      <c r="DB62" s="12"/>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279"/>
      <c r="EQ62" s="279"/>
      <c r="ER62" s="279"/>
      <c r="ES62" s="279"/>
      <c r="ET62" s="281"/>
      <c r="EU62" s="281"/>
      <c r="EV62" s="281"/>
      <c r="EW62" s="281"/>
      <c r="EX62" s="281"/>
      <c r="EY62" s="281"/>
      <c r="EZ62" s="293"/>
      <c r="FA62" s="293"/>
      <c r="FB62" s="293"/>
      <c r="FC62" s="293"/>
      <c r="FD62" s="293"/>
      <c r="FE62" s="293"/>
      <c r="FF62" s="293"/>
      <c r="FG62" s="293"/>
      <c r="FH62" s="293"/>
      <c r="FI62" s="293"/>
      <c r="FJ62" s="293"/>
      <c r="FK62" s="293"/>
      <c r="FL62" s="279"/>
      <c r="FM62" s="279"/>
      <c r="FN62" s="279"/>
      <c r="FO62" s="279"/>
      <c r="FP62" s="279"/>
      <c r="FQ62" s="283"/>
      <c r="FR62" s="283"/>
      <c r="FS62" s="278"/>
      <c r="FT62" s="287"/>
      <c r="FU62" s="279"/>
      <c r="FV62" s="279"/>
      <c r="FW62" s="279"/>
      <c r="FX62" s="279"/>
      <c r="FY62" s="279"/>
      <c r="FZ62" s="279"/>
      <c r="GA62" s="284"/>
      <c r="GB62" s="285"/>
      <c r="GC62" s="286"/>
      <c r="GD62" s="286"/>
      <c r="GE62" s="286"/>
      <c r="GF62" s="286"/>
      <c r="GG62" s="278"/>
      <c r="GH62" s="287"/>
      <c r="GI62" s="409"/>
      <c r="GJ62" s="409"/>
      <c r="GK62" s="409"/>
    </row>
    <row r="63" spans="1:193" ht="15" customHeight="1">
      <c r="A63" s="411"/>
      <c r="B63" s="223"/>
      <c r="C63" s="412"/>
      <c r="D63" s="412"/>
      <c r="E63" s="794" t="str">
        <f>E246</f>
        <v>FONDO INCENTIVAZIONE PERSONALE  TECNICO AMM.VO</v>
      </c>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45"/>
      <c r="AU63" s="45"/>
      <c r="AV63" s="45"/>
      <c r="AW63" s="45"/>
      <c r="AX63" s="45"/>
      <c r="AY63" s="45"/>
      <c r="AZ63" s="45"/>
      <c r="BA63" s="45"/>
      <c r="BB63" s="45"/>
      <c r="BC63" s="45"/>
      <c r="BD63" s="45"/>
      <c r="BE63" s="45"/>
      <c r="BF63" s="45"/>
      <c r="BG63" s="749" t="e">
        <f>BG246</f>
        <v>#DIV/0!</v>
      </c>
      <c r="BH63" s="749"/>
      <c r="BI63" s="749"/>
      <c r="BJ63" s="749"/>
      <c r="BK63" s="749"/>
      <c r="BL63" s="749"/>
      <c r="BM63" s="749"/>
      <c r="BN63" s="749"/>
      <c r="BO63" s="749"/>
      <c r="BP63" s="357"/>
      <c r="BQ63" s="357"/>
      <c r="BR63" s="357"/>
      <c r="BS63" s="357"/>
      <c r="BT63" s="749" t="e">
        <f>BT246</f>
        <v>#DIV/0!</v>
      </c>
      <c r="BU63" s="749"/>
      <c r="BV63" s="749"/>
      <c r="BW63" s="749"/>
      <c r="BX63" s="749"/>
      <c r="BY63" s="749"/>
      <c r="BZ63" s="749"/>
      <c r="CA63" s="749"/>
      <c r="CB63" s="749"/>
      <c r="CC63" s="357"/>
      <c r="CD63" s="361"/>
      <c r="CE63" s="357"/>
      <c r="CF63" s="357"/>
      <c r="CG63" s="749" t="e">
        <f>CG246</f>
        <v>#DIV/0!</v>
      </c>
      <c r="CH63" s="749"/>
      <c r="CI63" s="749"/>
      <c r="CJ63" s="749"/>
      <c r="CK63" s="749"/>
      <c r="CL63" s="749"/>
      <c r="CM63" s="749"/>
      <c r="CN63" s="749"/>
      <c r="CO63" s="749"/>
      <c r="CP63" s="45"/>
      <c r="CQ63" s="328"/>
      <c r="CR63" s="20"/>
      <c r="CS63" s="12"/>
      <c r="CT63" s="12"/>
      <c r="CU63" s="12"/>
      <c r="CV63" s="12"/>
      <c r="CW63" s="12"/>
      <c r="CX63" s="12"/>
      <c r="CY63" s="12"/>
      <c r="CZ63" s="12"/>
      <c r="DA63" s="12"/>
      <c r="DB63" s="12"/>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81"/>
      <c r="EU63" s="281"/>
      <c r="EV63" s="281"/>
      <c r="EW63" s="281"/>
      <c r="EX63" s="281"/>
      <c r="EY63" s="281"/>
      <c r="EZ63" s="293"/>
      <c r="FA63" s="293"/>
      <c r="FB63" s="293"/>
      <c r="FC63" s="293"/>
      <c r="FD63" s="293"/>
      <c r="FE63" s="293"/>
      <c r="FF63" s="293"/>
      <c r="FG63" s="293"/>
      <c r="FH63" s="293"/>
      <c r="FI63" s="293"/>
      <c r="FJ63" s="293"/>
      <c r="FK63" s="293"/>
      <c r="FL63" s="279"/>
      <c r="FM63" s="279"/>
      <c r="FN63" s="279"/>
      <c r="FO63" s="279"/>
      <c r="FP63" s="279"/>
      <c r="FQ63" s="283"/>
      <c r="FR63" s="283"/>
      <c r="FS63" s="278"/>
      <c r="FT63" s="287"/>
      <c r="FU63" s="279"/>
      <c r="FV63" s="279"/>
      <c r="FW63" s="279"/>
      <c r="FX63" s="279"/>
      <c r="FY63" s="279"/>
      <c r="FZ63" s="279"/>
      <c r="GA63" s="284"/>
      <c r="GB63" s="285"/>
      <c r="GC63" s="286"/>
      <c r="GD63" s="286"/>
      <c r="GE63" s="286"/>
      <c r="GF63" s="286"/>
      <c r="GG63" s="278"/>
      <c r="GH63" s="287"/>
      <c r="GI63" s="409"/>
      <c r="GJ63" s="409"/>
      <c r="GK63" s="409"/>
    </row>
    <row r="64" spans="1:193" ht="3" customHeight="1">
      <c r="A64" s="411"/>
      <c r="B64" s="223"/>
      <c r="C64" s="412"/>
      <c r="D64" s="412"/>
      <c r="E64" s="327"/>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45"/>
      <c r="AU64" s="45"/>
      <c r="AV64" s="45"/>
      <c r="AW64" s="45"/>
      <c r="AX64" s="45"/>
      <c r="AY64" s="45"/>
      <c r="AZ64" s="45"/>
      <c r="BA64" s="45"/>
      <c r="BB64" s="45"/>
      <c r="BC64" s="45"/>
      <c r="BD64" s="45"/>
      <c r="BE64" s="45"/>
      <c r="BF64" s="45"/>
      <c r="BG64" s="357"/>
      <c r="BH64" s="357"/>
      <c r="BI64" s="357"/>
      <c r="BJ64" s="357"/>
      <c r="BK64" s="357"/>
      <c r="BL64" s="357"/>
      <c r="BM64" s="357"/>
      <c r="BN64" s="357"/>
      <c r="BO64" s="357"/>
      <c r="BP64" s="357"/>
      <c r="BQ64" s="357"/>
      <c r="BR64" s="357"/>
      <c r="BS64" s="357"/>
      <c r="BT64" s="357"/>
      <c r="BU64" s="357"/>
      <c r="BV64" s="357"/>
      <c r="BW64" s="357"/>
      <c r="BX64" s="357"/>
      <c r="BY64" s="357"/>
      <c r="BZ64" s="357"/>
      <c r="CA64" s="357"/>
      <c r="CB64" s="357"/>
      <c r="CC64" s="357"/>
      <c r="CD64" s="361"/>
      <c r="CE64" s="357"/>
      <c r="CF64" s="357"/>
      <c r="CG64" s="357"/>
      <c r="CH64" s="357"/>
      <c r="CI64" s="357"/>
      <c r="CJ64" s="357"/>
      <c r="CK64" s="357"/>
      <c r="CL64" s="357"/>
      <c r="CM64" s="357"/>
      <c r="CN64" s="357"/>
      <c r="CO64" s="357"/>
      <c r="CP64" s="45"/>
      <c r="CQ64" s="328"/>
      <c r="CR64" s="20"/>
      <c r="CS64" s="12"/>
      <c r="CT64" s="12"/>
      <c r="CU64" s="12"/>
      <c r="CV64" s="12"/>
      <c r="CW64" s="12"/>
      <c r="CX64" s="12"/>
      <c r="CY64" s="12"/>
      <c r="CZ64" s="12"/>
      <c r="DA64" s="12"/>
      <c r="DB64" s="12"/>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c r="EB64" s="279"/>
      <c r="EC64" s="279"/>
      <c r="ED64" s="279"/>
      <c r="EE64" s="279"/>
      <c r="EF64" s="279"/>
      <c r="EG64" s="279"/>
      <c r="EH64" s="279"/>
      <c r="EI64" s="279"/>
      <c r="EJ64" s="279"/>
      <c r="EK64" s="279"/>
      <c r="EL64" s="279"/>
      <c r="EM64" s="279"/>
      <c r="EN64" s="279"/>
      <c r="EO64" s="279"/>
      <c r="EP64" s="279"/>
      <c r="EQ64" s="279"/>
      <c r="ER64" s="279"/>
      <c r="ES64" s="279"/>
      <c r="ET64" s="281"/>
      <c r="EU64" s="281"/>
      <c r="EV64" s="281"/>
      <c r="EW64" s="281"/>
      <c r="EX64" s="281"/>
      <c r="EY64" s="281"/>
      <c r="EZ64" s="293"/>
      <c r="FA64" s="293"/>
      <c r="FB64" s="293"/>
      <c r="FC64" s="293"/>
      <c r="FD64" s="293"/>
      <c r="FE64" s="293"/>
      <c r="FF64" s="293"/>
      <c r="FG64" s="293"/>
      <c r="FH64" s="293"/>
      <c r="FI64" s="293"/>
      <c r="FJ64" s="293"/>
      <c r="FK64" s="293"/>
      <c r="FL64" s="279"/>
      <c r="FM64" s="279"/>
      <c r="FN64" s="279"/>
      <c r="FO64" s="279"/>
      <c r="FP64" s="279"/>
      <c r="FQ64" s="283"/>
      <c r="FR64" s="283"/>
      <c r="FS64" s="278"/>
      <c r="FT64" s="287"/>
      <c r="FU64" s="279"/>
      <c r="FV64" s="279"/>
      <c r="FW64" s="279"/>
      <c r="FX64" s="279"/>
      <c r="FY64" s="279"/>
      <c r="FZ64" s="279"/>
      <c r="GA64" s="284"/>
      <c r="GB64" s="285"/>
      <c r="GC64" s="286"/>
      <c r="GD64" s="286"/>
      <c r="GE64" s="286"/>
      <c r="GF64" s="286"/>
      <c r="GG64" s="278"/>
      <c r="GH64" s="287"/>
      <c r="GI64" s="409"/>
      <c r="GJ64" s="409"/>
      <c r="GK64" s="409"/>
    </row>
    <row r="65" spans="1:193" ht="15" customHeight="1">
      <c r="A65" s="411"/>
      <c r="B65" s="223"/>
      <c r="C65" s="412"/>
      <c r="D65" s="412"/>
      <c r="E65" s="138"/>
      <c r="F65" s="329"/>
      <c r="G65" s="329"/>
      <c r="H65" s="329"/>
      <c r="I65" s="329"/>
      <c r="J65" s="329"/>
      <c r="K65" s="329"/>
      <c r="L65" s="329"/>
      <c r="M65" s="329"/>
      <c r="N65" s="329"/>
      <c r="O65" s="329"/>
      <c r="P65" s="329"/>
      <c r="Q65" s="329"/>
      <c r="R65" s="329"/>
      <c r="S65" s="329"/>
      <c r="T65" s="329"/>
      <c r="U65" s="329"/>
      <c r="V65" s="329"/>
      <c r="W65" s="329"/>
      <c r="X65" s="329"/>
      <c r="Y65" s="64"/>
      <c r="Z65" s="413"/>
      <c r="AA65" s="413"/>
      <c r="AB65" s="413"/>
      <c r="AC65" s="413"/>
      <c r="AD65" s="413"/>
      <c r="AE65" s="413"/>
      <c r="AF65" s="413"/>
      <c r="AG65" s="413"/>
      <c r="AH65" s="874" t="str">
        <f>AH248</f>
        <v>QUOTE DA TRASFERIRE ALL' ATENEO</v>
      </c>
      <c r="AI65" s="875"/>
      <c r="AJ65" s="875"/>
      <c r="AK65" s="875"/>
      <c r="AL65" s="875"/>
      <c r="AM65" s="875"/>
      <c r="AN65" s="875"/>
      <c r="AO65" s="875"/>
      <c r="AP65" s="875"/>
      <c r="AQ65" s="875"/>
      <c r="AR65" s="875"/>
      <c r="AS65" s="875"/>
      <c r="AT65" s="875"/>
      <c r="AU65" s="875"/>
      <c r="AV65" s="875"/>
      <c r="AW65" s="875"/>
      <c r="AX65" s="875"/>
      <c r="AY65" s="875"/>
      <c r="AZ65" s="875"/>
      <c r="BA65" s="875"/>
      <c r="BB65" s="875"/>
      <c r="BC65" s="876"/>
      <c r="BD65" s="114"/>
      <c r="BE65" s="114"/>
      <c r="BF65" s="114"/>
      <c r="BG65" s="705" t="e">
        <f aca="true" t="shared" si="6" ref="BG65:BG71">BG248</f>
        <v>#DIV/0!</v>
      </c>
      <c r="BH65" s="705"/>
      <c r="BI65" s="705"/>
      <c r="BJ65" s="705"/>
      <c r="BK65" s="705"/>
      <c r="BL65" s="705"/>
      <c r="BM65" s="705"/>
      <c r="BN65" s="705"/>
      <c r="BO65" s="705"/>
      <c r="BP65" s="461"/>
      <c r="BQ65" s="461"/>
      <c r="BR65" s="461"/>
      <c r="BS65" s="461"/>
      <c r="BT65" s="705" t="e">
        <f aca="true" t="shared" si="7" ref="BT65:BT71">BT248</f>
        <v>#DIV/0!</v>
      </c>
      <c r="BU65" s="705"/>
      <c r="BV65" s="705"/>
      <c r="BW65" s="705"/>
      <c r="BX65" s="705"/>
      <c r="BY65" s="705"/>
      <c r="BZ65" s="705"/>
      <c r="CA65" s="705"/>
      <c r="CB65" s="705"/>
      <c r="CC65" s="414"/>
      <c r="CD65" s="414"/>
      <c r="CE65" s="414"/>
      <c r="CF65" s="414"/>
      <c r="CG65" s="713" t="e">
        <f aca="true" t="shared" si="8" ref="CG65:CG71">CG248</f>
        <v>#DIV/0!</v>
      </c>
      <c r="CH65" s="714"/>
      <c r="CI65" s="714"/>
      <c r="CJ65" s="714"/>
      <c r="CK65" s="714"/>
      <c r="CL65" s="714"/>
      <c r="CM65" s="714"/>
      <c r="CN65" s="714"/>
      <c r="CO65" s="715"/>
      <c r="CP65" s="114"/>
      <c r="CQ65" s="330"/>
      <c r="CR65" s="20"/>
      <c r="CS65" s="12"/>
      <c r="CT65" s="12"/>
      <c r="CU65" s="12"/>
      <c r="CV65" s="12"/>
      <c r="CW65" s="12"/>
      <c r="CX65" s="12"/>
      <c r="CY65" s="12"/>
      <c r="CZ65" s="12"/>
      <c r="DA65" s="12"/>
      <c r="DB65" s="12"/>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c r="EB65" s="279"/>
      <c r="EC65" s="279"/>
      <c r="ED65" s="279"/>
      <c r="EE65" s="279"/>
      <c r="EF65" s="279"/>
      <c r="EG65" s="279"/>
      <c r="EH65" s="279"/>
      <c r="EI65" s="279"/>
      <c r="EJ65" s="279"/>
      <c r="EK65" s="279"/>
      <c r="EL65" s="279"/>
      <c r="EM65" s="279"/>
      <c r="EN65" s="279"/>
      <c r="EO65" s="279"/>
      <c r="EP65" s="279"/>
      <c r="EQ65" s="279"/>
      <c r="ER65" s="279"/>
      <c r="ES65" s="279"/>
      <c r="ET65" s="281"/>
      <c r="EU65" s="281"/>
      <c r="EV65" s="281"/>
      <c r="EW65" s="281"/>
      <c r="EX65" s="281"/>
      <c r="EY65" s="281"/>
      <c r="EZ65" s="293"/>
      <c r="FA65" s="293"/>
      <c r="FB65" s="293"/>
      <c r="FC65" s="293"/>
      <c r="FD65" s="293"/>
      <c r="FE65" s="293"/>
      <c r="FF65" s="293"/>
      <c r="FG65" s="293"/>
      <c r="FH65" s="293"/>
      <c r="FI65" s="293"/>
      <c r="FJ65" s="293"/>
      <c r="FK65" s="293"/>
      <c r="FL65" s="279"/>
      <c r="FM65" s="279"/>
      <c r="FN65" s="279"/>
      <c r="FO65" s="279"/>
      <c r="FP65" s="279"/>
      <c r="FQ65" s="283"/>
      <c r="FR65" s="283"/>
      <c r="FS65" s="278"/>
      <c r="FT65" s="287"/>
      <c r="FU65" s="279"/>
      <c r="FV65" s="279"/>
      <c r="FW65" s="279"/>
      <c r="FX65" s="279"/>
      <c r="FY65" s="279"/>
      <c r="FZ65" s="279"/>
      <c r="GA65" s="284"/>
      <c r="GB65" s="285"/>
      <c r="GC65" s="286"/>
      <c r="GD65" s="286"/>
      <c r="GE65" s="286"/>
      <c r="GF65" s="286"/>
      <c r="GG65" s="278"/>
      <c r="GH65" s="287"/>
      <c r="GI65" s="409"/>
      <c r="GJ65" s="409"/>
      <c r="GK65" s="409"/>
    </row>
    <row r="66" spans="1:193" ht="15" customHeight="1">
      <c r="A66" s="411"/>
      <c r="B66" s="223"/>
      <c r="C66" s="412"/>
      <c r="D66" s="412"/>
      <c r="E66" s="794" t="str">
        <f>E249</f>
        <v>AUTOFINANZIAMENTO  DIPARTIMENTO</v>
      </c>
      <c r="F66" s="795"/>
      <c r="G66" s="795"/>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42"/>
      <c r="AK66" s="202"/>
      <c r="AL66" s="202"/>
      <c r="AM66" s="202"/>
      <c r="AN66" s="202"/>
      <c r="AO66" s="202"/>
      <c r="AP66" s="202"/>
      <c r="AQ66" s="202"/>
      <c r="AR66" s="202"/>
      <c r="AS66" s="42"/>
      <c r="AT66" s="45"/>
      <c r="AU66" s="45"/>
      <c r="AV66" s="45"/>
      <c r="AW66" s="45"/>
      <c r="AX66" s="45"/>
      <c r="AY66" s="45"/>
      <c r="AZ66" s="45"/>
      <c r="BA66" s="45"/>
      <c r="BB66" s="45"/>
      <c r="BC66" s="45"/>
      <c r="BD66" s="45"/>
      <c r="BE66" s="45"/>
      <c r="BF66" s="45"/>
      <c r="BG66" s="749" t="e">
        <f t="shared" si="6"/>
        <v>#DIV/0!</v>
      </c>
      <c r="BH66" s="749"/>
      <c r="BI66" s="749"/>
      <c r="BJ66" s="749"/>
      <c r="BK66" s="749"/>
      <c r="BL66" s="749"/>
      <c r="BM66" s="749"/>
      <c r="BN66" s="749"/>
      <c r="BO66" s="749"/>
      <c r="BP66" s="357"/>
      <c r="BQ66" s="357"/>
      <c r="BR66" s="357"/>
      <c r="BS66" s="357"/>
      <c r="BT66" s="749" t="e">
        <f t="shared" si="7"/>
        <v>#DIV/0!</v>
      </c>
      <c r="BU66" s="749"/>
      <c r="BV66" s="749"/>
      <c r="BW66" s="749"/>
      <c r="BX66" s="749"/>
      <c r="BY66" s="749"/>
      <c r="BZ66" s="749"/>
      <c r="CA66" s="749"/>
      <c r="CB66" s="749"/>
      <c r="CC66" s="357"/>
      <c r="CD66" s="361"/>
      <c r="CE66" s="357"/>
      <c r="CF66" s="357"/>
      <c r="CG66" s="749" t="e">
        <f t="shared" si="8"/>
        <v>#DIV/0!</v>
      </c>
      <c r="CH66" s="749"/>
      <c r="CI66" s="749"/>
      <c r="CJ66" s="749"/>
      <c r="CK66" s="749"/>
      <c r="CL66" s="749"/>
      <c r="CM66" s="749"/>
      <c r="CN66" s="749"/>
      <c r="CO66" s="749"/>
      <c r="CP66" s="45"/>
      <c r="CQ66" s="328"/>
      <c r="CR66" s="20"/>
      <c r="CS66" s="12"/>
      <c r="CT66" s="12"/>
      <c r="CU66" s="12"/>
      <c r="CV66" s="12"/>
      <c r="CW66" s="12"/>
      <c r="CX66" s="12"/>
      <c r="CY66" s="12"/>
      <c r="CZ66" s="12"/>
      <c r="DA66" s="12"/>
      <c r="DB66" s="12"/>
      <c r="DC66" s="279"/>
      <c r="DD66" s="279"/>
      <c r="DE66" s="279"/>
      <c r="DF66" s="279"/>
      <c r="DG66" s="279"/>
      <c r="DH66" s="279"/>
      <c r="DI66" s="279"/>
      <c r="DJ66" s="279"/>
      <c r="DK66" s="279"/>
      <c r="DL66" s="279"/>
      <c r="DM66" s="279"/>
      <c r="DN66" s="279"/>
      <c r="DO66" s="279"/>
      <c r="DP66" s="279"/>
      <c r="DQ66" s="279"/>
      <c r="DR66" s="279"/>
      <c r="DS66" s="279"/>
      <c r="DT66" s="279"/>
      <c r="DU66" s="279"/>
      <c r="DV66" s="279"/>
      <c r="DW66" s="279"/>
      <c r="DX66" s="279"/>
      <c r="DY66" s="279"/>
      <c r="DZ66" s="279"/>
      <c r="EA66" s="279"/>
      <c r="EB66" s="279"/>
      <c r="EC66" s="279"/>
      <c r="ED66" s="279"/>
      <c r="EE66" s="279"/>
      <c r="EF66" s="279"/>
      <c r="EG66" s="279"/>
      <c r="EH66" s="279"/>
      <c r="EI66" s="279"/>
      <c r="EJ66" s="279"/>
      <c r="EK66" s="279"/>
      <c r="EL66" s="279"/>
      <c r="EM66" s="279"/>
      <c r="EN66" s="279"/>
      <c r="EO66" s="279"/>
      <c r="EP66" s="279"/>
      <c r="EQ66" s="279"/>
      <c r="ER66" s="279"/>
      <c r="ES66" s="279"/>
      <c r="ET66" s="281"/>
      <c r="EU66" s="281"/>
      <c r="EV66" s="281"/>
      <c r="EW66" s="281"/>
      <c r="EX66" s="281"/>
      <c r="EY66" s="281"/>
      <c r="EZ66" s="293"/>
      <c r="FA66" s="293"/>
      <c r="FB66" s="293"/>
      <c r="FC66" s="293"/>
      <c r="FD66" s="293"/>
      <c r="FE66" s="293"/>
      <c r="FF66" s="293"/>
      <c r="FG66" s="293"/>
      <c r="FH66" s="293"/>
      <c r="FI66" s="293"/>
      <c r="FJ66" s="293"/>
      <c r="FK66" s="293"/>
      <c r="FL66" s="279"/>
      <c r="FM66" s="279"/>
      <c r="FN66" s="279"/>
      <c r="FO66" s="279"/>
      <c r="FP66" s="279"/>
      <c r="FQ66" s="283"/>
      <c r="FR66" s="283"/>
      <c r="FS66" s="278"/>
      <c r="FT66" s="287"/>
      <c r="FU66" s="279"/>
      <c r="FV66" s="279"/>
      <c r="FW66" s="279"/>
      <c r="FX66" s="279"/>
      <c r="FY66" s="279"/>
      <c r="FZ66" s="279"/>
      <c r="GA66" s="284"/>
      <c r="GB66" s="285"/>
      <c r="GC66" s="286"/>
      <c r="GD66" s="286"/>
      <c r="GE66" s="286"/>
      <c r="GF66" s="286"/>
      <c r="GG66" s="278"/>
      <c r="GH66" s="287"/>
      <c r="GI66" s="409"/>
      <c r="GJ66" s="409"/>
      <c r="GK66" s="409"/>
    </row>
    <row r="67" spans="1:193" ht="15" customHeight="1">
      <c r="A67" s="411"/>
      <c r="B67" s="223"/>
      <c r="C67" s="412"/>
      <c r="D67" s="412"/>
      <c r="E67" s="690" t="str">
        <f>E250</f>
        <v>QUOTE ATENEO  (inclusa quota AUTOFINANZIAMENTO DIPARTIMENTO)</v>
      </c>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1"/>
      <c r="AP67" s="691"/>
      <c r="AQ67" s="691"/>
      <c r="AR67" s="691"/>
      <c r="AS67" s="691"/>
      <c r="AT67" s="691"/>
      <c r="AU67" s="691"/>
      <c r="AV67" s="691"/>
      <c r="AW67" s="691"/>
      <c r="AX67" s="691"/>
      <c r="AY67" s="691"/>
      <c r="AZ67" s="115"/>
      <c r="BA67" s="115"/>
      <c r="BB67" s="110"/>
      <c r="BC67" s="110"/>
      <c r="BD67" s="110"/>
      <c r="BE67" s="110"/>
      <c r="BF67" s="110"/>
      <c r="BG67" s="705" t="e">
        <f t="shared" si="6"/>
        <v>#DIV/0!</v>
      </c>
      <c r="BH67" s="705"/>
      <c r="BI67" s="705"/>
      <c r="BJ67" s="705"/>
      <c r="BK67" s="705"/>
      <c r="BL67" s="705"/>
      <c r="BM67" s="705"/>
      <c r="BN67" s="705"/>
      <c r="BO67" s="705"/>
      <c r="BP67" s="361"/>
      <c r="BQ67" s="361"/>
      <c r="BR67" s="361"/>
      <c r="BS67" s="361"/>
      <c r="BT67" s="705" t="e">
        <f t="shared" si="7"/>
        <v>#DIV/0!</v>
      </c>
      <c r="BU67" s="705"/>
      <c r="BV67" s="705"/>
      <c r="BW67" s="705"/>
      <c r="BX67" s="705"/>
      <c r="BY67" s="705"/>
      <c r="BZ67" s="705"/>
      <c r="CA67" s="705"/>
      <c r="CB67" s="705"/>
      <c r="CC67" s="361"/>
      <c r="CD67" s="361"/>
      <c r="CE67" s="361"/>
      <c r="CF67" s="361"/>
      <c r="CG67" s="705" t="e">
        <f t="shared" si="8"/>
        <v>#DIV/0!</v>
      </c>
      <c r="CH67" s="705"/>
      <c r="CI67" s="705"/>
      <c r="CJ67" s="705"/>
      <c r="CK67" s="705"/>
      <c r="CL67" s="705"/>
      <c r="CM67" s="705"/>
      <c r="CN67" s="705"/>
      <c r="CO67" s="705"/>
      <c r="CP67" s="110"/>
      <c r="CQ67" s="328"/>
      <c r="CR67" s="20"/>
      <c r="CS67" s="12"/>
      <c r="CT67" s="12"/>
      <c r="CU67" s="12"/>
      <c r="CV67" s="12"/>
      <c r="CW67" s="12"/>
      <c r="CX67" s="12"/>
      <c r="CY67" s="12"/>
      <c r="CZ67" s="12"/>
      <c r="DA67" s="12"/>
      <c r="DB67" s="12"/>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279"/>
      <c r="EQ67" s="279"/>
      <c r="ER67" s="279"/>
      <c r="ES67" s="279"/>
      <c r="ET67" s="281"/>
      <c r="EU67" s="281"/>
      <c r="EV67" s="281"/>
      <c r="EW67" s="281"/>
      <c r="EX67" s="281"/>
      <c r="EY67" s="281"/>
      <c r="EZ67" s="293"/>
      <c r="FA67" s="293"/>
      <c r="FB67" s="293"/>
      <c r="FC67" s="293"/>
      <c r="FD67" s="293"/>
      <c r="FE67" s="293"/>
      <c r="FF67" s="293"/>
      <c r="FG67" s="293"/>
      <c r="FH67" s="293"/>
      <c r="FI67" s="293"/>
      <c r="FJ67" s="293"/>
      <c r="FK67" s="293"/>
      <c r="FL67" s="279"/>
      <c r="FM67" s="279"/>
      <c r="FN67" s="279"/>
      <c r="FO67" s="279"/>
      <c r="FP67" s="279"/>
      <c r="FQ67" s="283"/>
      <c r="FR67" s="283"/>
      <c r="FS67" s="278"/>
      <c r="FT67" s="287"/>
      <c r="FU67" s="279"/>
      <c r="FV67" s="279"/>
      <c r="FW67" s="279"/>
      <c r="FX67" s="279"/>
      <c r="FY67" s="279"/>
      <c r="FZ67" s="279"/>
      <c r="GA67" s="284"/>
      <c r="GB67" s="285"/>
      <c r="GC67" s="286"/>
      <c r="GD67" s="286"/>
      <c r="GE67" s="286"/>
      <c r="GF67" s="286"/>
      <c r="GG67" s="278"/>
      <c r="GH67" s="287"/>
      <c r="GI67" s="409"/>
      <c r="GJ67" s="409"/>
      <c r="GK67" s="409"/>
    </row>
    <row r="68" spans="1:193" ht="15" customHeight="1">
      <c r="A68" s="411"/>
      <c r="B68" s="223"/>
      <c r="C68" s="412"/>
      <c r="D68" s="412"/>
      <c r="E68" s="870" t="str">
        <f>E251</f>
        <v>QUOTA RESPONSABILE SCIENTIFICO</v>
      </c>
      <c r="F68" s="871"/>
      <c r="G68" s="871"/>
      <c r="H68" s="871"/>
      <c r="I68" s="871"/>
      <c r="J68" s="871"/>
      <c r="K68" s="871"/>
      <c r="L68" s="871"/>
      <c r="M68" s="871"/>
      <c r="N68" s="871"/>
      <c r="O68" s="871"/>
      <c r="P68" s="871"/>
      <c r="Q68" s="871"/>
      <c r="R68" s="871"/>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45"/>
      <c r="BA68" s="45"/>
      <c r="BB68" s="45"/>
      <c r="BC68" s="45"/>
      <c r="BD68" s="45"/>
      <c r="BE68" s="45"/>
      <c r="BF68" s="45"/>
      <c r="BG68" s="749" t="e">
        <f t="shared" si="6"/>
        <v>#DIV/0!</v>
      </c>
      <c r="BH68" s="749"/>
      <c r="BI68" s="749"/>
      <c r="BJ68" s="749"/>
      <c r="BK68" s="749"/>
      <c r="BL68" s="749"/>
      <c r="BM68" s="749"/>
      <c r="BN68" s="749"/>
      <c r="BO68" s="749"/>
      <c r="BP68" s="357"/>
      <c r="BQ68" s="357"/>
      <c r="BR68" s="357"/>
      <c r="BS68" s="357"/>
      <c r="BT68" s="749" t="e">
        <f t="shared" si="7"/>
        <v>#DIV/0!</v>
      </c>
      <c r="BU68" s="749"/>
      <c r="BV68" s="749"/>
      <c r="BW68" s="749"/>
      <c r="BX68" s="749"/>
      <c r="BY68" s="749"/>
      <c r="BZ68" s="749"/>
      <c r="CA68" s="749"/>
      <c r="CB68" s="749"/>
      <c r="CC68" s="357"/>
      <c r="CD68" s="361"/>
      <c r="CE68" s="357"/>
      <c r="CF68" s="357"/>
      <c r="CG68" s="749" t="e">
        <f t="shared" si="8"/>
        <v>#DIV/0!</v>
      </c>
      <c r="CH68" s="749"/>
      <c r="CI68" s="749"/>
      <c r="CJ68" s="749"/>
      <c r="CK68" s="749"/>
      <c r="CL68" s="749"/>
      <c r="CM68" s="749"/>
      <c r="CN68" s="749"/>
      <c r="CO68" s="749"/>
      <c r="CP68" s="45"/>
      <c r="CQ68" s="263"/>
      <c r="CR68" s="20"/>
      <c r="CS68" s="12"/>
      <c r="CT68" s="12"/>
      <c r="CU68" s="12"/>
      <c r="CV68" s="12"/>
      <c r="CW68" s="12"/>
      <c r="CX68" s="12"/>
      <c r="CY68" s="12"/>
      <c r="CZ68" s="12"/>
      <c r="DA68" s="12"/>
      <c r="DB68" s="12"/>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c r="EB68" s="279"/>
      <c r="EC68" s="279"/>
      <c r="ED68" s="279"/>
      <c r="EE68" s="279"/>
      <c r="EF68" s="279"/>
      <c r="EG68" s="279"/>
      <c r="EH68" s="279"/>
      <c r="EI68" s="279"/>
      <c r="EJ68" s="279"/>
      <c r="EK68" s="279"/>
      <c r="EL68" s="279"/>
      <c r="EM68" s="279"/>
      <c r="EN68" s="279"/>
      <c r="EO68" s="279"/>
      <c r="EP68" s="279"/>
      <c r="EQ68" s="279"/>
      <c r="ER68" s="279"/>
      <c r="ES68" s="279"/>
      <c r="ET68" s="281"/>
      <c r="EU68" s="281"/>
      <c r="EV68" s="281"/>
      <c r="EW68" s="281"/>
      <c r="EX68" s="281"/>
      <c r="EY68" s="281"/>
      <c r="EZ68" s="293"/>
      <c r="FA68" s="293"/>
      <c r="FB68" s="293"/>
      <c r="FC68" s="293"/>
      <c r="FD68" s="293"/>
      <c r="FE68" s="293"/>
      <c r="FF68" s="293"/>
      <c r="FG68" s="293"/>
      <c r="FH68" s="293"/>
      <c r="FI68" s="293"/>
      <c r="FJ68" s="293"/>
      <c r="FK68" s="293"/>
      <c r="FL68" s="279"/>
      <c r="FM68" s="279"/>
      <c r="FN68" s="279"/>
      <c r="FO68" s="279"/>
      <c r="FP68" s="279"/>
      <c r="FQ68" s="283"/>
      <c r="FR68" s="283"/>
      <c r="FS68" s="278"/>
      <c r="FT68" s="287"/>
      <c r="FU68" s="279"/>
      <c r="FV68" s="279"/>
      <c r="FW68" s="279"/>
      <c r="FX68" s="279"/>
      <c r="FY68" s="279"/>
      <c r="FZ68" s="279"/>
      <c r="GA68" s="284"/>
      <c r="GB68" s="285"/>
      <c r="GC68" s="286"/>
      <c r="GD68" s="286"/>
      <c r="GE68" s="286"/>
      <c r="GF68" s="286"/>
      <c r="GG68" s="278"/>
      <c r="GH68" s="287"/>
      <c r="GI68" s="409"/>
      <c r="GJ68" s="409"/>
      <c r="GK68" s="409"/>
    </row>
    <row r="69" spans="1:193" ht="15" customHeight="1">
      <c r="A69" s="411"/>
      <c r="B69" s="223"/>
      <c r="C69" s="412"/>
      <c r="D69" s="412"/>
      <c r="E69" s="690"/>
      <c r="F69" s="691"/>
      <c r="G69" s="691"/>
      <c r="H69" s="691"/>
      <c r="I69" s="691"/>
      <c r="J69" s="691"/>
      <c r="K69" s="691"/>
      <c r="L69" s="691"/>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691"/>
      <c r="AO69" s="691"/>
      <c r="AP69" s="691"/>
      <c r="AQ69" s="691"/>
      <c r="AR69" s="691"/>
      <c r="AS69" s="691"/>
      <c r="AT69" s="691"/>
      <c r="AU69" s="691"/>
      <c r="AV69" s="691"/>
      <c r="AW69" s="691"/>
      <c r="AX69" s="691"/>
      <c r="AY69" s="691"/>
      <c r="AZ69" s="115"/>
      <c r="BA69" s="115"/>
      <c r="BB69" s="45"/>
      <c r="BC69" s="45"/>
      <c r="BD69" s="45"/>
      <c r="BE69" s="45"/>
      <c r="BF69" s="45"/>
      <c r="BG69" s="705" t="e">
        <f t="shared" si="6"/>
        <v>#DIV/0!</v>
      </c>
      <c r="BH69" s="705"/>
      <c r="BI69" s="705"/>
      <c r="BJ69" s="705"/>
      <c r="BK69" s="705"/>
      <c r="BL69" s="705"/>
      <c r="BM69" s="705"/>
      <c r="BN69" s="705"/>
      <c r="BO69" s="705"/>
      <c r="BP69" s="361"/>
      <c r="BQ69" s="361"/>
      <c r="BR69" s="361"/>
      <c r="BS69" s="361"/>
      <c r="BT69" s="705" t="e">
        <f t="shared" si="7"/>
        <v>#DIV/0!</v>
      </c>
      <c r="BU69" s="705"/>
      <c r="BV69" s="705"/>
      <c r="BW69" s="705"/>
      <c r="BX69" s="705"/>
      <c r="BY69" s="705"/>
      <c r="BZ69" s="705"/>
      <c r="CA69" s="705"/>
      <c r="CB69" s="705"/>
      <c r="CC69" s="361"/>
      <c r="CD69" s="361"/>
      <c r="CE69" s="361"/>
      <c r="CF69" s="361"/>
      <c r="CG69" s="705" t="e">
        <f t="shared" si="8"/>
        <v>#DIV/0!</v>
      </c>
      <c r="CH69" s="705"/>
      <c r="CI69" s="705"/>
      <c r="CJ69" s="705"/>
      <c r="CK69" s="705"/>
      <c r="CL69" s="705"/>
      <c r="CM69" s="705"/>
      <c r="CN69" s="705"/>
      <c r="CO69" s="705"/>
      <c r="CP69" s="276"/>
      <c r="CQ69" s="20"/>
      <c r="CR69" s="20"/>
      <c r="CS69" s="12"/>
      <c r="CT69" s="12"/>
      <c r="CU69" s="12"/>
      <c r="CV69" s="12"/>
      <c r="CW69" s="12"/>
      <c r="CX69" s="12"/>
      <c r="CY69" s="12"/>
      <c r="CZ69" s="12"/>
      <c r="DA69" s="12"/>
      <c r="DB69" s="12"/>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c r="EB69" s="279"/>
      <c r="EC69" s="279"/>
      <c r="ED69" s="279"/>
      <c r="EE69" s="279"/>
      <c r="EF69" s="279"/>
      <c r="EG69" s="279"/>
      <c r="EH69" s="279"/>
      <c r="EI69" s="279"/>
      <c r="EJ69" s="279"/>
      <c r="EK69" s="279"/>
      <c r="EL69" s="279"/>
      <c r="EM69" s="279"/>
      <c r="EN69" s="279"/>
      <c r="EO69" s="279"/>
      <c r="EP69" s="279"/>
      <c r="EQ69" s="279"/>
      <c r="ER69" s="279"/>
      <c r="ES69" s="279"/>
      <c r="ET69" s="281"/>
      <c r="EU69" s="281"/>
      <c r="EV69" s="281"/>
      <c r="EW69" s="281"/>
      <c r="EX69" s="281"/>
      <c r="EY69" s="281"/>
      <c r="EZ69" s="293"/>
      <c r="FA69" s="293"/>
      <c r="FB69" s="293"/>
      <c r="FC69" s="293"/>
      <c r="FD69" s="293"/>
      <c r="FE69" s="293"/>
      <c r="FF69" s="293"/>
      <c r="FG69" s="293"/>
      <c r="FH69" s="293"/>
      <c r="FI69" s="293"/>
      <c r="FJ69" s="293"/>
      <c r="FK69" s="293"/>
      <c r="FL69" s="279"/>
      <c r="FM69" s="279"/>
      <c r="FN69" s="279"/>
      <c r="FO69" s="279"/>
      <c r="FP69" s="279"/>
      <c r="FQ69" s="283"/>
      <c r="FR69" s="283"/>
      <c r="FS69" s="278"/>
      <c r="FT69" s="287"/>
      <c r="FU69" s="279"/>
      <c r="FV69" s="279"/>
      <c r="FW69" s="279"/>
      <c r="FX69" s="279"/>
      <c r="FY69" s="279"/>
      <c r="FZ69" s="279"/>
      <c r="GA69" s="284"/>
      <c r="GB69" s="285"/>
      <c r="GC69" s="286"/>
      <c r="GD69" s="286"/>
      <c r="GE69" s="286"/>
      <c r="GF69" s="286"/>
      <c r="GG69" s="278"/>
      <c r="GH69" s="287"/>
      <c r="GI69" s="409"/>
      <c r="GJ69" s="409"/>
      <c r="GK69" s="409"/>
    </row>
    <row r="70" spans="1:193" ht="15" customHeight="1">
      <c r="A70" s="411"/>
      <c r="B70" s="223"/>
      <c r="C70" s="412"/>
      <c r="D70" s="412"/>
      <c r="E70" s="690" t="str">
        <f>E253</f>
        <v>QUOTA ECCEDENTE AL RESPONSABILE SCIENTIFICO ex art. 4 bis</v>
      </c>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1"/>
      <c r="AP70" s="691"/>
      <c r="AQ70" s="691"/>
      <c r="AR70" s="691"/>
      <c r="AS70" s="691"/>
      <c r="AT70" s="691"/>
      <c r="AU70" s="691"/>
      <c r="AV70" s="691"/>
      <c r="AW70" s="691"/>
      <c r="AX70" s="691"/>
      <c r="AY70" s="691"/>
      <c r="AZ70" s="115"/>
      <c r="BA70" s="115"/>
      <c r="BB70" s="45"/>
      <c r="BC70" s="45"/>
      <c r="BD70" s="45"/>
      <c r="BE70" s="45"/>
      <c r="BF70" s="45"/>
      <c r="BG70" s="749">
        <f t="shared" si="6"/>
        <v>0</v>
      </c>
      <c r="BH70" s="749"/>
      <c r="BI70" s="749"/>
      <c r="BJ70" s="749"/>
      <c r="BK70" s="749"/>
      <c r="BL70" s="749"/>
      <c r="BM70" s="749"/>
      <c r="BN70" s="749"/>
      <c r="BO70" s="749"/>
      <c r="BP70" s="357"/>
      <c r="BQ70" s="357"/>
      <c r="BR70" s="357"/>
      <c r="BS70" s="357"/>
      <c r="BT70" s="749" t="e">
        <f t="shared" si="7"/>
        <v>#DIV/0!</v>
      </c>
      <c r="BU70" s="749"/>
      <c r="BV70" s="749"/>
      <c r="BW70" s="749"/>
      <c r="BX70" s="749"/>
      <c r="BY70" s="749"/>
      <c r="BZ70" s="749"/>
      <c r="CA70" s="749"/>
      <c r="CB70" s="749"/>
      <c r="CC70" s="357"/>
      <c r="CD70" s="357"/>
      <c r="CE70" s="357"/>
      <c r="CF70" s="357"/>
      <c r="CG70" s="749" t="e">
        <f t="shared" si="8"/>
        <v>#DIV/0!</v>
      </c>
      <c r="CH70" s="749"/>
      <c r="CI70" s="749"/>
      <c r="CJ70" s="749"/>
      <c r="CK70" s="749"/>
      <c r="CL70" s="749"/>
      <c r="CM70" s="749"/>
      <c r="CN70" s="749"/>
      <c r="CO70" s="749"/>
      <c r="CP70" s="276"/>
      <c r="CQ70" s="20"/>
      <c r="CR70" s="20"/>
      <c r="CS70" s="12"/>
      <c r="CT70" s="12"/>
      <c r="CU70" s="12"/>
      <c r="CV70" s="12"/>
      <c r="CW70" s="12"/>
      <c r="CX70" s="12"/>
      <c r="CY70" s="12"/>
      <c r="CZ70" s="12"/>
      <c r="DA70" s="12"/>
      <c r="DB70" s="12"/>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c r="EB70" s="279"/>
      <c r="EC70" s="279"/>
      <c r="ED70" s="279"/>
      <c r="EE70" s="279"/>
      <c r="EF70" s="279"/>
      <c r="EG70" s="279"/>
      <c r="EH70" s="279"/>
      <c r="EI70" s="279"/>
      <c r="EJ70" s="279"/>
      <c r="EK70" s="279"/>
      <c r="EL70" s="279"/>
      <c r="EM70" s="279"/>
      <c r="EN70" s="279"/>
      <c r="EO70" s="279"/>
      <c r="EP70" s="279"/>
      <c r="EQ70" s="279"/>
      <c r="ER70" s="279"/>
      <c r="ES70" s="279"/>
      <c r="ET70" s="281"/>
      <c r="EU70" s="281"/>
      <c r="EV70" s="281"/>
      <c r="EW70" s="281"/>
      <c r="EX70" s="281"/>
      <c r="EY70" s="281"/>
      <c r="EZ70" s="293"/>
      <c r="FA70" s="293"/>
      <c r="FB70" s="293"/>
      <c r="FC70" s="293"/>
      <c r="FD70" s="293"/>
      <c r="FE70" s="293"/>
      <c r="FF70" s="293"/>
      <c r="FG70" s="293"/>
      <c r="FH70" s="293"/>
      <c r="FI70" s="293"/>
      <c r="FJ70" s="293"/>
      <c r="FK70" s="293"/>
      <c r="FL70" s="279"/>
      <c r="FM70" s="279"/>
      <c r="FN70" s="279"/>
      <c r="FO70" s="279"/>
      <c r="FP70" s="279"/>
      <c r="FQ70" s="283"/>
      <c r="FR70" s="283"/>
      <c r="FS70" s="278"/>
      <c r="FT70" s="287"/>
      <c r="FU70" s="279"/>
      <c r="FV70" s="279"/>
      <c r="FW70" s="279"/>
      <c r="FX70" s="279"/>
      <c r="FY70" s="279"/>
      <c r="FZ70" s="279"/>
      <c r="GA70" s="284"/>
      <c r="GB70" s="285"/>
      <c r="GC70" s="286"/>
      <c r="GD70" s="286"/>
      <c r="GE70" s="286"/>
      <c r="GF70" s="286"/>
      <c r="GG70" s="278"/>
      <c r="GH70" s="287"/>
      <c r="GI70" s="409"/>
      <c r="GJ70" s="409"/>
      <c r="GK70" s="409"/>
    </row>
    <row r="71" spans="1:193" ht="15" customHeight="1">
      <c r="A71" s="411"/>
      <c r="B71" s="223"/>
      <c r="C71" s="412"/>
      <c r="D71" s="412"/>
      <c r="E71" s="657"/>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702" t="str">
        <f>AS254</f>
        <v>TOTALE</v>
      </c>
      <c r="AT71" s="702"/>
      <c r="AU71" s="702"/>
      <c r="AV71" s="702"/>
      <c r="AW71" s="702"/>
      <c r="AX71" s="702"/>
      <c r="AY71" s="702"/>
      <c r="AZ71" s="702"/>
      <c r="BA71" s="702"/>
      <c r="BB71" s="702"/>
      <c r="BC71" s="702"/>
      <c r="BD71" s="632"/>
      <c r="BE71" s="45"/>
      <c r="BF71" s="45"/>
      <c r="BG71" s="705" t="e">
        <f t="shared" si="6"/>
        <v>#DIV/0!</v>
      </c>
      <c r="BH71" s="705"/>
      <c r="BI71" s="705"/>
      <c r="BJ71" s="705"/>
      <c r="BK71" s="705"/>
      <c r="BL71" s="705"/>
      <c r="BM71" s="705"/>
      <c r="BN71" s="705"/>
      <c r="BO71" s="705"/>
      <c r="BP71" s="361"/>
      <c r="BQ71" s="361"/>
      <c r="BR71" s="361"/>
      <c r="BS71" s="361"/>
      <c r="BT71" s="705" t="e">
        <f t="shared" si="7"/>
        <v>#DIV/0!</v>
      </c>
      <c r="BU71" s="705"/>
      <c r="BV71" s="705"/>
      <c r="BW71" s="705"/>
      <c r="BX71" s="705"/>
      <c r="BY71" s="705"/>
      <c r="BZ71" s="705"/>
      <c r="CA71" s="705"/>
      <c r="CB71" s="705"/>
      <c r="CC71" s="361"/>
      <c r="CD71" s="361"/>
      <c r="CE71" s="361"/>
      <c r="CF71" s="361"/>
      <c r="CG71" s="705" t="e">
        <f t="shared" si="8"/>
        <v>#DIV/0!</v>
      </c>
      <c r="CH71" s="705"/>
      <c r="CI71" s="705"/>
      <c r="CJ71" s="705"/>
      <c r="CK71" s="705"/>
      <c r="CL71" s="705"/>
      <c r="CM71" s="705"/>
      <c r="CN71" s="705"/>
      <c r="CO71" s="705"/>
      <c r="CP71" s="276"/>
      <c r="CQ71" s="20"/>
      <c r="CR71" s="20"/>
      <c r="CS71" s="12"/>
      <c r="CT71" s="12"/>
      <c r="CU71" s="12"/>
      <c r="CV71" s="12"/>
      <c r="CW71" s="12"/>
      <c r="CX71" s="12"/>
      <c r="CY71" s="12"/>
      <c r="CZ71" s="12"/>
      <c r="DA71" s="12"/>
      <c r="DB71" s="12"/>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279"/>
      <c r="EQ71" s="279"/>
      <c r="ER71" s="279"/>
      <c r="ES71" s="279"/>
      <c r="ET71" s="281"/>
      <c r="EU71" s="281"/>
      <c r="EV71" s="281"/>
      <c r="EW71" s="281"/>
      <c r="EX71" s="281"/>
      <c r="EY71" s="281"/>
      <c r="EZ71" s="293"/>
      <c r="FA71" s="293"/>
      <c r="FB71" s="293"/>
      <c r="FC71" s="293"/>
      <c r="FD71" s="293"/>
      <c r="FE71" s="293"/>
      <c r="FF71" s="293"/>
      <c r="FG71" s="293"/>
      <c r="FH71" s="293"/>
      <c r="FI71" s="293"/>
      <c r="FJ71" s="293"/>
      <c r="FK71" s="293"/>
      <c r="FL71" s="279"/>
      <c r="FM71" s="279"/>
      <c r="FN71" s="279"/>
      <c r="FO71" s="279"/>
      <c r="FP71" s="279"/>
      <c r="FQ71" s="283"/>
      <c r="FR71" s="283"/>
      <c r="FS71" s="278"/>
      <c r="FT71" s="287"/>
      <c r="FU71" s="279"/>
      <c r="FV71" s="279"/>
      <c r="FW71" s="279"/>
      <c r="FX71" s="279"/>
      <c r="FY71" s="279"/>
      <c r="FZ71" s="279"/>
      <c r="GA71" s="284"/>
      <c r="GB71" s="285"/>
      <c r="GC71" s="286"/>
      <c r="GD71" s="286"/>
      <c r="GE71" s="286"/>
      <c r="GF71" s="286"/>
      <c r="GG71" s="278"/>
      <c r="GH71" s="287"/>
      <c r="GI71" s="409"/>
      <c r="GJ71" s="409"/>
      <c r="GK71" s="409"/>
    </row>
    <row r="72" spans="1:193" ht="4.5" customHeight="1">
      <c r="A72" s="411"/>
      <c r="B72" s="223"/>
      <c r="C72" s="412"/>
      <c r="D72" s="412"/>
      <c r="E72" s="79"/>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81"/>
      <c r="AH72" s="81"/>
      <c r="AI72" s="81"/>
      <c r="AJ72" s="218"/>
      <c r="AK72" s="218"/>
      <c r="AL72" s="218"/>
      <c r="AM72" s="218"/>
      <c r="AN72" s="218"/>
      <c r="AO72" s="218"/>
      <c r="AP72" s="218"/>
      <c r="AQ72" s="218"/>
      <c r="AR72" s="218"/>
      <c r="AS72" s="218"/>
      <c r="AT72" s="218"/>
      <c r="AU72" s="218"/>
      <c r="AV72" s="218"/>
      <c r="AW72" s="218"/>
      <c r="AX72" s="218"/>
      <c r="AY72" s="218"/>
      <c r="AZ72" s="218"/>
      <c r="BA72" s="218"/>
      <c r="BB72" s="97"/>
      <c r="BC72" s="97"/>
      <c r="BD72" s="97"/>
      <c r="BE72" s="97"/>
      <c r="BF72" s="97"/>
      <c r="BG72" s="362"/>
      <c r="BH72" s="362"/>
      <c r="BI72" s="362"/>
      <c r="BJ72" s="362"/>
      <c r="BK72" s="362"/>
      <c r="BL72" s="362"/>
      <c r="BM72" s="362"/>
      <c r="BN72" s="362"/>
      <c r="BO72" s="362"/>
      <c r="BP72" s="362"/>
      <c r="BQ72" s="362"/>
      <c r="BR72" s="362"/>
      <c r="BS72" s="362"/>
      <c r="BT72" s="362"/>
      <c r="BU72" s="362"/>
      <c r="BV72" s="362"/>
      <c r="BW72" s="362"/>
      <c r="BX72" s="362"/>
      <c r="BY72" s="362"/>
      <c r="BZ72" s="362"/>
      <c r="CA72" s="362"/>
      <c r="CB72" s="362"/>
      <c r="CC72" s="362"/>
      <c r="CD72" s="362"/>
      <c r="CE72" s="362"/>
      <c r="CF72" s="362"/>
      <c r="CG72" s="362"/>
      <c r="CH72" s="362"/>
      <c r="CI72" s="362"/>
      <c r="CJ72" s="362"/>
      <c r="CK72" s="362"/>
      <c r="CL72" s="362"/>
      <c r="CM72" s="362"/>
      <c r="CN72" s="362"/>
      <c r="CO72" s="362"/>
      <c r="CP72" s="277"/>
      <c r="CQ72" s="20"/>
      <c r="CR72" s="20"/>
      <c r="CS72" s="12"/>
      <c r="CT72" s="12"/>
      <c r="CU72" s="12"/>
      <c r="CV72" s="12"/>
      <c r="CW72" s="12"/>
      <c r="CX72" s="12"/>
      <c r="CY72" s="12"/>
      <c r="CZ72" s="12"/>
      <c r="DA72" s="12"/>
      <c r="DB72" s="12"/>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c r="EB72" s="279"/>
      <c r="EC72" s="279"/>
      <c r="ED72" s="279"/>
      <c r="EE72" s="279"/>
      <c r="EF72" s="279"/>
      <c r="EG72" s="279"/>
      <c r="EH72" s="279"/>
      <c r="EI72" s="279"/>
      <c r="EJ72" s="279"/>
      <c r="EK72" s="279"/>
      <c r="EL72" s="279"/>
      <c r="EM72" s="279"/>
      <c r="EN72" s="279"/>
      <c r="EO72" s="279"/>
      <c r="EP72" s="279"/>
      <c r="EQ72" s="279"/>
      <c r="ER72" s="279"/>
      <c r="ES72" s="279"/>
      <c r="ET72" s="281"/>
      <c r="EU72" s="281"/>
      <c r="EV72" s="281"/>
      <c r="EW72" s="281"/>
      <c r="EX72" s="281"/>
      <c r="EY72" s="281"/>
      <c r="EZ72" s="293"/>
      <c r="FA72" s="293"/>
      <c r="FB72" s="293"/>
      <c r="FC72" s="293"/>
      <c r="FD72" s="293"/>
      <c r="FE72" s="293"/>
      <c r="FF72" s="293"/>
      <c r="FG72" s="293"/>
      <c r="FH72" s="293"/>
      <c r="FI72" s="293"/>
      <c r="FJ72" s="293"/>
      <c r="FK72" s="293"/>
      <c r="FL72" s="279"/>
      <c r="FM72" s="279"/>
      <c r="FN72" s="279"/>
      <c r="FO72" s="279"/>
      <c r="FP72" s="279"/>
      <c r="FQ72" s="283"/>
      <c r="FR72" s="283"/>
      <c r="FS72" s="278"/>
      <c r="FT72" s="287"/>
      <c r="FU72" s="279"/>
      <c r="FV72" s="279"/>
      <c r="FW72" s="279"/>
      <c r="FX72" s="279"/>
      <c r="FY72" s="279"/>
      <c r="FZ72" s="279"/>
      <c r="GA72" s="284"/>
      <c r="GB72" s="285"/>
      <c r="GC72" s="286"/>
      <c r="GD72" s="286"/>
      <c r="GE72" s="286"/>
      <c r="GF72" s="286"/>
      <c r="GG72" s="278"/>
      <c r="GH72" s="287"/>
      <c r="GI72" s="409"/>
      <c r="GJ72" s="409"/>
      <c r="GK72" s="409"/>
    </row>
    <row r="73" spans="1:193" ht="21" customHeight="1">
      <c r="A73" s="227"/>
      <c r="B73" s="221"/>
      <c r="C73" s="20"/>
      <c r="D73" s="20"/>
      <c r="E73" s="701" t="s">
        <v>256</v>
      </c>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1"/>
      <c r="AR73" s="701"/>
      <c r="AS73" s="701"/>
      <c r="AT73" s="701"/>
      <c r="AU73" s="701"/>
      <c r="AV73" s="701"/>
      <c r="AW73" s="701"/>
      <c r="AX73" s="701"/>
      <c r="AY73" s="701"/>
      <c r="AZ73" s="701"/>
      <c r="BA73" s="701"/>
      <c r="BB73" s="701"/>
      <c r="BC73" s="701"/>
      <c r="BD73" s="701"/>
      <c r="BE73" s="701"/>
      <c r="BF73" s="701"/>
      <c r="BG73" s="701"/>
      <c r="BH73" s="701"/>
      <c r="BI73" s="701"/>
      <c r="BJ73" s="701"/>
      <c r="BK73" s="701"/>
      <c r="BL73" s="701"/>
      <c r="BM73" s="701"/>
      <c r="BN73" s="701"/>
      <c r="BO73" s="701"/>
      <c r="BP73" s="701"/>
      <c r="BQ73" s="701"/>
      <c r="BR73" s="701"/>
      <c r="BS73" s="701"/>
      <c r="BT73" s="701"/>
      <c r="BU73" s="701"/>
      <c r="BV73" s="701"/>
      <c r="BW73" s="701"/>
      <c r="BX73" s="701"/>
      <c r="BY73" s="701"/>
      <c r="BZ73" s="701"/>
      <c r="CA73" s="701"/>
      <c r="CB73" s="701"/>
      <c r="CC73" s="701"/>
      <c r="CD73" s="701"/>
      <c r="CE73" s="701"/>
      <c r="CF73" s="701"/>
      <c r="CG73" s="701"/>
      <c r="CH73" s="701"/>
      <c r="CI73" s="701"/>
      <c r="CJ73" s="701"/>
      <c r="CK73" s="701"/>
      <c r="CL73" s="701"/>
      <c r="CM73" s="701"/>
      <c r="CN73" s="701"/>
      <c r="CO73" s="701"/>
      <c r="CP73" s="701"/>
      <c r="CQ73" s="20"/>
      <c r="CR73" s="20"/>
      <c r="CS73" s="12"/>
      <c r="CT73" s="12"/>
      <c r="CU73" s="12"/>
      <c r="CV73" s="12"/>
      <c r="CW73" s="12"/>
      <c r="CX73" s="12"/>
      <c r="CY73" s="12"/>
      <c r="CZ73" s="12"/>
      <c r="DA73" s="12"/>
      <c r="DB73" s="12"/>
      <c r="DC73" s="278"/>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279"/>
      <c r="EU73" s="279"/>
      <c r="EV73" s="279"/>
      <c r="EW73" s="279"/>
      <c r="EX73" s="279"/>
      <c r="EY73" s="279"/>
      <c r="EZ73" s="279"/>
      <c r="FA73" s="279"/>
      <c r="FB73" s="279"/>
      <c r="FC73" s="279"/>
      <c r="FD73" s="279"/>
      <c r="FE73" s="279"/>
      <c r="FF73" s="279"/>
      <c r="FG73" s="279"/>
      <c r="FH73" s="279"/>
      <c r="FI73" s="279"/>
      <c r="FJ73" s="279"/>
      <c r="FK73" s="279"/>
      <c r="FL73" s="279"/>
      <c r="FM73" s="279"/>
      <c r="FN73" s="279"/>
      <c r="FO73" s="279"/>
      <c r="FP73" s="279"/>
      <c r="FQ73" s="283"/>
      <c r="FR73" s="283"/>
      <c r="FS73" s="278"/>
      <c r="FT73" s="287"/>
      <c r="FU73" s="279"/>
      <c r="FV73" s="279"/>
      <c r="FW73" s="279"/>
      <c r="FX73" s="279"/>
      <c r="FY73" s="279"/>
      <c r="FZ73" s="279"/>
      <c r="GA73" s="284"/>
      <c r="GB73" s="285"/>
      <c r="GC73" s="286"/>
      <c r="GD73" s="286"/>
      <c r="GE73" s="286"/>
      <c r="GF73" s="286"/>
      <c r="GG73" s="278"/>
      <c r="GH73" s="287"/>
      <c r="GI73" s="409"/>
      <c r="GJ73" s="409"/>
      <c r="GK73" s="409"/>
    </row>
    <row r="74" spans="1:193" ht="23.25" customHeight="1">
      <c r="A74" s="227"/>
      <c r="B74" s="221"/>
      <c r="C74" s="20"/>
      <c r="D74" s="20"/>
      <c r="E74" s="716" t="s">
        <v>24</v>
      </c>
      <c r="F74" s="698"/>
      <c r="G74" s="698"/>
      <c r="H74" s="698"/>
      <c r="I74" s="698"/>
      <c r="J74" s="698"/>
      <c r="K74" s="698"/>
      <c r="L74" s="698"/>
      <c r="M74" s="699"/>
      <c r="N74" s="64"/>
      <c r="O74" s="64"/>
      <c r="P74" s="700" t="s">
        <v>35</v>
      </c>
      <c r="Q74" s="700"/>
      <c r="R74" s="700"/>
      <c r="S74" s="700"/>
      <c r="T74" s="700"/>
      <c r="U74" s="700"/>
      <c r="V74" s="700"/>
      <c r="W74" s="700"/>
      <c r="X74" s="700"/>
      <c r="Y74" s="700" t="s">
        <v>36</v>
      </c>
      <c r="Z74" s="700"/>
      <c r="AA74" s="700"/>
      <c r="AB74" s="700"/>
      <c r="AC74" s="700"/>
      <c r="AD74" s="700"/>
      <c r="AE74" s="700"/>
      <c r="AF74" s="700"/>
      <c r="AG74" s="700"/>
      <c r="AH74" s="700" t="s">
        <v>142</v>
      </c>
      <c r="AI74" s="700"/>
      <c r="AJ74" s="700"/>
      <c r="AK74" s="700"/>
      <c r="AL74" s="700"/>
      <c r="AM74" s="700"/>
      <c r="AN74" s="700"/>
      <c r="AO74" s="700"/>
      <c r="AP74" s="700"/>
      <c r="AQ74" s="700" t="s">
        <v>27</v>
      </c>
      <c r="AR74" s="700"/>
      <c r="AS74" s="700"/>
      <c r="AT74" s="700"/>
      <c r="AU74" s="700"/>
      <c r="AV74" s="700"/>
      <c r="AW74" s="700"/>
      <c r="AX74" s="700"/>
      <c r="AY74" s="716"/>
      <c r="AZ74" s="716" t="s">
        <v>41</v>
      </c>
      <c r="BA74" s="698"/>
      <c r="BB74" s="698"/>
      <c r="BC74" s="698"/>
      <c r="BD74" s="698"/>
      <c r="BE74" s="698"/>
      <c r="BF74" s="698"/>
      <c r="BG74" s="698"/>
      <c r="BH74" s="698"/>
      <c r="BI74" s="699"/>
      <c r="BJ74" s="360"/>
      <c r="BK74" s="360"/>
      <c r="BL74" s="700" t="s">
        <v>39</v>
      </c>
      <c r="BM74" s="700"/>
      <c r="BN74" s="700"/>
      <c r="BO74" s="700"/>
      <c r="BP74" s="700"/>
      <c r="BQ74" s="700"/>
      <c r="BR74" s="700"/>
      <c r="BS74" s="700"/>
      <c r="BT74" s="700"/>
      <c r="BU74" s="700" t="s">
        <v>40</v>
      </c>
      <c r="BV74" s="700"/>
      <c r="BW74" s="700"/>
      <c r="BX74" s="700"/>
      <c r="BY74" s="700"/>
      <c r="BZ74" s="700"/>
      <c r="CA74" s="700"/>
      <c r="CB74" s="700"/>
      <c r="CC74" s="700"/>
      <c r="CD74" s="11"/>
      <c r="CE74" s="11"/>
      <c r="CF74" s="716" t="s">
        <v>12</v>
      </c>
      <c r="CG74" s="698"/>
      <c r="CH74" s="698"/>
      <c r="CI74" s="698"/>
      <c r="CJ74" s="698"/>
      <c r="CK74" s="698"/>
      <c r="CL74" s="698"/>
      <c r="CM74" s="698"/>
      <c r="CN74" s="698"/>
      <c r="CO74" s="698"/>
      <c r="CP74" s="699"/>
      <c r="CQ74" s="43"/>
      <c r="CR74" s="43"/>
      <c r="CS74" s="43"/>
      <c r="CT74" s="43"/>
      <c r="CU74" s="43"/>
      <c r="CV74" s="43"/>
      <c r="CW74" s="12"/>
      <c r="CX74" s="12"/>
      <c r="CY74" s="12"/>
      <c r="CZ74" s="12"/>
      <c r="DA74" s="12"/>
      <c r="DB74" s="12"/>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79"/>
      <c r="ET74" s="279"/>
      <c r="EU74" s="279"/>
      <c r="EV74" s="279"/>
      <c r="EW74" s="279"/>
      <c r="EX74" s="279"/>
      <c r="EY74" s="279"/>
      <c r="EZ74" s="279"/>
      <c r="FA74" s="279"/>
      <c r="FB74" s="279"/>
      <c r="FC74" s="279"/>
      <c r="FD74" s="279"/>
      <c r="FE74" s="279"/>
      <c r="FF74" s="279"/>
      <c r="FG74" s="279"/>
      <c r="FH74" s="279"/>
      <c r="FI74" s="279"/>
      <c r="FJ74" s="279"/>
      <c r="FK74" s="279"/>
      <c r="FL74" s="279"/>
      <c r="FM74" s="279"/>
      <c r="FN74" s="279"/>
      <c r="FO74" s="279"/>
      <c r="FP74" s="279"/>
      <c r="FQ74" s="283"/>
      <c r="FR74" s="283"/>
      <c r="FS74" s="278"/>
      <c r="FT74" s="287"/>
      <c r="FU74" s="279"/>
      <c r="FV74" s="279"/>
      <c r="FW74" s="279"/>
      <c r="FX74" s="279"/>
      <c r="FY74" s="279"/>
      <c r="FZ74" s="279"/>
      <c r="GA74" s="284"/>
      <c r="GB74" s="285"/>
      <c r="GC74" s="286"/>
      <c r="GD74" s="286"/>
      <c r="GE74" s="286"/>
      <c r="GF74" s="286"/>
      <c r="GG74" s="278"/>
      <c r="GH74" s="287"/>
      <c r="GI74" s="409"/>
      <c r="GJ74" s="409"/>
      <c r="GK74" s="409"/>
    </row>
    <row r="75" spans="1:193" ht="11.25" customHeight="1">
      <c r="A75" s="227"/>
      <c r="B75" s="221"/>
      <c r="C75" s="20"/>
      <c r="D75" s="20"/>
      <c r="E75" s="1051">
        <f>E20</f>
        <v>40904</v>
      </c>
      <c r="F75" s="1052"/>
      <c r="G75" s="1052"/>
      <c r="H75" s="1052"/>
      <c r="I75" s="1052"/>
      <c r="J75" s="1052"/>
      <c r="K75" s="1052"/>
      <c r="L75" s="1052"/>
      <c r="M75" s="1053"/>
      <c r="N75" s="615"/>
      <c r="O75" s="615"/>
      <c r="P75" s="734">
        <f>IF(P20="","",P20)</f>
      </c>
      <c r="Q75" s="735"/>
      <c r="R75" s="735"/>
      <c r="S75" s="735"/>
      <c r="T75" s="735"/>
      <c r="U75" s="735"/>
      <c r="V75" s="735"/>
      <c r="W75" s="735"/>
      <c r="X75" s="736"/>
      <c r="Y75" s="734">
        <f>IF(Y20="","",Y20)</f>
      </c>
      <c r="Z75" s="735"/>
      <c r="AA75" s="735"/>
      <c r="AB75" s="735"/>
      <c r="AC75" s="735"/>
      <c r="AD75" s="735"/>
      <c r="AE75" s="735"/>
      <c r="AF75" s="735"/>
      <c r="AG75" s="736"/>
      <c r="AH75" s="734">
        <f>IF(AH20="","",AH20)</f>
      </c>
      <c r="AI75" s="735"/>
      <c r="AJ75" s="735"/>
      <c r="AK75" s="735"/>
      <c r="AL75" s="735"/>
      <c r="AM75" s="735"/>
      <c r="AN75" s="735"/>
      <c r="AO75" s="735"/>
      <c r="AP75" s="736"/>
      <c r="AQ75" s="734">
        <f>IF(AQ20="","",AQ20)</f>
      </c>
      <c r="AR75" s="735"/>
      <c r="AS75" s="735"/>
      <c r="AT75" s="735"/>
      <c r="AU75" s="735"/>
      <c r="AV75" s="735"/>
      <c r="AW75" s="735"/>
      <c r="AX75" s="735"/>
      <c r="AY75" s="735"/>
      <c r="AZ75" s="734" t="s">
        <v>221</v>
      </c>
      <c r="BA75" s="735"/>
      <c r="BB75" s="735"/>
      <c r="BC75" s="735"/>
      <c r="BD75" s="735"/>
      <c r="BE75" s="735"/>
      <c r="BF75" s="735"/>
      <c r="BG75" s="735"/>
      <c r="BH75" s="735"/>
      <c r="BI75" s="735"/>
      <c r="BJ75" s="617"/>
      <c r="BK75" s="618"/>
      <c r="BL75" s="734">
        <f>IF(BL20="","",BL20)</f>
      </c>
      <c r="BM75" s="735"/>
      <c r="BN75" s="735"/>
      <c r="BO75" s="735"/>
      <c r="BP75" s="735"/>
      <c r="BQ75" s="735"/>
      <c r="BR75" s="735"/>
      <c r="BS75" s="735"/>
      <c r="BT75" s="736"/>
      <c r="BU75" s="734">
        <f>IF(BU20="","",BU20)</f>
      </c>
      <c r="BV75" s="735"/>
      <c r="BW75" s="735"/>
      <c r="BX75" s="735"/>
      <c r="BY75" s="735"/>
      <c r="BZ75" s="735"/>
      <c r="CA75" s="735"/>
      <c r="CB75" s="735"/>
      <c r="CC75" s="736"/>
      <c r="CD75" s="11"/>
      <c r="CE75" s="11"/>
      <c r="CF75" s="725">
        <f>IF(CF20="","",CF20)</f>
      </c>
      <c r="CG75" s="708"/>
      <c r="CH75" s="708"/>
      <c r="CI75" s="708"/>
      <c r="CJ75" s="708"/>
      <c r="CK75" s="708"/>
      <c r="CL75" s="708"/>
      <c r="CM75" s="708"/>
      <c r="CN75" s="708"/>
      <c r="CO75" s="708"/>
      <c r="CP75" s="709"/>
      <c r="CQ75" s="43"/>
      <c r="CR75" s="43"/>
      <c r="CS75" s="43"/>
      <c r="CT75" s="43"/>
      <c r="CU75" s="43"/>
      <c r="CV75" s="43"/>
      <c r="CW75" s="12"/>
      <c r="CX75" s="12"/>
      <c r="CY75" s="12"/>
      <c r="CZ75" s="12"/>
      <c r="DA75" s="12"/>
      <c r="DB75" s="12"/>
      <c r="DC75" s="279"/>
      <c r="DD75" s="279"/>
      <c r="DE75" s="279"/>
      <c r="DF75" s="279"/>
      <c r="DG75" s="279"/>
      <c r="DH75" s="279"/>
      <c r="DI75" s="279"/>
      <c r="DJ75" s="279"/>
      <c r="DK75" s="279"/>
      <c r="DL75" s="279"/>
      <c r="DM75" s="279"/>
      <c r="DN75" s="279"/>
      <c r="DO75" s="279"/>
      <c r="DP75" s="279"/>
      <c r="DQ75" s="279"/>
      <c r="DR75" s="279"/>
      <c r="DS75" s="279"/>
      <c r="DT75" s="279"/>
      <c r="DU75" s="279"/>
      <c r="DV75" s="279" t="s">
        <v>13</v>
      </c>
      <c r="DW75" s="279"/>
      <c r="DX75" s="279"/>
      <c r="DY75" s="279"/>
      <c r="DZ75" s="279"/>
      <c r="EA75" s="279"/>
      <c r="EB75" s="279"/>
      <c r="EC75" s="279"/>
      <c r="ED75" s="279"/>
      <c r="EE75" s="279"/>
      <c r="EF75" s="279"/>
      <c r="EG75" s="279"/>
      <c r="EH75" s="279"/>
      <c r="EI75" s="279"/>
      <c r="EJ75" s="279"/>
      <c r="EK75" s="279"/>
      <c r="EL75" s="279"/>
      <c r="EM75" s="279"/>
      <c r="EN75" s="279"/>
      <c r="EO75" s="279"/>
      <c r="EP75" s="279"/>
      <c r="EQ75" s="279"/>
      <c r="ER75" s="279"/>
      <c r="ES75" s="279"/>
      <c r="ET75" s="279"/>
      <c r="EU75" s="279"/>
      <c r="EV75" s="279"/>
      <c r="EW75" s="279"/>
      <c r="EX75" s="279"/>
      <c r="EY75" s="279"/>
      <c r="EZ75" s="279"/>
      <c r="FA75" s="279"/>
      <c r="FB75" s="279"/>
      <c r="FC75" s="279"/>
      <c r="FD75" s="279"/>
      <c r="FE75" s="279"/>
      <c r="FF75" s="279"/>
      <c r="FG75" s="279"/>
      <c r="FH75" s="279"/>
      <c r="FI75" s="279"/>
      <c r="FJ75" s="279"/>
      <c r="FK75" s="279"/>
      <c r="FL75" s="279"/>
      <c r="FM75" s="279"/>
      <c r="FN75" s="279"/>
      <c r="FO75" s="279"/>
      <c r="FP75" s="279"/>
      <c r="FQ75" s="283"/>
      <c r="FR75" s="283"/>
      <c r="FS75" s="278"/>
      <c r="FT75" s="287"/>
      <c r="FU75" s="279"/>
      <c r="FV75" s="279"/>
      <c r="FW75" s="279"/>
      <c r="FX75" s="279"/>
      <c r="FY75" s="279"/>
      <c r="FZ75" s="279"/>
      <c r="GA75" s="284"/>
      <c r="GB75" s="285"/>
      <c r="GC75" s="286"/>
      <c r="GD75" s="286"/>
      <c r="GE75" s="286"/>
      <c r="GF75" s="286"/>
      <c r="GG75" s="278"/>
      <c r="GH75" s="287"/>
      <c r="GI75" s="409"/>
      <c r="GJ75" s="409"/>
      <c r="GK75" s="409"/>
    </row>
    <row r="76" spans="1:193" ht="11.25" customHeight="1">
      <c r="A76" s="227"/>
      <c r="B76" s="221"/>
      <c r="C76" s="20"/>
      <c r="D76" s="20"/>
      <c r="E76" s="619"/>
      <c r="F76" s="619"/>
      <c r="G76" s="619"/>
      <c r="H76" s="619"/>
      <c r="I76" s="619"/>
      <c r="J76" s="619"/>
      <c r="K76" s="619"/>
      <c r="L76" s="619"/>
      <c r="M76" s="619"/>
      <c r="N76" s="615"/>
      <c r="O76" s="615"/>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734">
        <f>IF(AQ21="","",AQ21)</f>
      </c>
      <c r="AR76" s="735"/>
      <c r="AS76" s="735"/>
      <c r="AT76" s="735"/>
      <c r="AU76" s="735"/>
      <c r="AV76" s="735"/>
      <c r="AW76" s="735"/>
      <c r="AX76" s="735"/>
      <c r="AY76" s="736"/>
      <c r="AZ76" s="618"/>
      <c r="BA76" s="618"/>
      <c r="BB76" s="618"/>
      <c r="BC76" s="618"/>
      <c r="BD76" s="618"/>
      <c r="BE76" s="618"/>
      <c r="BF76" s="618"/>
      <c r="BG76" s="618"/>
      <c r="BH76" s="618"/>
      <c r="BI76" s="621"/>
      <c r="BJ76" s="618"/>
      <c r="BK76" s="618"/>
      <c r="BL76" s="618"/>
      <c r="BM76" s="618"/>
      <c r="BN76" s="618"/>
      <c r="BO76" s="618"/>
      <c r="BP76" s="618"/>
      <c r="BQ76" s="618"/>
      <c r="BR76" s="618"/>
      <c r="BS76" s="618"/>
      <c r="BT76" s="618"/>
      <c r="BU76" s="618"/>
      <c r="BV76" s="618"/>
      <c r="BW76" s="618"/>
      <c r="BX76" s="618"/>
      <c r="BY76" s="618"/>
      <c r="BZ76" s="618"/>
      <c r="CA76" s="618"/>
      <c r="CB76" s="622"/>
      <c r="CC76" s="623"/>
      <c r="CD76" s="11"/>
      <c r="CE76" s="11"/>
      <c r="CF76" s="725">
        <f>IF(CF21="","",CF21)</f>
      </c>
      <c r="CG76" s="708"/>
      <c r="CH76" s="708"/>
      <c r="CI76" s="708"/>
      <c r="CJ76" s="708"/>
      <c r="CK76" s="708"/>
      <c r="CL76" s="708"/>
      <c r="CM76" s="708"/>
      <c r="CN76" s="708"/>
      <c r="CO76" s="708"/>
      <c r="CP76" s="709"/>
      <c r="CQ76" s="43"/>
      <c r="CR76" s="43"/>
      <c r="CS76" s="43"/>
      <c r="CT76" s="43"/>
      <c r="CU76" s="43"/>
      <c r="CV76" s="43"/>
      <c r="CW76" s="12"/>
      <c r="CX76" s="12"/>
      <c r="CY76" s="12"/>
      <c r="CZ76" s="12"/>
      <c r="DA76" s="12"/>
      <c r="DB76" s="12"/>
      <c r="DC76" s="279"/>
      <c r="DD76" s="279"/>
      <c r="DE76" s="279"/>
      <c r="DF76" s="279"/>
      <c r="DG76" s="279"/>
      <c r="DH76" s="279"/>
      <c r="DI76" s="279"/>
      <c r="DJ76" s="279"/>
      <c r="DK76" s="279"/>
      <c r="DL76" s="279"/>
      <c r="DM76" s="279"/>
      <c r="DN76" s="279"/>
      <c r="DO76" s="279"/>
      <c r="DP76" s="279"/>
      <c r="DQ76" s="279"/>
      <c r="DR76" s="279"/>
      <c r="DS76" s="279"/>
      <c r="DT76" s="279"/>
      <c r="DU76" s="279"/>
      <c r="DV76" s="279"/>
      <c r="DW76" s="279"/>
      <c r="DX76" s="279"/>
      <c r="DY76" s="279"/>
      <c r="DZ76" s="279"/>
      <c r="EA76" s="279"/>
      <c r="EB76" s="279"/>
      <c r="EC76" s="279"/>
      <c r="ED76" s="279"/>
      <c r="EE76" s="279"/>
      <c r="EF76" s="279"/>
      <c r="EG76" s="279"/>
      <c r="EH76" s="279"/>
      <c r="EI76" s="279"/>
      <c r="EJ76" s="279"/>
      <c r="EK76" s="279"/>
      <c r="EL76" s="279"/>
      <c r="EM76" s="279"/>
      <c r="EN76" s="279"/>
      <c r="EO76" s="279"/>
      <c r="EP76" s="279"/>
      <c r="EQ76" s="279"/>
      <c r="ER76" s="279"/>
      <c r="ES76" s="279"/>
      <c r="ET76" s="279"/>
      <c r="EU76" s="279"/>
      <c r="EV76" s="279"/>
      <c r="EW76" s="279"/>
      <c r="EX76" s="279"/>
      <c r="EY76" s="279"/>
      <c r="EZ76" s="279"/>
      <c r="FA76" s="279"/>
      <c r="FB76" s="279"/>
      <c r="FC76" s="279"/>
      <c r="FD76" s="279"/>
      <c r="FE76" s="279"/>
      <c r="FF76" s="279"/>
      <c r="FG76" s="279"/>
      <c r="FH76" s="279"/>
      <c r="FI76" s="279"/>
      <c r="FJ76" s="279"/>
      <c r="FK76" s="279"/>
      <c r="FL76" s="279"/>
      <c r="FM76" s="279"/>
      <c r="FN76" s="279"/>
      <c r="FO76" s="279"/>
      <c r="FP76" s="279"/>
      <c r="FQ76" s="283"/>
      <c r="FR76" s="283"/>
      <c r="FS76" s="278"/>
      <c r="FT76" s="287"/>
      <c r="FU76" s="279"/>
      <c r="FV76" s="279"/>
      <c r="FW76" s="279"/>
      <c r="FX76" s="279"/>
      <c r="FY76" s="279"/>
      <c r="FZ76" s="279"/>
      <c r="GA76" s="284"/>
      <c r="GB76" s="285"/>
      <c r="GC76" s="286"/>
      <c r="GD76" s="286"/>
      <c r="GE76" s="286"/>
      <c r="GF76" s="286"/>
      <c r="GG76" s="278"/>
      <c r="GH76" s="287"/>
      <c r="GI76" s="409"/>
      <c r="GJ76" s="409"/>
      <c r="GK76" s="409"/>
    </row>
    <row r="77" spans="1:193" ht="11.25" customHeight="1">
      <c r="A77" s="227"/>
      <c r="B77" s="221"/>
      <c r="C77" s="20"/>
      <c r="D77" s="20"/>
      <c r="E77" s="1117"/>
      <c r="F77" s="1117"/>
      <c r="G77" s="1117"/>
      <c r="H77" s="1117"/>
      <c r="I77" s="1117"/>
      <c r="J77" s="1117"/>
      <c r="K77" s="1117"/>
      <c r="L77" s="1117"/>
      <c r="M77" s="1117"/>
      <c r="N77" s="615"/>
      <c r="O77" s="615"/>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734">
        <f>IF(AQ22="","",AQ22)</f>
      </c>
      <c r="AR77" s="735"/>
      <c r="AS77" s="735"/>
      <c r="AT77" s="735"/>
      <c r="AU77" s="735"/>
      <c r="AV77" s="735"/>
      <c r="AW77" s="735"/>
      <c r="AX77" s="735"/>
      <c r="AY77" s="736"/>
      <c r="AZ77" s="692"/>
      <c r="BA77" s="692"/>
      <c r="BB77" s="692"/>
      <c r="BC77" s="692"/>
      <c r="BD77" s="692"/>
      <c r="BE77" s="692"/>
      <c r="BF77" s="692"/>
      <c r="BG77" s="692"/>
      <c r="BH77" s="692"/>
      <c r="BI77" s="622"/>
      <c r="BJ77" s="622"/>
      <c r="BK77" s="622"/>
      <c r="BL77" s="622"/>
      <c r="BM77" s="622"/>
      <c r="BN77" s="622"/>
      <c r="BO77" s="622"/>
      <c r="BP77" s="622"/>
      <c r="BQ77" s="622"/>
      <c r="BR77" s="622"/>
      <c r="BS77" s="622"/>
      <c r="BT77" s="624"/>
      <c r="BU77" s="624"/>
      <c r="BV77" s="622"/>
      <c r="BW77" s="622"/>
      <c r="BX77" s="622"/>
      <c r="BY77" s="616"/>
      <c r="BZ77" s="616"/>
      <c r="CA77" s="616"/>
      <c r="CB77" s="616"/>
      <c r="CC77" s="623"/>
      <c r="CD77" s="11"/>
      <c r="CE77" s="11"/>
      <c r="CF77" s="725">
        <f>IF(CF22="","",CF22)</f>
      </c>
      <c r="CG77" s="708"/>
      <c r="CH77" s="708"/>
      <c r="CI77" s="708"/>
      <c r="CJ77" s="708"/>
      <c r="CK77" s="708"/>
      <c r="CL77" s="708"/>
      <c r="CM77" s="708"/>
      <c r="CN77" s="708"/>
      <c r="CO77" s="708"/>
      <c r="CP77" s="709"/>
      <c r="CQ77" s="43"/>
      <c r="CR77" s="43"/>
      <c r="CS77" s="43"/>
      <c r="CT77" s="43"/>
      <c r="CU77" s="43"/>
      <c r="CV77" s="43"/>
      <c r="CW77" s="12"/>
      <c r="CX77" s="12"/>
      <c r="CY77" s="12"/>
      <c r="CZ77" s="12"/>
      <c r="DA77" s="12"/>
      <c r="DB77" s="12"/>
      <c r="DC77" s="279"/>
      <c r="DD77" s="279"/>
      <c r="DE77" s="279"/>
      <c r="DF77" s="279"/>
      <c r="DG77" s="279"/>
      <c r="DH77" s="279"/>
      <c r="DI77" s="279"/>
      <c r="DJ77" s="279"/>
      <c r="DK77" s="279"/>
      <c r="DL77" s="279"/>
      <c r="DM77" s="279"/>
      <c r="DN77" s="279"/>
      <c r="DO77" s="279"/>
      <c r="DP77" s="279"/>
      <c r="DQ77" s="279"/>
      <c r="DR77" s="279"/>
      <c r="DS77" s="279"/>
      <c r="DT77" s="279"/>
      <c r="DU77" s="279"/>
      <c r="DV77" s="279"/>
      <c r="DW77" s="279"/>
      <c r="DX77" s="279"/>
      <c r="DY77" s="279"/>
      <c r="DZ77" s="279"/>
      <c r="EA77" s="279"/>
      <c r="EB77" s="279"/>
      <c r="EC77" s="279"/>
      <c r="ED77" s="279"/>
      <c r="EE77" s="279"/>
      <c r="EF77" s="279"/>
      <c r="EG77" s="279"/>
      <c r="EH77" s="279"/>
      <c r="EI77" s="279"/>
      <c r="EJ77" s="279"/>
      <c r="EK77" s="279"/>
      <c r="EL77" s="279"/>
      <c r="EM77" s="279"/>
      <c r="EN77" s="279"/>
      <c r="EO77" s="279"/>
      <c r="EP77" s="279"/>
      <c r="EQ77" s="279"/>
      <c r="ER77" s="279"/>
      <c r="ES77" s="279"/>
      <c r="ET77" s="279"/>
      <c r="EU77" s="279"/>
      <c r="EV77" s="279"/>
      <c r="EW77" s="279"/>
      <c r="EX77" s="279"/>
      <c r="EY77" s="279"/>
      <c r="EZ77" s="279"/>
      <c r="FA77" s="279"/>
      <c r="FB77" s="279"/>
      <c r="FC77" s="279"/>
      <c r="FD77" s="279"/>
      <c r="FE77" s="279"/>
      <c r="FF77" s="279"/>
      <c r="FG77" s="279"/>
      <c r="FH77" s="279"/>
      <c r="FI77" s="279"/>
      <c r="FJ77" s="279"/>
      <c r="FK77" s="279"/>
      <c r="FL77" s="279"/>
      <c r="FM77" s="279"/>
      <c r="FN77" s="279"/>
      <c r="FO77" s="279"/>
      <c r="FP77" s="279"/>
      <c r="FQ77" s="283"/>
      <c r="FR77" s="283"/>
      <c r="FS77" s="278"/>
      <c r="FT77" s="287"/>
      <c r="FU77" s="279"/>
      <c r="FV77" s="279"/>
      <c r="FW77" s="279"/>
      <c r="FX77" s="279"/>
      <c r="FY77" s="279"/>
      <c r="FZ77" s="279"/>
      <c r="GA77" s="284"/>
      <c r="GB77" s="285"/>
      <c r="GC77" s="286"/>
      <c r="GD77" s="286"/>
      <c r="GE77" s="286"/>
      <c r="GF77" s="286"/>
      <c r="GG77" s="278"/>
      <c r="GH77" s="287"/>
      <c r="GI77" s="409"/>
      <c r="GJ77" s="409"/>
      <c r="GK77" s="409"/>
    </row>
    <row r="78" spans="1:193" s="211" customFormat="1" ht="22.5" customHeight="1">
      <c r="A78" s="228"/>
      <c r="B78" s="224"/>
      <c r="C78" s="83"/>
      <c r="D78" s="83"/>
      <c r="E78" s="701" t="s">
        <v>56</v>
      </c>
      <c r="F78" s="701"/>
      <c r="G78" s="701"/>
      <c r="H78" s="701"/>
      <c r="I78" s="701"/>
      <c r="J78" s="701"/>
      <c r="K78" s="701"/>
      <c r="L78" s="701"/>
      <c r="M78" s="701"/>
      <c r="N78" s="701"/>
      <c r="O78" s="701"/>
      <c r="P78" s="701"/>
      <c r="Q78" s="701"/>
      <c r="R78" s="701"/>
      <c r="S78" s="701"/>
      <c r="T78" s="701"/>
      <c r="U78" s="701"/>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1"/>
      <c r="AR78" s="701"/>
      <c r="AS78" s="701"/>
      <c r="AT78" s="701"/>
      <c r="AU78" s="701"/>
      <c r="AV78" s="701"/>
      <c r="AW78" s="701"/>
      <c r="AX78" s="701"/>
      <c r="AY78" s="701"/>
      <c r="AZ78" s="701"/>
      <c r="BA78" s="701"/>
      <c r="BB78" s="701"/>
      <c r="BC78" s="701"/>
      <c r="BD78" s="701"/>
      <c r="BE78" s="701"/>
      <c r="BF78" s="701"/>
      <c r="BG78" s="701"/>
      <c r="BH78" s="701"/>
      <c r="BI78" s="701"/>
      <c r="BJ78" s="701"/>
      <c r="BK78" s="701"/>
      <c r="BL78" s="701"/>
      <c r="BM78" s="701"/>
      <c r="BN78" s="701"/>
      <c r="BO78" s="701"/>
      <c r="BP78" s="701"/>
      <c r="BQ78" s="701"/>
      <c r="BR78" s="701"/>
      <c r="BS78" s="701"/>
      <c r="BT78" s="701"/>
      <c r="BU78" s="701"/>
      <c r="BV78" s="701"/>
      <c r="BW78" s="701"/>
      <c r="BX78" s="701"/>
      <c r="BY78" s="701"/>
      <c r="BZ78" s="701"/>
      <c r="CA78" s="701"/>
      <c r="CB78" s="701"/>
      <c r="CC78" s="701"/>
      <c r="CD78" s="701"/>
      <c r="CE78" s="701"/>
      <c r="CF78" s="701"/>
      <c r="CG78" s="701"/>
      <c r="CH78" s="701"/>
      <c r="CI78" s="701"/>
      <c r="CJ78" s="701"/>
      <c r="CK78" s="701"/>
      <c r="CL78" s="701"/>
      <c r="CM78" s="701"/>
      <c r="CN78" s="701"/>
      <c r="CO78" s="701"/>
      <c r="CP78" s="701"/>
      <c r="CQ78" s="44"/>
      <c r="CR78" s="44"/>
      <c r="CS78" s="44"/>
      <c r="CT78" s="44"/>
      <c r="CU78" s="44"/>
      <c r="CV78" s="44"/>
      <c r="CW78" s="44"/>
      <c r="CX78" s="44"/>
      <c r="CY78" s="44"/>
      <c r="CZ78" s="44"/>
      <c r="DA78" s="44"/>
      <c r="DB78" s="44"/>
      <c r="DC78" s="27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288"/>
      <c r="EQ78" s="288"/>
      <c r="ER78" s="288"/>
      <c r="ES78" s="288"/>
      <c r="ET78" s="288"/>
      <c r="EU78" s="288"/>
      <c r="EV78" s="288"/>
      <c r="EW78" s="288"/>
      <c r="EX78" s="288"/>
      <c r="EY78" s="288"/>
      <c r="EZ78" s="288"/>
      <c r="FA78" s="288"/>
      <c r="FB78" s="288"/>
      <c r="FC78" s="288"/>
      <c r="FD78" s="288"/>
      <c r="FE78" s="288"/>
      <c r="FF78" s="288"/>
      <c r="FG78" s="288"/>
      <c r="FH78" s="288"/>
      <c r="FI78" s="288"/>
      <c r="FJ78" s="288"/>
      <c r="FK78" s="288"/>
      <c r="FL78" s="288"/>
      <c r="FM78" s="288"/>
      <c r="FN78" s="288"/>
      <c r="FO78" s="288"/>
      <c r="FP78" s="288"/>
      <c r="FQ78" s="289"/>
      <c r="FR78" s="289"/>
      <c r="FS78" s="278"/>
      <c r="FT78" s="287"/>
      <c r="FU78" s="288"/>
      <c r="FV78" s="288"/>
      <c r="FW78" s="288"/>
      <c r="FX78" s="288"/>
      <c r="FY78" s="288"/>
      <c r="FZ78" s="288"/>
      <c r="GA78" s="290"/>
      <c r="GB78" s="291"/>
      <c r="GC78" s="292"/>
      <c r="GD78" s="292"/>
      <c r="GE78" s="292"/>
      <c r="GF78" s="292"/>
      <c r="GG78" s="278"/>
      <c r="GH78" s="287"/>
      <c r="GI78" s="409"/>
      <c r="GJ78" s="409"/>
      <c r="GK78" s="409"/>
    </row>
    <row r="79" spans="1:193" ht="15">
      <c r="A79" s="227"/>
      <c r="B79" s="221"/>
      <c r="C79" s="20"/>
      <c r="D79" s="20"/>
      <c r="E79" s="1055" t="s">
        <v>144</v>
      </c>
      <c r="F79" s="1055"/>
      <c r="G79" s="1055"/>
      <c r="H79" s="1055"/>
      <c r="I79" s="1055"/>
      <c r="J79" s="1055"/>
      <c r="K79" s="1055"/>
      <c r="L79" s="1055"/>
      <c r="M79" s="1055"/>
      <c r="N79" s="1055"/>
      <c r="O79" s="1055"/>
      <c r="P79" s="1055"/>
      <c r="Q79" s="1055"/>
      <c r="R79" s="1055"/>
      <c r="S79" s="1055"/>
      <c r="T79" s="1055"/>
      <c r="U79" s="1055"/>
      <c r="V79" s="1055"/>
      <c r="W79" s="1055"/>
      <c r="X79" s="1055"/>
      <c r="Y79" s="1055"/>
      <c r="Z79" s="1055"/>
      <c r="AA79" s="1055"/>
      <c r="AB79" s="1055"/>
      <c r="AC79" s="1055"/>
      <c r="AD79" s="1055"/>
      <c r="AE79" s="1055"/>
      <c r="AF79" s="1055"/>
      <c r="AG79" s="1055"/>
      <c r="AH79" s="1055"/>
      <c r="AI79" s="1055"/>
      <c r="AJ79" s="1055"/>
      <c r="AK79" s="1055"/>
      <c r="AL79" s="1055"/>
      <c r="AM79" s="1055"/>
      <c r="AN79" s="1055"/>
      <c r="AO79" s="1055"/>
      <c r="AP79" s="1055"/>
      <c r="AQ79" s="1055"/>
      <c r="AR79" s="1055"/>
      <c r="AS79" s="1055"/>
      <c r="AT79" s="1055"/>
      <c r="AU79" s="1055"/>
      <c r="AV79" s="1055"/>
      <c r="AW79" s="885"/>
      <c r="AX79" s="886"/>
      <c r="AY79" s="886"/>
      <c r="AZ79" s="886"/>
      <c r="BA79" s="886"/>
      <c r="BB79" s="886"/>
      <c r="BC79" s="886"/>
      <c r="BD79" s="886"/>
      <c r="BE79" s="1054"/>
      <c r="BF79" s="885">
        <f>BF33</f>
        <v>0.8</v>
      </c>
      <c r="BG79" s="886"/>
      <c r="BH79" s="886"/>
      <c r="BI79" s="886"/>
      <c r="BJ79" s="886"/>
      <c r="BK79" s="886"/>
      <c r="BL79" s="886"/>
      <c r="BM79" s="886"/>
      <c r="BN79" s="1054"/>
      <c r="BO79" s="885">
        <f>BO33</f>
        <v>1</v>
      </c>
      <c r="BP79" s="886"/>
      <c r="BQ79" s="886"/>
      <c r="BR79" s="886"/>
      <c r="BS79" s="886"/>
      <c r="BT79" s="886"/>
      <c r="BU79" s="886"/>
      <c r="BV79" s="886"/>
      <c r="BW79" s="1054"/>
      <c r="BX79" s="885"/>
      <c r="BY79" s="886"/>
      <c r="BZ79" s="886"/>
      <c r="CA79" s="886"/>
      <c r="CB79" s="886"/>
      <c r="CC79" s="886"/>
      <c r="CD79" s="886"/>
      <c r="CE79" s="886"/>
      <c r="CF79" s="1054"/>
      <c r="CG79" s="885"/>
      <c r="CH79" s="886"/>
      <c r="CI79" s="886"/>
      <c r="CJ79" s="886"/>
      <c r="CK79" s="886"/>
      <c r="CL79" s="886"/>
      <c r="CM79" s="886"/>
      <c r="CN79" s="886"/>
      <c r="CO79" s="886"/>
      <c r="CP79" s="676"/>
      <c r="CQ79" s="20"/>
      <c r="CR79" s="20"/>
      <c r="CS79" s="12"/>
      <c r="CT79" s="12"/>
      <c r="CU79" s="12"/>
      <c r="CV79" s="12"/>
      <c r="CW79" s="12"/>
      <c r="CX79" s="12"/>
      <c r="CY79" s="12"/>
      <c r="CZ79" s="12"/>
      <c r="DA79" s="12"/>
      <c r="DB79" s="12"/>
      <c r="DC79" s="279"/>
      <c r="DD79" s="279"/>
      <c r="DE79" s="279"/>
      <c r="DF79" s="279"/>
      <c r="DG79" s="279"/>
      <c r="DH79" s="279"/>
      <c r="DI79" s="279"/>
      <c r="DJ79" s="279"/>
      <c r="DK79" s="279"/>
      <c r="DL79" s="279"/>
      <c r="DM79" s="279"/>
      <c r="DN79" s="279"/>
      <c r="DO79" s="279"/>
      <c r="DP79" s="279"/>
      <c r="DQ79" s="279"/>
      <c r="DR79" s="279"/>
      <c r="DS79" s="279"/>
      <c r="DT79" s="279"/>
      <c r="DU79" s="279"/>
      <c r="DV79" s="279"/>
      <c r="DW79" s="279"/>
      <c r="DX79" s="279"/>
      <c r="DY79" s="279"/>
      <c r="DZ79" s="279"/>
      <c r="EA79" s="279"/>
      <c r="EB79" s="279"/>
      <c r="EC79" s="279"/>
      <c r="ED79" s="279"/>
      <c r="EE79" s="279"/>
      <c r="EF79" s="279"/>
      <c r="EG79" s="279"/>
      <c r="EH79" s="279"/>
      <c r="EI79" s="279"/>
      <c r="EJ79" s="279"/>
      <c r="EK79" s="279"/>
      <c r="EL79" s="279"/>
      <c r="EM79" s="279"/>
      <c r="EN79" s="279"/>
      <c r="EO79" s="279"/>
      <c r="EP79" s="279"/>
      <c r="EQ79" s="279"/>
      <c r="ER79" s="279"/>
      <c r="ES79" s="279"/>
      <c r="ET79" s="279"/>
      <c r="EU79" s="279"/>
      <c r="EV79" s="279"/>
      <c r="EW79" s="279"/>
      <c r="EX79" s="279"/>
      <c r="EY79" s="279"/>
      <c r="EZ79" s="279"/>
      <c r="FA79" s="279"/>
      <c r="FB79" s="279"/>
      <c r="FC79" s="279"/>
      <c r="FD79" s="279"/>
      <c r="FE79" s="279"/>
      <c r="FF79" s="279"/>
      <c r="FG79" s="279"/>
      <c r="FH79" s="279"/>
      <c r="FI79" s="279"/>
      <c r="FJ79" s="279"/>
      <c r="FK79" s="279"/>
      <c r="FL79" s="279"/>
      <c r="FM79" s="279"/>
      <c r="FN79" s="279"/>
      <c r="FO79" s="279"/>
      <c r="FP79" s="279"/>
      <c r="FQ79" s="279"/>
      <c r="FR79" s="283"/>
      <c r="FS79" s="278"/>
      <c r="FT79" s="287"/>
      <c r="FU79" s="279"/>
      <c r="FV79" s="279"/>
      <c r="FW79" s="279"/>
      <c r="FX79" s="279"/>
      <c r="FY79" s="279"/>
      <c r="FZ79" s="279"/>
      <c r="GA79" s="284"/>
      <c r="GB79" s="285"/>
      <c r="GC79" s="286"/>
      <c r="GD79" s="286"/>
      <c r="GE79" s="286"/>
      <c r="GF79" s="286"/>
      <c r="GG79" s="278"/>
      <c r="GH79" s="287"/>
      <c r="GI79" s="409"/>
      <c r="GJ79" s="409"/>
      <c r="GK79" s="409"/>
    </row>
    <row r="80" spans="1:193" ht="21" customHeight="1">
      <c r="A80" s="227"/>
      <c r="B80" s="221"/>
      <c r="C80" s="20"/>
      <c r="D80" s="20"/>
      <c r="E80" s="1055"/>
      <c r="F80" s="1055"/>
      <c r="G80" s="1055"/>
      <c r="H80" s="1055"/>
      <c r="I80" s="1055"/>
      <c r="J80" s="1055"/>
      <c r="K80" s="1055"/>
      <c r="L80" s="1055"/>
      <c r="M80" s="1055"/>
      <c r="N80" s="1055"/>
      <c r="O80" s="1055"/>
      <c r="P80" s="1055"/>
      <c r="Q80" s="1055"/>
      <c r="R80" s="1055"/>
      <c r="S80" s="1055"/>
      <c r="T80" s="1055"/>
      <c r="U80" s="1055"/>
      <c r="V80" s="1055"/>
      <c r="W80" s="1055"/>
      <c r="X80" s="1055"/>
      <c r="Y80" s="1055"/>
      <c r="Z80" s="1055"/>
      <c r="AA80" s="1055"/>
      <c r="AB80" s="1055"/>
      <c r="AC80" s="1055"/>
      <c r="AD80" s="1055"/>
      <c r="AE80" s="1055"/>
      <c r="AF80" s="1055"/>
      <c r="AG80" s="1055"/>
      <c r="AH80" s="1055"/>
      <c r="AI80" s="1055"/>
      <c r="AJ80" s="1055"/>
      <c r="AK80" s="1055"/>
      <c r="AL80" s="1055"/>
      <c r="AM80" s="1055"/>
      <c r="AN80" s="1055"/>
      <c r="AO80" s="1055"/>
      <c r="AP80" s="1055"/>
      <c r="AQ80" s="1055"/>
      <c r="AR80" s="1055"/>
      <c r="AS80" s="1055"/>
      <c r="AT80" s="1055"/>
      <c r="AU80" s="1055"/>
      <c r="AV80" s="1055"/>
      <c r="AW80" s="1058"/>
      <c r="AX80" s="1059"/>
      <c r="AY80" s="1059"/>
      <c r="AZ80" s="1059"/>
      <c r="BA80" s="1059"/>
      <c r="BB80" s="1059"/>
      <c r="BC80" s="1059"/>
      <c r="BD80" s="1059"/>
      <c r="BE80" s="1060"/>
      <c r="BF80" s="728" t="str">
        <f>BF34</f>
        <v>RICERCA
INDUSTRIALE</v>
      </c>
      <c r="BG80" s="729"/>
      <c r="BH80" s="729"/>
      <c r="BI80" s="729"/>
      <c r="BJ80" s="729"/>
      <c r="BK80" s="729"/>
      <c r="BL80" s="729"/>
      <c r="BM80" s="729"/>
      <c r="BN80" s="730"/>
      <c r="BO80" s="728" t="str">
        <f>BO34</f>
        <v>RICERCA
FONDAMENTALE</v>
      </c>
      <c r="BP80" s="729"/>
      <c r="BQ80" s="729"/>
      <c r="BR80" s="729"/>
      <c r="BS80" s="729"/>
      <c r="BT80" s="729"/>
      <c r="BU80" s="729"/>
      <c r="BV80" s="729"/>
      <c r="BW80" s="730"/>
      <c r="BX80" s="1058"/>
      <c r="BY80" s="1059"/>
      <c r="BZ80" s="1059"/>
      <c r="CA80" s="1059"/>
      <c r="CB80" s="1059"/>
      <c r="CC80" s="1059"/>
      <c r="CD80" s="1059"/>
      <c r="CE80" s="1059"/>
      <c r="CF80" s="1060"/>
      <c r="CG80" s="703" t="s">
        <v>128</v>
      </c>
      <c r="CH80" s="740"/>
      <c r="CI80" s="740"/>
      <c r="CJ80" s="740"/>
      <c r="CK80" s="740"/>
      <c r="CL80" s="740"/>
      <c r="CM80" s="740"/>
      <c r="CN80" s="740"/>
      <c r="CO80" s="740"/>
      <c r="CP80" s="677"/>
      <c r="CQ80" s="20"/>
      <c r="CR80" s="20"/>
      <c r="CS80" s="12"/>
      <c r="CT80" s="12"/>
      <c r="CU80" s="12"/>
      <c r="CV80" s="12"/>
      <c r="CW80" s="12"/>
      <c r="CX80" s="12"/>
      <c r="CY80" s="12"/>
      <c r="CZ80" s="12"/>
      <c r="DA80" s="12"/>
      <c r="DB80" s="12"/>
      <c r="DC80" s="279"/>
      <c r="DD80" s="279"/>
      <c r="DE80" s="279"/>
      <c r="DF80" s="279"/>
      <c r="DG80" s="279"/>
      <c r="DH80" s="279"/>
      <c r="DI80" s="279"/>
      <c r="DJ80" s="279"/>
      <c r="DK80" s="279"/>
      <c r="DL80" s="279"/>
      <c r="DM80" s="279"/>
      <c r="DN80" s="279"/>
      <c r="DO80" s="279"/>
      <c r="DP80" s="279"/>
      <c r="DQ80" s="279"/>
      <c r="DR80" s="279"/>
      <c r="DS80" s="279"/>
      <c r="DT80" s="279"/>
      <c r="DU80" s="279"/>
      <c r="DV80" s="279"/>
      <c r="DW80" s="279"/>
      <c r="DX80" s="279"/>
      <c r="DY80" s="279"/>
      <c r="DZ80" s="279"/>
      <c r="EA80" s="279"/>
      <c r="EB80" s="279"/>
      <c r="EC80" s="279"/>
      <c r="ED80" s="279"/>
      <c r="EE80" s="279"/>
      <c r="EF80" s="279"/>
      <c r="EG80" s="279"/>
      <c r="EH80" s="279"/>
      <c r="EI80" s="279"/>
      <c r="EJ80" s="279"/>
      <c r="EK80" s="279"/>
      <c r="EL80" s="279"/>
      <c r="EM80" s="279"/>
      <c r="EN80" s="279"/>
      <c r="EO80" s="279"/>
      <c r="EP80" s="279"/>
      <c r="EQ80" s="279"/>
      <c r="ER80" s="279"/>
      <c r="ES80" s="279"/>
      <c r="ET80" s="279"/>
      <c r="EU80" s="279"/>
      <c r="EV80" s="279"/>
      <c r="EW80" s="279"/>
      <c r="EX80" s="279"/>
      <c r="EY80" s="279"/>
      <c r="EZ80" s="279"/>
      <c r="FA80" s="279"/>
      <c r="FB80" s="279"/>
      <c r="FC80" s="279"/>
      <c r="FD80" s="279"/>
      <c r="FE80" s="279"/>
      <c r="FF80" s="279"/>
      <c r="FG80" s="279"/>
      <c r="FH80" s="279"/>
      <c r="FI80" s="279"/>
      <c r="FJ80" s="279"/>
      <c r="FK80" s="279"/>
      <c r="FL80" s="279"/>
      <c r="FM80" s="279"/>
      <c r="FN80" s="279"/>
      <c r="FO80" s="279"/>
      <c r="FP80" s="279"/>
      <c r="FQ80" s="279"/>
      <c r="FR80" s="283"/>
      <c r="FS80" s="278"/>
      <c r="FT80" s="287"/>
      <c r="FU80" s="279"/>
      <c r="FV80" s="279"/>
      <c r="FW80" s="279"/>
      <c r="FX80" s="279"/>
      <c r="FY80" s="279"/>
      <c r="FZ80" s="279"/>
      <c r="GA80" s="284"/>
      <c r="GB80" s="285"/>
      <c r="GC80" s="286"/>
      <c r="GD80" s="286"/>
      <c r="GE80" s="286"/>
      <c r="GF80" s="286"/>
      <c r="GG80" s="278"/>
      <c r="GH80" s="287"/>
      <c r="GI80" s="409"/>
      <c r="GJ80" s="409"/>
      <c r="GK80" s="409"/>
    </row>
    <row r="81" spans="1:193" ht="3" customHeight="1">
      <c r="A81" s="227"/>
      <c r="B81" s="221"/>
      <c r="C81" s="20"/>
      <c r="D81" s="20"/>
      <c r="E81" s="1055"/>
      <c r="F81" s="1055"/>
      <c r="G81" s="1055"/>
      <c r="H81" s="1055"/>
      <c r="I81" s="1055"/>
      <c r="J81" s="1055"/>
      <c r="K81" s="1055"/>
      <c r="L81" s="1055"/>
      <c r="M81" s="1055"/>
      <c r="N81" s="1055"/>
      <c r="O81" s="1055"/>
      <c r="P81" s="1055"/>
      <c r="Q81" s="1055"/>
      <c r="R81" s="1055"/>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1055"/>
      <c r="AS81" s="1055"/>
      <c r="AT81" s="1055"/>
      <c r="AU81" s="1055"/>
      <c r="AV81" s="1055"/>
      <c r="AW81" s="742"/>
      <c r="AX81" s="743"/>
      <c r="AY81" s="743"/>
      <c r="AZ81" s="743"/>
      <c r="BA81" s="743"/>
      <c r="BB81" s="743"/>
      <c r="BC81" s="743"/>
      <c r="BD81" s="743"/>
      <c r="BE81" s="744"/>
      <c r="BF81" s="742"/>
      <c r="BG81" s="743"/>
      <c r="BH81" s="743"/>
      <c r="BI81" s="743"/>
      <c r="BJ81" s="743"/>
      <c r="BK81" s="743"/>
      <c r="BL81" s="743"/>
      <c r="BM81" s="743"/>
      <c r="BN81" s="744"/>
      <c r="BO81" s="742"/>
      <c r="BP81" s="743"/>
      <c r="BQ81" s="743"/>
      <c r="BR81" s="743"/>
      <c r="BS81" s="743"/>
      <c r="BT81" s="743"/>
      <c r="BU81" s="743"/>
      <c r="BV81" s="743"/>
      <c r="BW81" s="744"/>
      <c r="BX81" s="742"/>
      <c r="BY81" s="743"/>
      <c r="BZ81" s="743"/>
      <c r="CA81" s="743"/>
      <c r="CB81" s="743"/>
      <c r="CC81" s="743"/>
      <c r="CD81" s="743"/>
      <c r="CE81" s="743"/>
      <c r="CF81" s="744"/>
      <c r="CG81" s="742"/>
      <c r="CH81" s="743"/>
      <c r="CI81" s="743"/>
      <c r="CJ81" s="743"/>
      <c r="CK81" s="743"/>
      <c r="CL81" s="743"/>
      <c r="CM81" s="743"/>
      <c r="CN81" s="743"/>
      <c r="CO81" s="743"/>
      <c r="CP81" s="678"/>
      <c r="CQ81" s="20"/>
      <c r="CR81" s="20"/>
      <c r="CS81" s="12"/>
      <c r="CT81" s="12"/>
      <c r="CU81" s="12"/>
      <c r="CV81" s="12"/>
      <c r="CW81" s="12"/>
      <c r="CX81" s="12"/>
      <c r="CY81" s="12"/>
      <c r="CZ81" s="12"/>
      <c r="DA81" s="12"/>
      <c r="DB81" s="12"/>
      <c r="DC81" s="279"/>
      <c r="DD81" s="279"/>
      <c r="DE81" s="279"/>
      <c r="DF81" s="279"/>
      <c r="DG81" s="279"/>
      <c r="DH81" s="279"/>
      <c r="DI81" s="279"/>
      <c r="DJ81" s="279"/>
      <c r="DK81" s="279"/>
      <c r="DL81" s="279"/>
      <c r="DM81" s="279"/>
      <c r="DN81" s="279"/>
      <c r="DO81" s="279"/>
      <c r="DP81" s="279"/>
      <c r="DQ81" s="279"/>
      <c r="DR81" s="279"/>
      <c r="DS81" s="279"/>
      <c r="DT81" s="279"/>
      <c r="DU81" s="279"/>
      <c r="DV81" s="279"/>
      <c r="DW81" s="279"/>
      <c r="DX81" s="279"/>
      <c r="DY81" s="279"/>
      <c r="DZ81" s="279"/>
      <c r="EA81" s="279"/>
      <c r="EB81" s="279"/>
      <c r="EC81" s="279"/>
      <c r="ED81" s="279"/>
      <c r="EE81" s="279"/>
      <c r="EF81" s="279"/>
      <c r="EG81" s="279"/>
      <c r="EH81" s="279"/>
      <c r="EI81" s="279"/>
      <c r="EJ81" s="279"/>
      <c r="EK81" s="279"/>
      <c r="EL81" s="279"/>
      <c r="EM81" s="279"/>
      <c r="EN81" s="279"/>
      <c r="EO81" s="279"/>
      <c r="EP81" s="279"/>
      <c r="EQ81" s="279"/>
      <c r="ER81" s="279"/>
      <c r="ES81" s="279"/>
      <c r="ET81" s="279"/>
      <c r="EU81" s="279"/>
      <c r="EV81" s="279"/>
      <c r="EW81" s="279"/>
      <c r="EX81" s="279"/>
      <c r="EY81" s="279"/>
      <c r="EZ81" s="279"/>
      <c r="FA81" s="279"/>
      <c r="FB81" s="279"/>
      <c r="FC81" s="279"/>
      <c r="FD81" s="279"/>
      <c r="FE81" s="279"/>
      <c r="FF81" s="279"/>
      <c r="FG81" s="279"/>
      <c r="FH81" s="279"/>
      <c r="FI81" s="279"/>
      <c r="FJ81" s="279"/>
      <c r="FK81" s="279"/>
      <c r="FL81" s="279"/>
      <c r="FM81" s="279"/>
      <c r="FN81" s="279"/>
      <c r="FO81" s="279"/>
      <c r="FP81" s="279"/>
      <c r="FQ81" s="279"/>
      <c r="FR81" s="283"/>
      <c r="FS81" s="278"/>
      <c r="FT81" s="287"/>
      <c r="FU81" s="279"/>
      <c r="FV81" s="279"/>
      <c r="FW81" s="279"/>
      <c r="FX81" s="279"/>
      <c r="FY81" s="279"/>
      <c r="FZ81" s="279"/>
      <c r="GA81" s="284"/>
      <c r="GB81" s="285"/>
      <c r="GC81" s="286"/>
      <c r="GD81" s="286"/>
      <c r="GE81" s="286"/>
      <c r="GF81" s="286"/>
      <c r="GG81" s="278"/>
      <c r="GH81" s="287"/>
      <c r="GI81" s="409"/>
      <c r="GJ81" s="409"/>
      <c r="GK81" s="409"/>
    </row>
    <row r="82" spans="1:193" ht="15">
      <c r="A82" s="227"/>
      <c r="B82" s="221"/>
      <c r="C82" s="20"/>
      <c r="D82" s="20"/>
      <c r="E82" s="688" t="str">
        <f aca="true" t="shared" si="9" ref="E82:E91">R36</f>
        <v>Personale strutturato Docente</v>
      </c>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8"/>
      <c r="AP82" s="688"/>
      <c r="AQ82" s="688"/>
      <c r="AR82" s="688"/>
      <c r="AS82" s="688"/>
      <c r="AT82" s="688"/>
      <c r="AU82" s="688"/>
      <c r="AV82" s="688"/>
      <c r="AW82" s="723">
        <f aca="true" t="shared" si="10" ref="AW82:AW92">AW36</f>
        <v>0</v>
      </c>
      <c r="AX82" s="723"/>
      <c r="AY82" s="723"/>
      <c r="AZ82" s="723"/>
      <c r="BA82" s="723"/>
      <c r="BB82" s="723"/>
      <c r="BC82" s="723"/>
      <c r="BD82" s="723"/>
      <c r="BE82" s="723"/>
      <c r="BF82" s="724">
        <f aca="true" t="shared" si="11" ref="BF82:BF92">BF36</f>
        <v>0</v>
      </c>
      <c r="BG82" s="724"/>
      <c r="BH82" s="724"/>
      <c r="BI82" s="724"/>
      <c r="BJ82" s="724"/>
      <c r="BK82" s="724"/>
      <c r="BL82" s="724"/>
      <c r="BM82" s="724"/>
      <c r="BN82" s="724"/>
      <c r="BO82" s="724">
        <f aca="true" t="shared" si="12" ref="BO82:BO92">BO36</f>
        <v>0</v>
      </c>
      <c r="BP82" s="724"/>
      <c r="BQ82" s="724"/>
      <c r="BR82" s="724"/>
      <c r="BS82" s="724"/>
      <c r="BT82" s="724"/>
      <c r="BU82" s="724"/>
      <c r="BV82" s="724"/>
      <c r="BW82" s="724"/>
      <c r="BX82" s="712">
        <f aca="true" t="shared" si="13" ref="BX82:BX92">BX36</f>
        <v>0</v>
      </c>
      <c r="BY82" s="712"/>
      <c r="BZ82" s="712"/>
      <c r="CA82" s="712"/>
      <c r="CB82" s="712"/>
      <c r="CC82" s="712"/>
      <c r="CD82" s="712"/>
      <c r="CE82" s="712"/>
      <c r="CF82" s="712"/>
      <c r="CG82" s="710">
        <f aca="true" t="shared" si="14" ref="CG82:CG92">CG36</f>
        <v>0</v>
      </c>
      <c r="CH82" s="711"/>
      <c r="CI82" s="711"/>
      <c r="CJ82" s="711"/>
      <c r="CK82" s="711"/>
      <c r="CL82" s="711"/>
      <c r="CM82" s="711"/>
      <c r="CN82" s="711"/>
      <c r="CO82" s="711"/>
      <c r="CP82" s="675"/>
      <c r="CQ82" s="20"/>
      <c r="CR82" s="20"/>
      <c r="CS82" s="12"/>
      <c r="CT82" s="12"/>
      <c r="CU82" s="12"/>
      <c r="CV82" s="12"/>
      <c r="CW82" s="12"/>
      <c r="CX82" s="12"/>
      <c r="CY82" s="12"/>
      <c r="CZ82" s="12"/>
      <c r="DA82" s="12"/>
      <c r="DB82" s="12"/>
      <c r="DC82" s="279"/>
      <c r="DD82" s="279"/>
      <c r="DE82" s="279"/>
      <c r="DF82" s="279"/>
      <c r="DG82" s="279"/>
      <c r="DH82" s="279"/>
      <c r="DI82" s="279"/>
      <c r="DJ82" s="279"/>
      <c r="DK82" s="279"/>
      <c r="DL82" s="279"/>
      <c r="DM82" s="279"/>
      <c r="DN82" s="279"/>
      <c r="DO82" s="279"/>
      <c r="DP82" s="279"/>
      <c r="DQ82" s="279"/>
      <c r="DR82" s="279"/>
      <c r="DS82" s="279"/>
      <c r="DT82" s="279"/>
      <c r="DU82" s="279"/>
      <c r="DV82" s="279"/>
      <c r="DW82" s="279"/>
      <c r="DX82" s="279"/>
      <c r="DY82" s="279"/>
      <c r="DZ82" s="279"/>
      <c r="EA82" s="279"/>
      <c r="EB82" s="279"/>
      <c r="EC82" s="279"/>
      <c r="ED82" s="279"/>
      <c r="EE82" s="279"/>
      <c r="EF82" s="279"/>
      <c r="EG82" s="279"/>
      <c r="EH82" s="279"/>
      <c r="EI82" s="279"/>
      <c r="EJ82" s="279"/>
      <c r="EK82" s="279"/>
      <c r="EL82" s="279"/>
      <c r="EM82" s="279"/>
      <c r="EN82" s="279"/>
      <c r="EO82" s="279"/>
      <c r="EP82" s="279"/>
      <c r="EQ82" s="279"/>
      <c r="ER82" s="279"/>
      <c r="ES82" s="279"/>
      <c r="ET82" s="279"/>
      <c r="EU82" s="279"/>
      <c r="EV82" s="279"/>
      <c r="EW82" s="279"/>
      <c r="EX82" s="279"/>
      <c r="EY82" s="279"/>
      <c r="EZ82" s="279"/>
      <c r="FA82" s="279"/>
      <c r="FB82" s="279"/>
      <c r="FC82" s="279"/>
      <c r="FD82" s="279"/>
      <c r="FE82" s="279"/>
      <c r="FF82" s="279"/>
      <c r="FG82" s="279"/>
      <c r="FH82" s="279"/>
      <c r="FI82" s="279"/>
      <c r="FJ82" s="279"/>
      <c r="FK82" s="279"/>
      <c r="FL82" s="279"/>
      <c r="FM82" s="279"/>
      <c r="FN82" s="279"/>
      <c r="FO82" s="279"/>
      <c r="FP82" s="279"/>
      <c r="FQ82" s="279"/>
      <c r="FR82" s="283"/>
      <c r="FS82" s="278"/>
      <c r="FT82" s="287"/>
      <c r="FU82" s="279"/>
      <c r="FV82" s="279"/>
      <c r="FW82" s="279"/>
      <c r="FX82" s="279"/>
      <c r="FY82" s="279"/>
      <c r="FZ82" s="279"/>
      <c r="GA82" s="284"/>
      <c r="GB82" s="285"/>
      <c r="GC82" s="286"/>
      <c r="GD82" s="286"/>
      <c r="GE82" s="286"/>
      <c r="GF82" s="286"/>
      <c r="GG82" s="278"/>
      <c r="GH82" s="287"/>
      <c r="GI82" s="409"/>
      <c r="GJ82" s="409"/>
      <c r="GK82" s="409"/>
    </row>
    <row r="83" spans="1:193" ht="15">
      <c r="A83" s="227"/>
      <c r="B83" s="221"/>
      <c r="C83" s="20"/>
      <c r="D83" s="20"/>
      <c r="E83" s="688" t="str">
        <f t="shared" si="9"/>
        <v>Personale strutturato Tecnico Amministrativo</v>
      </c>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723">
        <f t="shared" si="10"/>
        <v>0</v>
      </c>
      <c r="AX83" s="723"/>
      <c r="AY83" s="723"/>
      <c r="AZ83" s="723"/>
      <c r="BA83" s="723"/>
      <c r="BB83" s="723"/>
      <c r="BC83" s="723"/>
      <c r="BD83" s="723"/>
      <c r="BE83" s="723"/>
      <c r="BF83" s="724">
        <f t="shared" si="11"/>
        <v>0</v>
      </c>
      <c r="BG83" s="724"/>
      <c r="BH83" s="724"/>
      <c r="BI83" s="724"/>
      <c r="BJ83" s="724"/>
      <c r="BK83" s="724"/>
      <c r="BL83" s="724"/>
      <c r="BM83" s="724"/>
      <c r="BN83" s="724"/>
      <c r="BO83" s="724">
        <f t="shared" si="12"/>
        <v>0</v>
      </c>
      <c r="BP83" s="724"/>
      <c r="BQ83" s="724"/>
      <c r="BR83" s="724"/>
      <c r="BS83" s="724"/>
      <c r="BT83" s="724"/>
      <c r="BU83" s="724"/>
      <c r="BV83" s="724"/>
      <c r="BW83" s="724"/>
      <c r="BX83" s="724">
        <f t="shared" si="13"/>
        <v>0</v>
      </c>
      <c r="BY83" s="724"/>
      <c r="BZ83" s="724"/>
      <c r="CA83" s="724"/>
      <c r="CB83" s="724"/>
      <c r="CC83" s="724"/>
      <c r="CD83" s="724"/>
      <c r="CE83" s="724"/>
      <c r="CF83" s="724"/>
      <c r="CG83" s="710">
        <f t="shared" si="14"/>
        <v>0</v>
      </c>
      <c r="CH83" s="711"/>
      <c r="CI83" s="711"/>
      <c r="CJ83" s="711"/>
      <c r="CK83" s="711"/>
      <c r="CL83" s="711"/>
      <c r="CM83" s="711"/>
      <c r="CN83" s="711"/>
      <c r="CO83" s="711"/>
      <c r="CP83" s="675"/>
      <c r="CQ83" s="20"/>
      <c r="CR83" s="20"/>
      <c r="CS83" s="12"/>
      <c r="CT83" s="12"/>
      <c r="CU83" s="12"/>
      <c r="CV83" s="12"/>
      <c r="CW83" s="12"/>
      <c r="CX83" s="12"/>
      <c r="CY83" s="12"/>
      <c r="CZ83" s="12"/>
      <c r="DA83" s="12"/>
      <c r="DB83" s="12"/>
      <c r="DC83" s="279"/>
      <c r="DD83" s="279"/>
      <c r="DE83" s="279"/>
      <c r="DF83" s="279"/>
      <c r="DG83" s="279"/>
      <c r="DH83" s="279"/>
      <c r="DI83" s="279"/>
      <c r="DJ83" s="279"/>
      <c r="DK83" s="279"/>
      <c r="DL83" s="279"/>
      <c r="DM83" s="279"/>
      <c r="DN83" s="279"/>
      <c r="DO83" s="279"/>
      <c r="DP83" s="279"/>
      <c r="DQ83" s="279"/>
      <c r="DR83" s="279"/>
      <c r="DS83" s="279"/>
      <c r="DT83" s="279"/>
      <c r="DU83" s="279"/>
      <c r="DV83" s="279"/>
      <c r="DW83" s="279"/>
      <c r="DX83" s="279"/>
      <c r="DY83" s="279"/>
      <c r="DZ83" s="279"/>
      <c r="EA83" s="279"/>
      <c r="EB83" s="279"/>
      <c r="EC83" s="279"/>
      <c r="ED83" s="279"/>
      <c r="EE83" s="279"/>
      <c r="EF83" s="279"/>
      <c r="EG83" s="279"/>
      <c r="EH83" s="279"/>
      <c r="EI83" s="279"/>
      <c r="EJ83" s="279"/>
      <c r="EK83" s="279"/>
      <c r="EL83" s="279"/>
      <c r="EM83" s="279"/>
      <c r="EN83" s="279"/>
      <c r="EO83" s="279"/>
      <c r="EP83" s="279"/>
      <c r="EQ83" s="279"/>
      <c r="ER83" s="279"/>
      <c r="ES83" s="279"/>
      <c r="ET83" s="279"/>
      <c r="EU83" s="279"/>
      <c r="EV83" s="279"/>
      <c r="EW83" s="279"/>
      <c r="EX83" s="279"/>
      <c r="EY83" s="279"/>
      <c r="EZ83" s="279"/>
      <c r="FA83" s="279"/>
      <c r="FB83" s="279"/>
      <c r="FC83" s="279"/>
      <c r="FD83" s="279"/>
      <c r="FE83" s="279"/>
      <c r="FF83" s="279"/>
      <c r="FG83" s="279"/>
      <c r="FH83" s="279"/>
      <c r="FI83" s="279"/>
      <c r="FJ83" s="279"/>
      <c r="FK83" s="279"/>
      <c r="FL83" s="279"/>
      <c r="FM83" s="279"/>
      <c r="FN83" s="279"/>
      <c r="FO83" s="279"/>
      <c r="FP83" s="279"/>
      <c r="FQ83" s="279"/>
      <c r="FR83" s="283"/>
      <c r="FS83" s="278"/>
      <c r="FT83" s="287"/>
      <c r="FU83" s="279"/>
      <c r="FV83" s="279"/>
      <c r="FW83" s="279"/>
      <c r="FX83" s="279"/>
      <c r="FY83" s="279"/>
      <c r="FZ83" s="279"/>
      <c r="GA83" s="284"/>
      <c r="GB83" s="285"/>
      <c r="GC83" s="286"/>
      <c r="GD83" s="286"/>
      <c r="GE83" s="286"/>
      <c r="GF83" s="286"/>
      <c r="GG83" s="278"/>
      <c r="GH83" s="287"/>
      <c r="GI83" s="409"/>
      <c r="GJ83" s="409"/>
      <c r="GK83" s="409"/>
    </row>
    <row r="84" spans="1:193" ht="15">
      <c r="A84" s="227"/>
      <c r="B84" s="221"/>
      <c r="C84" s="20"/>
      <c r="D84" s="20"/>
      <c r="E84" s="688" t="str">
        <f t="shared" si="9"/>
        <v>Personale da assumere (assegnisti, co.co.co, temp. det.)</v>
      </c>
      <c r="F84" s="688"/>
      <c r="G84" s="688"/>
      <c r="H84" s="688"/>
      <c r="I84" s="688"/>
      <c r="J84" s="688"/>
      <c r="K84" s="688"/>
      <c r="L84" s="688"/>
      <c r="M84" s="688"/>
      <c r="N84" s="688"/>
      <c r="O84" s="688"/>
      <c r="P84" s="688"/>
      <c r="Q84" s="688"/>
      <c r="R84" s="688"/>
      <c r="S84" s="688"/>
      <c r="T84" s="688"/>
      <c r="U84" s="688"/>
      <c r="V84" s="688"/>
      <c r="W84" s="688"/>
      <c r="X84" s="688"/>
      <c r="Y84" s="688"/>
      <c r="Z84" s="688"/>
      <c r="AA84" s="688"/>
      <c r="AB84" s="688"/>
      <c r="AC84" s="688"/>
      <c r="AD84" s="688"/>
      <c r="AE84" s="688"/>
      <c r="AF84" s="688"/>
      <c r="AG84" s="688"/>
      <c r="AH84" s="688"/>
      <c r="AI84" s="688"/>
      <c r="AJ84" s="688"/>
      <c r="AK84" s="688"/>
      <c r="AL84" s="688"/>
      <c r="AM84" s="688"/>
      <c r="AN84" s="688"/>
      <c r="AO84" s="688"/>
      <c r="AP84" s="688"/>
      <c r="AQ84" s="688"/>
      <c r="AR84" s="688"/>
      <c r="AS84" s="688"/>
      <c r="AT84" s="688"/>
      <c r="AU84" s="688"/>
      <c r="AV84" s="688"/>
      <c r="AW84" s="723">
        <f t="shared" si="10"/>
        <v>0</v>
      </c>
      <c r="AX84" s="723"/>
      <c r="AY84" s="723"/>
      <c r="AZ84" s="723"/>
      <c r="BA84" s="723"/>
      <c r="BB84" s="723"/>
      <c r="BC84" s="723"/>
      <c r="BD84" s="723"/>
      <c r="BE84" s="723"/>
      <c r="BF84" s="724">
        <f t="shared" si="11"/>
        <v>0</v>
      </c>
      <c r="BG84" s="724"/>
      <c r="BH84" s="724"/>
      <c r="BI84" s="724"/>
      <c r="BJ84" s="724"/>
      <c r="BK84" s="724"/>
      <c r="BL84" s="724"/>
      <c r="BM84" s="724"/>
      <c r="BN84" s="724"/>
      <c r="BO84" s="724">
        <f t="shared" si="12"/>
        <v>0</v>
      </c>
      <c r="BP84" s="724"/>
      <c r="BQ84" s="724"/>
      <c r="BR84" s="724"/>
      <c r="BS84" s="724"/>
      <c r="BT84" s="724"/>
      <c r="BU84" s="724"/>
      <c r="BV84" s="724"/>
      <c r="BW84" s="724"/>
      <c r="BX84" s="724">
        <f t="shared" si="13"/>
        <v>0</v>
      </c>
      <c r="BY84" s="724"/>
      <c r="BZ84" s="724"/>
      <c r="CA84" s="724"/>
      <c r="CB84" s="724"/>
      <c r="CC84" s="724"/>
      <c r="CD84" s="724"/>
      <c r="CE84" s="724"/>
      <c r="CF84" s="724"/>
      <c r="CG84" s="710">
        <f t="shared" si="14"/>
        <v>0</v>
      </c>
      <c r="CH84" s="711"/>
      <c r="CI84" s="711"/>
      <c r="CJ84" s="711"/>
      <c r="CK84" s="711"/>
      <c r="CL84" s="711"/>
      <c r="CM84" s="711"/>
      <c r="CN84" s="711"/>
      <c r="CO84" s="711"/>
      <c r="CP84" s="675"/>
      <c r="CQ84" s="20"/>
      <c r="CR84" s="20"/>
      <c r="CS84" s="12"/>
      <c r="CT84" s="12"/>
      <c r="CU84" s="12"/>
      <c r="CV84" s="12"/>
      <c r="CW84" s="12"/>
      <c r="CX84" s="12"/>
      <c r="CY84" s="12"/>
      <c r="CZ84" s="12"/>
      <c r="DA84" s="12"/>
      <c r="DB84" s="12"/>
      <c r="DC84" s="279"/>
      <c r="DD84" s="279"/>
      <c r="DE84" s="279"/>
      <c r="DF84" s="279"/>
      <c r="DG84" s="279"/>
      <c r="DH84" s="279"/>
      <c r="DI84" s="279"/>
      <c r="DJ84" s="279"/>
      <c r="DK84" s="279"/>
      <c r="DL84" s="279"/>
      <c r="DM84" s="279"/>
      <c r="DN84" s="279"/>
      <c r="DO84" s="279"/>
      <c r="DP84" s="279"/>
      <c r="DQ84" s="279"/>
      <c r="DR84" s="279"/>
      <c r="DS84" s="279"/>
      <c r="DT84" s="279"/>
      <c r="DU84" s="279"/>
      <c r="DV84" s="279"/>
      <c r="DW84" s="279"/>
      <c r="DX84" s="279"/>
      <c r="DY84" s="279"/>
      <c r="DZ84" s="279"/>
      <c r="EA84" s="279"/>
      <c r="EB84" s="279"/>
      <c r="EC84" s="279"/>
      <c r="ED84" s="279"/>
      <c r="EE84" s="279"/>
      <c r="EF84" s="279"/>
      <c r="EG84" s="279"/>
      <c r="EH84" s="279"/>
      <c r="EI84" s="279"/>
      <c r="EJ84" s="279"/>
      <c r="EK84" s="279"/>
      <c r="EL84" s="279"/>
      <c r="EM84" s="279"/>
      <c r="EN84" s="279"/>
      <c r="EO84" s="279"/>
      <c r="EP84" s="279"/>
      <c r="EQ84" s="279"/>
      <c r="ER84" s="279"/>
      <c r="ES84" s="279"/>
      <c r="ET84" s="279"/>
      <c r="EU84" s="279"/>
      <c r="EV84" s="279"/>
      <c r="EW84" s="279"/>
      <c r="EX84" s="279"/>
      <c r="EY84" s="279"/>
      <c r="EZ84" s="279"/>
      <c r="FA84" s="279"/>
      <c r="FB84" s="279"/>
      <c r="FC84" s="279"/>
      <c r="FD84" s="279"/>
      <c r="FE84" s="279"/>
      <c r="FF84" s="279"/>
      <c r="FG84" s="279"/>
      <c r="FH84" s="279"/>
      <c r="FI84" s="279"/>
      <c r="FJ84" s="279"/>
      <c r="FK84" s="279"/>
      <c r="FL84" s="279"/>
      <c r="FM84" s="279"/>
      <c r="FN84" s="279"/>
      <c r="FO84" s="279"/>
      <c r="FP84" s="279"/>
      <c r="FQ84" s="279"/>
      <c r="FR84" s="283"/>
      <c r="FS84" s="278"/>
      <c r="FT84" s="287"/>
      <c r="FU84" s="279"/>
      <c r="FV84" s="279"/>
      <c r="FW84" s="279"/>
      <c r="FX84" s="279"/>
      <c r="FY84" s="279"/>
      <c r="FZ84" s="279"/>
      <c r="GA84" s="284"/>
      <c r="GB84" s="285"/>
      <c r="GC84" s="286"/>
      <c r="GD84" s="286"/>
      <c r="GE84" s="286"/>
      <c r="GF84" s="286"/>
      <c r="GG84" s="278"/>
      <c r="GH84" s="287"/>
      <c r="GI84" s="409"/>
      <c r="GJ84" s="409"/>
      <c r="GK84" s="409"/>
    </row>
    <row r="85" spans="1:193" ht="15">
      <c r="A85" s="227"/>
      <c r="B85" s="221"/>
      <c r="C85" s="20"/>
      <c r="D85" s="20"/>
      <c r="E85" s="688" t="str">
        <f t="shared" si="9"/>
        <v>Strumenti e attrezzature</v>
      </c>
      <c r="F85" s="688"/>
      <c r="G85" s="688"/>
      <c r="H85" s="688"/>
      <c r="I85" s="688"/>
      <c r="J85" s="688"/>
      <c r="K85" s="688"/>
      <c r="L85" s="688"/>
      <c r="M85" s="688"/>
      <c r="N85" s="688"/>
      <c r="O85" s="688"/>
      <c r="P85" s="688"/>
      <c r="Q85" s="688"/>
      <c r="R85" s="688"/>
      <c r="S85" s="688"/>
      <c r="T85" s="688"/>
      <c r="U85" s="688"/>
      <c r="V85" s="688"/>
      <c r="W85" s="688"/>
      <c r="X85" s="688"/>
      <c r="Y85" s="688"/>
      <c r="Z85" s="688"/>
      <c r="AA85" s="688"/>
      <c r="AB85" s="688"/>
      <c r="AC85" s="688"/>
      <c r="AD85" s="688"/>
      <c r="AE85" s="688"/>
      <c r="AF85" s="688"/>
      <c r="AG85" s="688"/>
      <c r="AH85" s="688"/>
      <c r="AI85" s="688"/>
      <c r="AJ85" s="688"/>
      <c r="AK85" s="688"/>
      <c r="AL85" s="688"/>
      <c r="AM85" s="688"/>
      <c r="AN85" s="688"/>
      <c r="AO85" s="688"/>
      <c r="AP85" s="688"/>
      <c r="AQ85" s="688"/>
      <c r="AR85" s="688"/>
      <c r="AS85" s="688"/>
      <c r="AT85" s="688"/>
      <c r="AU85" s="688"/>
      <c r="AV85" s="688"/>
      <c r="AW85" s="723">
        <f t="shared" si="10"/>
        <v>0</v>
      </c>
      <c r="AX85" s="723"/>
      <c r="AY85" s="723"/>
      <c r="AZ85" s="723"/>
      <c r="BA85" s="723"/>
      <c r="BB85" s="723"/>
      <c r="BC85" s="723"/>
      <c r="BD85" s="723"/>
      <c r="BE85" s="723"/>
      <c r="BF85" s="745">
        <f t="shared" si="11"/>
        <v>0</v>
      </c>
      <c r="BG85" s="745"/>
      <c r="BH85" s="745"/>
      <c r="BI85" s="745"/>
      <c r="BJ85" s="745"/>
      <c r="BK85" s="745"/>
      <c r="BL85" s="745"/>
      <c r="BM85" s="745"/>
      <c r="BN85" s="745"/>
      <c r="BO85" s="745">
        <f t="shared" si="12"/>
        <v>0</v>
      </c>
      <c r="BP85" s="745"/>
      <c r="BQ85" s="745"/>
      <c r="BR85" s="745"/>
      <c r="BS85" s="745"/>
      <c r="BT85" s="745"/>
      <c r="BU85" s="745"/>
      <c r="BV85" s="745"/>
      <c r="BW85" s="745"/>
      <c r="BX85" s="745">
        <f t="shared" si="13"/>
        <v>0</v>
      </c>
      <c r="BY85" s="745"/>
      <c r="BZ85" s="745"/>
      <c r="CA85" s="745"/>
      <c r="CB85" s="745"/>
      <c r="CC85" s="745"/>
      <c r="CD85" s="745"/>
      <c r="CE85" s="745"/>
      <c r="CF85" s="745"/>
      <c r="CG85" s="887">
        <f t="shared" si="14"/>
        <v>0</v>
      </c>
      <c r="CH85" s="888"/>
      <c r="CI85" s="888"/>
      <c r="CJ85" s="888"/>
      <c r="CK85" s="888"/>
      <c r="CL85" s="888"/>
      <c r="CM85" s="888"/>
      <c r="CN85" s="888"/>
      <c r="CO85" s="888"/>
      <c r="CP85" s="679"/>
      <c r="CQ85" s="20"/>
      <c r="CR85" s="20"/>
      <c r="CS85" s="12"/>
      <c r="CT85" s="12"/>
      <c r="CU85" s="12"/>
      <c r="CV85" s="12"/>
      <c r="CW85" s="12"/>
      <c r="CX85" s="12"/>
      <c r="CY85" s="12"/>
      <c r="CZ85" s="12"/>
      <c r="DA85" s="12"/>
      <c r="DB85" s="12"/>
      <c r="DC85" s="279"/>
      <c r="DD85" s="279"/>
      <c r="DE85" s="279"/>
      <c r="DF85" s="279"/>
      <c r="DG85" s="279"/>
      <c r="DH85" s="279"/>
      <c r="DI85" s="279"/>
      <c r="DJ85" s="279"/>
      <c r="DK85" s="279"/>
      <c r="DL85" s="279"/>
      <c r="DM85" s="279"/>
      <c r="DN85" s="279"/>
      <c r="DO85" s="279"/>
      <c r="DP85" s="279"/>
      <c r="DQ85" s="279"/>
      <c r="DR85" s="279"/>
      <c r="DS85" s="279"/>
      <c r="DT85" s="279"/>
      <c r="DU85" s="279"/>
      <c r="DV85" s="279"/>
      <c r="DW85" s="279"/>
      <c r="DX85" s="279"/>
      <c r="DY85" s="279"/>
      <c r="DZ85" s="279"/>
      <c r="EA85" s="279"/>
      <c r="EB85" s="279"/>
      <c r="EC85" s="279"/>
      <c r="ED85" s="279"/>
      <c r="EE85" s="279"/>
      <c r="EF85" s="279"/>
      <c r="EG85" s="279"/>
      <c r="EH85" s="279"/>
      <c r="EI85" s="279"/>
      <c r="EJ85" s="279"/>
      <c r="EK85" s="279"/>
      <c r="EL85" s="279"/>
      <c r="EM85" s="279"/>
      <c r="EN85" s="279"/>
      <c r="EO85" s="279"/>
      <c r="EP85" s="279"/>
      <c r="EQ85" s="279"/>
      <c r="ER85" s="279"/>
      <c r="ES85" s="279"/>
      <c r="ET85" s="279"/>
      <c r="EU85" s="279"/>
      <c r="EV85" s="279"/>
      <c r="EW85" s="279"/>
      <c r="EX85" s="279"/>
      <c r="EY85" s="279"/>
      <c r="EZ85" s="279"/>
      <c r="FA85" s="279"/>
      <c r="FB85" s="279"/>
      <c r="FC85" s="279"/>
      <c r="FD85" s="279"/>
      <c r="FE85" s="279"/>
      <c r="FF85" s="279"/>
      <c r="FG85" s="279"/>
      <c r="FH85" s="279"/>
      <c r="FI85" s="279"/>
      <c r="FJ85" s="279"/>
      <c r="FK85" s="279"/>
      <c r="FL85" s="279"/>
      <c r="FM85" s="279"/>
      <c r="FN85" s="279"/>
      <c r="FO85" s="279"/>
      <c r="FP85" s="279"/>
      <c r="FQ85" s="279"/>
      <c r="FR85" s="283"/>
      <c r="FS85" s="278"/>
      <c r="FT85" s="287"/>
      <c r="FU85" s="279"/>
      <c r="FV85" s="279"/>
      <c r="FW85" s="279"/>
      <c r="FX85" s="279"/>
      <c r="FY85" s="279"/>
      <c r="FZ85" s="279"/>
      <c r="GA85" s="284"/>
      <c r="GB85" s="285"/>
      <c r="GC85" s="286"/>
      <c r="GD85" s="286"/>
      <c r="GE85" s="286"/>
      <c r="GF85" s="286"/>
      <c r="GG85" s="278"/>
      <c r="GH85" s="287"/>
      <c r="GI85" s="409"/>
      <c r="GJ85" s="409"/>
      <c r="GK85" s="409"/>
    </row>
    <row r="86" spans="1:193" ht="15">
      <c r="A86" s="227"/>
      <c r="B86" s="221"/>
      <c r="C86" s="20"/>
      <c r="D86" s="20"/>
      <c r="E86" s="688" t="str">
        <f t="shared" si="9"/>
        <v>Fabbricati e terreni</v>
      </c>
      <c r="F86" s="688"/>
      <c r="G86" s="688"/>
      <c r="H86" s="688"/>
      <c r="I86" s="688"/>
      <c r="J86" s="688"/>
      <c r="K86" s="688"/>
      <c r="L86" s="688"/>
      <c r="M86" s="688"/>
      <c r="N86" s="688"/>
      <c r="O86" s="688"/>
      <c r="P86" s="688"/>
      <c r="Q86" s="688"/>
      <c r="R86" s="688"/>
      <c r="S86" s="688"/>
      <c r="T86" s="688"/>
      <c r="U86" s="688"/>
      <c r="V86" s="688"/>
      <c r="W86" s="688"/>
      <c r="X86" s="688"/>
      <c r="Y86" s="688"/>
      <c r="Z86" s="688"/>
      <c r="AA86" s="688"/>
      <c r="AB86" s="688"/>
      <c r="AC86" s="688"/>
      <c r="AD86" s="688"/>
      <c r="AE86" s="688"/>
      <c r="AF86" s="688"/>
      <c r="AG86" s="688"/>
      <c r="AH86" s="688"/>
      <c r="AI86" s="688"/>
      <c r="AJ86" s="688"/>
      <c r="AK86" s="688"/>
      <c r="AL86" s="688"/>
      <c r="AM86" s="688"/>
      <c r="AN86" s="688"/>
      <c r="AO86" s="688"/>
      <c r="AP86" s="688"/>
      <c r="AQ86" s="688"/>
      <c r="AR86" s="688"/>
      <c r="AS86" s="688"/>
      <c r="AT86" s="688"/>
      <c r="AU86" s="688"/>
      <c r="AV86" s="688"/>
      <c r="AW86" s="723">
        <f t="shared" si="10"/>
        <v>0</v>
      </c>
      <c r="AX86" s="723"/>
      <c r="AY86" s="723"/>
      <c r="AZ86" s="723"/>
      <c r="BA86" s="723"/>
      <c r="BB86" s="723"/>
      <c r="BC86" s="723"/>
      <c r="BD86" s="723"/>
      <c r="BE86" s="723"/>
      <c r="BF86" s="724">
        <f t="shared" si="11"/>
        <v>0</v>
      </c>
      <c r="BG86" s="724"/>
      <c r="BH86" s="724"/>
      <c r="BI86" s="724"/>
      <c r="BJ86" s="724"/>
      <c r="BK86" s="724"/>
      <c r="BL86" s="724"/>
      <c r="BM86" s="724"/>
      <c r="BN86" s="724"/>
      <c r="BO86" s="724">
        <f t="shared" si="12"/>
        <v>0</v>
      </c>
      <c r="BP86" s="724"/>
      <c r="BQ86" s="724"/>
      <c r="BR86" s="724"/>
      <c r="BS86" s="724"/>
      <c r="BT86" s="724"/>
      <c r="BU86" s="724"/>
      <c r="BV86" s="724"/>
      <c r="BW86" s="724"/>
      <c r="BX86" s="712">
        <f t="shared" si="13"/>
        <v>0</v>
      </c>
      <c r="BY86" s="712"/>
      <c r="BZ86" s="712"/>
      <c r="CA86" s="712"/>
      <c r="CB86" s="712"/>
      <c r="CC86" s="712"/>
      <c r="CD86" s="712"/>
      <c r="CE86" s="712"/>
      <c r="CF86" s="712"/>
      <c r="CG86" s="710">
        <f t="shared" si="14"/>
        <v>0</v>
      </c>
      <c r="CH86" s="711"/>
      <c r="CI86" s="711"/>
      <c r="CJ86" s="711"/>
      <c r="CK86" s="711"/>
      <c r="CL86" s="711"/>
      <c r="CM86" s="711"/>
      <c r="CN86" s="711"/>
      <c r="CO86" s="711"/>
      <c r="CP86" s="675"/>
      <c r="CQ86" s="20"/>
      <c r="CR86" s="20"/>
      <c r="CS86" s="12"/>
      <c r="CT86" s="12"/>
      <c r="CU86" s="12"/>
      <c r="CV86" s="12"/>
      <c r="CW86" s="12"/>
      <c r="CX86" s="12"/>
      <c r="CY86" s="12"/>
      <c r="CZ86" s="12"/>
      <c r="DA86" s="12"/>
      <c r="DB86" s="12"/>
      <c r="DC86" s="279"/>
      <c r="DD86" s="279"/>
      <c r="DE86" s="279"/>
      <c r="DF86" s="279"/>
      <c r="DG86" s="279"/>
      <c r="DH86" s="279"/>
      <c r="DI86" s="279"/>
      <c r="DJ86" s="279"/>
      <c r="DK86" s="279"/>
      <c r="DL86" s="279"/>
      <c r="DM86" s="279"/>
      <c r="DN86" s="279"/>
      <c r="DO86" s="279"/>
      <c r="DP86" s="279"/>
      <c r="DQ86" s="279"/>
      <c r="DR86" s="279"/>
      <c r="DS86" s="279"/>
      <c r="DT86" s="279"/>
      <c r="DU86" s="279"/>
      <c r="DV86" s="279"/>
      <c r="DW86" s="279"/>
      <c r="DX86" s="279"/>
      <c r="DY86" s="279"/>
      <c r="DZ86" s="279"/>
      <c r="EA86" s="279"/>
      <c r="EB86" s="279"/>
      <c r="EC86" s="279"/>
      <c r="ED86" s="279"/>
      <c r="EE86" s="279"/>
      <c r="EF86" s="279"/>
      <c r="EG86" s="279"/>
      <c r="EH86" s="279"/>
      <c r="EI86" s="279"/>
      <c r="EJ86" s="279"/>
      <c r="EK86" s="279"/>
      <c r="EL86" s="279"/>
      <c r="EM86" s="279"/>
      <c r="EN86" s="279"/>
      <c r="EO86" s="279"/>
      <c r="EP86" s="279"/>
      <c r="EQ86" s="279"/>
      <c r="ER86" s="279"/>
      <c r="ES86" s="279"/>
      <c r="ET86" s="279"/>
      <c r="EU86" s="279"/>
      <c r="EV86" s="279"/>
      <c r="EW86" s="279"/>
      <c r="EX86" s="279"/>
      <c r="EY86" s="279"/>
      <c r="EZ86" s="279"/>
      <c r="FA86" s="279"/>
      <c r="FB86" s="279"/>
      <c r="FC86" s="279"/>
      <c r="FD86" s="279"/>
      <c r="FE86" s="279"/>
      <c r="FF86" s="279"/>
      <c r="FG86" s="279"/>
      <c r="FH86" s="279"/>
      <c r="FI86" s="279"/>
      <c r="FJ86" s="279"/>
      <c r="FK86" s="279"/>
      <c r="FL86" s="279"/>
      <c r="FM86" s="279"/>
      <c r="FN86" s="279"/>
      <c r="FO86" s="279"/>
      <c r="FP86" s="279"/>
      <c r="FQ86" s="279"/>
      <c r="FR86" s="283"/>
      <c r="FS86" s="278"/>
      <c r="FT86" s="287"/>
      <c r="FU86" s="279"/>
      <c r="FV86" s="279"/>
      <c r="FW86" s="279"/>
      <c r="FX86" s="279"/>
      <c r="FY86" s="279"/>
      <c r="FZ86" s="279"/>
      <c r="GA86" s="284"/>
      <c r="GB86" s="285"/>
      <c r="GC86" s="286"/>
      <c r="GD86" s="286"/>
      <c r="GE86" s="286"/>
      <c r="GF86" s="286"/>
      <c r="GG86" s="278"/>
      <c r="GH86" s="287"/>
      <c r="GI86" s="409"/>
      <c r="GJ86" s="409"/>
      <c r="GK86" s="409"/>
    </row>
    <row r="87" spans="1:193" ht="15">
      <c r="A87" s="227"/>
      <c r="B87" s="221"/>
      <c r="C87" s="20"/>
      <c r="D87" s="20"/>
      <c r="E87" s="688" t="str">
        <f t="shared" si="9"/>
        <v>Ricerca contrattuale</v>
      </c>
      <c r="F87" s="688"/>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688"/>
      <c r="AK87" s="688"/>
      <c r="AL87" s="688"/>
      <c r="AM87" s="688"/>
      <c r="AN87" s="688"/>
      <c r="AO87" s="688"/>
      <c r="AP87" s="688"/>
      <c r="AQ87" s="688"/>
      <c r="AR87" s="688"/>
      <c r="AS87" s="688"/>
      <c r="AT87" s="688"/>
      <c r="AU87" s="688"/>
      <c r="AV87" s="688"/>
      <c r="AW87" s="723">
        <f t="shared" si="10"/>
        <v>0</v>
      </c>
      <c r="AX87" s="723"/>
      <c r="AY87" s="723"/>
      <c r="AZ87" s="723"/>
      <c r="BA87" s="723"/>
      <c r="BB87" s="723"/>
      <c r="BC87" s="723"/>
      <c r="BD87" s="723"/>
      <c r="BE87" s="723"/>
      <c r="BF87" s="724">
        <f t="shared" si="11"/>
        <v>0</v>
      </c>
      <c r="BG87" s="724"/>
      <c r="BH87" s="724"/>
      <c r="BI87" s="724"/>
      <c r="BJ87" s="724"/>
      <c r="BK87" s="724"/>
      <c r="BL87" s="724"/>
      <c r="BM87" s="724"/>
      <c r="BN87" s="724"/>
      <c r="BO87" s="724">
        <f t="shared" si="12"/>
        <v>0</v>
      </c>
      <c r="BP87" s="724"/>
      <c r="BQ87" s="724"/>
      <c r="BR87" s="724"/>
      <c r="BS87" s="724"/>
      <c r="BT87" s="724"/>
      <c r="BU87" s="724"/>
      <c r="BV87" s="724"/>
      <c r="BW87" s="724"/>
      <c r="BX87" s="712">
        <f t="shared" si="13"/>
        <v>0</v>
      </c>
      <c r="BY87" s="712"/>
      <c r="BZ87" s="712"/>
      <c r="CA87" s="712"/>
      <c r="CB87" s="712"/>
      <c r="CC87" s="712"/>
      <c r="CD87" s="712"/>
      <c r="CE87" s="712"/>
      <c r="CF87" s="712"/>
      <c r="CG87" s="710">
        <f t="shared" si="14"/>
        <v>0</v>
      </c>
      <c r="CH87" s="711"/>
      <c r="CI87" s="711"/>
      <c r="CJ87" s="711"/>
      <c r="CK87" s="711"/>
      <c r="CL87" s="711"/>
      <c r="CM87" s="711"/>
      <c r="CN87" s="711"/>
      <c r="CO87" s="711"/>
      <c r="CP87" s="675"/>
      <c r="CQ87" s="20"/>
      <c r="CR87" s="20"/>
      <c r="CS87" s="12"/>
      <c r="CT87" s="12"/>
      <c r="CU87" s="12"/>
      <c r="CV87" s="12"/>
      <c r="CW87" s="12"/>
      <c r="CX87" s="12"/>
      <c r="CY87" s="12"/>
      <c r="CZ87" s="12"/>
      <c r="DA87" s="12"/>
      <c r="DB87" s="12"/>
      <c r="DC87" s="279"/>
      <c r="DD87" s="279"/>
      <c r="DE87" s="279"/>
      <c r="DF87" s="279"/>
      <c r="DG87" s="279"/>
      <c r="DH87" s="279"/>
      <c r="DI87" s="279"/>
      <c r="DJ87" s="279"/>
      <c r="DK87" s="279"/>
      <c r="DL87" s="279"/>
      <c r="DM87" s="279"/>
      <c r="DN87" s="279"/>
      <c r="DO87" s="279"/>
      <c r="DP87" s="279"/>
      <c r="DQ87" s="279"/>
      <c r="DR87" s="279"/>
      <c r="DS87" s="279"/>
      <c r="DT87" s="279"/>
      <c r="DU87" s="279"/>
      <c r="DV87" s="279"/>
      <c r="DW87" s="279"/>
      <c r="DX87" s="279"/>
      <c r="DY87" s="279"/>
      <c r="DZ87" s="279"/>
      <c r="EA87" s="279"/>
      <c r="EB87" s="279"/>
      <c r="EC87" s="279"/>
      <c r="ED87" s="279"/>
      <c r="EE87" s="279"/>
      <c r="EF87" s="279"/>
      <c r="EG87" s="279"/>
      <c r="EH87" s="279"/>
      <c r="EI87" s="279"/>
      <c r="EJ87" s="279"/>
      <c r="EK87" s="279"/>
      <c r="EL87" s="279"/>
      <c r="EM87" s="279"/>
      <c r="EN87" s="279"/>
      <c r="EO87" s="279"/>
      <c r="EP87" s="279"/>
      <c r="EQ87" s="279"/>
      <c r="ER87" s="279"/>
      <c r="ES87" s="279"/>
      <c r="ET87" s="279"/>
      <c r="EU87" s="279"/>
      <c r="EV87" s="279"/>
      <c r="EW87" s="279"/>
      <c r="EX87" s="279"/>
      <c r="EY87" s="279"/>
      <c r="EZ87" s="279"/>
      <c r="FA87" s="279"/>
      <c r="FB87" s="279"/>
      <c r="FC87" s="279"/>
      <c r="FD87" s="279"/>
      <c r="FE87" s="279"/>
      <c r="FF87" s="279"/>
      <c r="FG87" s="279"/>
      <c r="FH87" s="279"/>
      <c r="FI87" s="279"/>
      <c r="FJ87" s="279"/>
      <c r="FK87" s="279"/>
      <c r="FL87" s="279"/>
      <c r="FM87" s="279"/>
      <c r="FN87" s="279"/>
      <c r="FO87" s="279"/>
      <c r="FP87" s="279"/>
      <c r="FQ87" s="279"/>
      <c r="FR87" s="283"/>
      <c r="FS87" s="278"/>
      <c r="FT87" s="287"/>
      <c r="FU87" s="279"/>
      <c r="FV87" s="279"/>
      <c r="FW87" s="279"/>
      <c r="FX87" s="279"/>
      <c r="FY87" s="279"/>
      <c r="FZ87" s="279"/>
      <c r="GA87" s="284"/>
      <c r="GB87" s="285"/>
      <c r="GC87" s="286"/>
      <c r="GD87" s="286"/>
      <c r="GE87" s="286"/>
      <c r="GF87" s="286"/>
      <c r="GG87" s="278"/>
      <c r="GH87" s="287"/>
      <c r="GI87" s="409"/>
      <c r="GJ87" s="409"/>
      <c r="GK87" s="409"/>
    </row>
    <row r="88" spans="1:193" ht="15">
      <c r="A88" s="227"/>
      <c r="B88" s="221"/>
      <c r="C88" s="20"/>
      <c r="D88" s="20"/>
      <c r="E88" s="688" t="str">
        <f t="shared" si="9"/>
        <v>Competenze tecniche e brevetti</v>
      </c>
      <c r="F88" s="688"/>
      <c r="G88" s="688"/>
      <c r="H88" s="688"/>
      <c r="I88" s="688"/>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688"/>
      <c r="AO88" s="688"/>
      <c r="AP88" s="688"/>
      <c r="AQ88" s="688"/>
      <c r="AR88" s="688"/>
      <c r="AS88" s="688"/>
      <c r="AT88" s="688"/>
      <c r="AU88" s="688"/>
      <c r="AV88" s="688"/>
      <c r="AW88" s="723">
        <f t="shared" si="10"/>
        <v>0</v>
      </c>
      <c r="AX88" s="723"/>
      <c r="AY88" s="723"/>
      <c r="AZ88" s="723"/>
      <c r="BA88" s="723"/>
      <c r="BB88" s="723"/>
      <c r="BC88" s="723"/>
      <c r="BD88" s="723"/>
      <c r="BE88" s="723"/>
      <c r="BF88" s="724">
        <f t="shared" si="11"/>
        <v>0</v>
      </c>
      <c r="BG88" s="724"/>
      <c r="BH88" s="724"/>
      <c r="BI88" s="724"/>
      <c r="BJ88" s="724"/>
      <c r="BK88" s="724"/>
      <c r="BL88" s="724"/>
      <c r="BM88" s="724"/>
      <c r="BN88" s="724"/>
      <c r="BO88" s="724">
        <f t="shared" si="12"/>
        <v>0</v>
      </c>
      <c r="BP88" s="724"/>
      <c r="BQ88" s="724"/>
      <c r="BR88" s="724"/>
      <c r="BS88" s="724"/>
      <c r="BT88" s="724"/>
      <c r="BU88" s="724"/>
      <c r="BV88" s="724"/>
      <c r="BW88" s="724"/>
      <c r="BX88" s="712">
        <f t="shared" si="13"/>
        <v>0</v>
      </c>
      <c r="BY88" s="712"/>
      <c r="BZ88" s="712"/>
      <c r="CA88" s="712"/>
      <c r="CB88" s="712"/>
      <c r="CC88" s="712"/>
      <c r="CD88" s="712"/>
      <c r="CE88" s="712"/>
      <c r="CF88" s="712"/>
      <c r="CG88" s="710">
        <f t="shared" si="14"/>
        <v>0</v>
      </c>
      <c r="CH88" s="711"/>
      <c r="CI88" s="711"/>
      <c r="CJ88" s="711"/>
      <c r="CK88" s="711"/>
      <c r="CL88" s="711"/>
      <c r="CM88" s="711"/>
      <c r="CN88" s="711"/>
      <c r="CO88" s="711"/>
      <c r="CP88" s="675"/>
      <c r="CQ88" s="20"/>
      <c r="CR88" s="20"/>
      <c r="CS88" s="12"/>
      <c r="CT88" s="12"/>
      <c r="CU88" s="12"/>
      <c r="CV88" s="12"/>
      <c r="CW88" s="12"/>
      <c r="CX88" s="12"/>
      <c r="CY88" s="12"/>
      <c r="CZ88" s="12"/>
      <c r="DA88" s="12"/>
      <c r="DB88" s="12"/>
      <c r="DC88" s="279"/>
      <c r="DD88" s="279"/>
      <c r="DE88" s="279"/>
      <c r="DF88" s="279"/>
      <c r="DG88" s="279"/>
      <c r="DH88" s="279"/>
      <c r="DI88" s="279"/>
      <c r="DJ88" s="279"/>
      <c r="DK88" s="279"/>
      <c r="DL88" s="279"/>
      <c r="DM88" s="279"/>
      <c r="DN88" s="279"/>
      <c r="DO88" s="279"/>
      <c r="DP88" s="279"/>
      <c r="DQ88" s="279"/>
      <c r="DR88" s="279"/>
      <c r="DS88" s="279"/>
      <c r="DT88" s="279"/>
      <c r="DU88" s="279"/>
      <c r="DV88" s="279"/>
      <c r="DW88" s="279"/>
      <c r="DX88" s="279"/>
      <c r="DY88" s="279"/>
      <c r="DZ88" s="279"/>
      <c r="EA88" s="279"/>
      <c r="EB88" s="279"/>
      <c r="EC88" s="279"/>
      <c r="ED88" s="279"/>
      <c r="EE88" s="279"/>
      <c r="EF88" s="279"/>
      <c r="EG88" s="279"/>
      <c r="EH88" s="279"/>
      <c r="EI88" s="279"/>
      <c r="EJ88" s="279"/>
      <c r="EK88" s="279"/>
      <c r="EL88" s="279"/>
      <c r="EM88" s="279"/>
      <c r="EN88" s="279"/>
      <c r="EO88" s="279"/>
      <c r="EP88" s="279"/>
      <c r="EQ88" s="279"/>
      <c r="ER88" s="279"/>
      <c r="ES88" s="279"/>
      <c r="ET88" s="279"/>
      <c r="EU88" s="279"/>
      <c r="EV88" s="279"/>
      <c r="EW88" s="279"/>
      <c r="EX88" s="279"/>
      <c r="EY88" s="279"/>
      <c r="EZ88" s="279"/>
      <c r="FA88" s="279"/>
      <c r="FB88" s="279"/>
      <c r="FC88" s="279"/>
      <c r="FD88" s="279"/>
      <c r="FE88" s="279"/>
      <c r="FF88" s="279"/>
      <c r="FG88" s="279"/>
      <c r="FH88" s="279"/>
      <c r="FI88" s="279"/>
      <c r="FJ88" s="279"/>
      <c r="FK88" s="279"/>
      <c r="FL88" s="279"/>
      <c r="FM88" s="279"/>
      <c r="FN88" s="279"/>
      <c r="FO88" s="279"/>
      <c r="FP88" s="279"/>
      <c r="FQ88" s="279"/>
      <c r="FR88" s="283"/>
      <c r="FS88" s="278"/>
      <c r="FT88" s="287"/>
      <c r="FU88" s="279"/>
      <c r="FV88" s="279"/>
      <c r="FW88" s="279"/>
      <c r="FX88" s="279"/>
      <c r="FY88" s="279"/>
      <c r="FZ88" s="279"/>
      <c r="GA88" s="284"/>
      <c r="GB88" s="285"/>
      <c r="GC88" s="286"/>
      <c r="GD88" s="286"/>
      <c r="GE88" s="286"/>
      <c r="GF88" s="286"/>
      <c r="GG88" s="278"/>
      <c r="GH88" s="287"/>
      <c r="GI88" s="409"/>
      <c r="GJ88" s="409"/>
      <c r="GK88" s="409"/>
    </row>
    <row r="89" spans="1:193" ht="15">
      <c r="A89" s="227"/>
      <c r="B89" s="221"/>
      <c r="C89" s="20"/>
      <c r="D89" s="20"/>
      <c r="E89" s="688" t="str">
        <f t="shared" si="9"/>
        <v>Consulenze</v>
      </c>
      <c r="F89" s="688"/>
      <c r="G89" s="688"/>
      <c r="H89" s="688"/>
      <c r="I89" s="688"/>
      <c r="J89" s="688"/>
      <c r="K89" s="688"/>
      <c r="L89" s="688"/>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688"/>
      <c r="AJ89" s="688"/>
      <c r="AK89" s="688"/>
      <c r="AL89" s="688"/>
      <c r="AM89" s="688"/>
      <c r="AN89" s="688"/>
      <c r="AO89" s="688"/>
      <c r="AP89" s="688"/>
      <c r="AQ89" s="688"/>
      <c r="AR89" s="688"/>
      <c r="AS89" s="688"/>
      <c r="AT89" s="688"/>
      <c r="AU89" s="688"/>
      <c r="AV89" s="688"/>
      <c r="AW89" s="723">
        <f t="shared" si="10"/>
        <v>0</v>
      </c>
      <c r="AX89" s="723"/>
      <c r="AY89" s="723"/>
      <c r="AZ89" s="723"/>
      <c r="BA89" s="723"/>
      <c r="BB89" s="723"/>
      <c r="BC89" s="723"/>
      <c r="BD89" s="723"/>
      <c r="BE89" s="723"/>
      <c r="BF89" s="724">
        <f t="shared" si="11"/>
        <v>0</v>
      </c>
      <c r="BG89" s="724"/>
      <c r="BH89" s="724"/>
      <c r="BI89" s="724"/>
      <c r="BJ89" s="724"/>
      <c r="BK89" s="724"/>
      <c r="BL89" s="724"/>
      <c r="BM89" s="724"/>
      <c r="BN89" s="724"/>
      <c r="BO89" s="724">
        <f t="shared" si="12"/>
        <v>0</v>
      </c>
      <c r="BP89" s="724"/>
      <c r="BQ89" s="724"/>
      <c r="BR89" s="724"/>
      <c r="BS89" s="724"/>
      <c r="BT89" s="724"/>
      <c r="BU89" s="724"/>
      <c r="BV89" s="724"/>
      <c r="BW89" s="724"/>
      <c r="BX89" s="712">
        <f t="shared" si="13"/>
        <v>0</v>
      </c>
      <c r="BY89" s="712"/>
      <c r="BZ89" s="712"/>
      <c r="CA89" s="712"/>
      <c r="CB89" s="712"/>
      <c r="CC89" s="712"/>
      <c r="CD89" s="712"/>
      <c r="CE89" s="712"/>
      <c r="CF89" s="712"/>
      <c r="CG89" s="710">
        <f t="shared" si="14"/>
        <v>0</v>
      </c>
      <c r="CH89" s="711"/>
      <c r="CI89" s="711"/>
      <c r="CJ89" s="711"/>
      <c r="CK89" s="711"/>
      <c r="CL89" s="711"/>
      <c r="CM89" s="711"/>
      <c r="CN89" s="711"/>
      <c r="CO89" s="711"/>
      <c r="CP89" s="675"/>
      <c r="CQ89" s="20"/>
      <c r="CR89" s="20"/>
      <c r="CS89" s="12"/>
      <c r="CT89" s="12"/>
      <c r="CU89" s="12"/>
      <c r="CV89" s="12"/>
      <c r="CW89" s="12"/>
      <c r="CX89" s="12"/>
      <c r="CY89" s="12"/>
      <c r="CZ89" s="12"/>
      <c r="DA89" s="12"/>
      <c r="DB89" s="12"/>
      <c r="DC89" s="279"/>
      <c r="DD89" s="279"/>
      <c r="DE89" s="279"/>
      <c r="DF89" s="279"/>
      <c r="DG89" s="279"/>
      <c r="DH89" s="279"/>
      <c r="DI89" s="279"/>
      <c r="DJ89" s="279"/>
      <c r="DK89" s="279"/>
      <c r="DL89" s="279"/>
      <c r="DM89" s="279"/>
      <c r="DN89" s="279"/>
      <c r="DO89" s="279"/>
      <c r="DP89" s="279"/>
      <c r="DQ89" s="279"/>
      <c r="DR89" s="279"/>
      <c r="DS89" s="279"/>
      <c r="DT89" s="279"/>
      <c r="DU89" s="279"/>
      <c r="DV89" s="279"/>
      <c r="DW89" s="279"/>
      <c r="DX89" s="279"/>
      <c r="DY89" s="279"/>
      <c r="DZ89" s="279"/>
      <c r="EA89" s="279"/>
      <c r="EB89" s="279"/>
      <c r="EC89" s="279"/>
      <c r="ED89" s="279"/>
      <c r="EE89" s="279"/>
      <c r="EF89" s="279"/>
      <c r="EG89" s="279"/>
      <c r="EH89" s="279"/>
      <c r="EI89" s="279"/>
      <c r="EJ89" s="279"/>
      <c r="EK89" s="279"/>
      <c r="EL89" s="279"/>
      <c r="EM89" s="279"/>
      <c r="EN89" s="279"/>
      <c r="EO89" s="279"/>
      <c r="EP89" s="279"/>
      <c r="EQ89" s="279"/>
      <c r="ER89" s="279"/>
      <c r="ES89" s="279"/>
      <c r="ET89" s="279"/>
      <c r="EU89" s="279"/>
      <c r="EV89" s="279"/>
      <c r="EW89" s="279"/>
      <c r="EX89" s="279"/>
      <c r="EY89" s="279"/>
      <c r="EZ89" s="279"/>
      <c r="FA89" s="279"/>
      <c r="FB89" s="279"/>
      <c r="FC89" s="279"/>
      <c r="FD89" s="279"/>
      <c r="FE89" s="279"/>
      <c r="FF89" s="279"/>
      <c r="FG89" s="279"/>
      <c r="FH89" s="279"/>
      <c r="FI89" s="279"/>
      <c r="FJ89" s="279"/>
      <c r="FK89" s="279"/>
      <c r="FL89" s="279"/>
      <c r="FM89" s="279"/>
      <c r="FN89" s="279"/>
      <c r="FO89" s="279"/>
      <c r="FP89" s="279"/>
      <c r="FQ89" s="279"/>
      <c r="FR89" s="283"/>
      <c r="FS89" s="278"/>
      <c r="FT89" s="287"/>
      <c r="FU89" s="279"/>
      <c r="FV89" s="279"/>
      <c r="FW89" s="279"/>
      <c r="FX89" s="279"/>
      <c r="FY89" s="279"/>
      <c r="FZ89" s="279"/>
      <c r="GA89" s="284"/>
      <c r="GB89" s="285"/>
      <c r="GC89" s="286"/>
      <c r="GD89" s="286"/>
      <c r="GE89" s="286"/>
      <c r="GF89" s="286"/>
      <c r="GG89" s="278"/>
      <c r="GH89" s="287"/>
      <c r="GI89" s="409"/>
      <c r="GJ89" s="409"/>
      <c r="GK89" s="409"/>
    </row>
    <row r="90" spans="1:193" ht="15">
      <c r="A90" s="227"/>
      <c r="B90" s="221"/>
      <c r="C90" s="20"/>
      <c r="D90" s="20"/>
      <c r="E90" s="688" t="str">
        <f t="shared" si="9"/>
        <v>Altri costi di esercizio</v>
      </c>
      <c r="F90" s="688"/>
      <c r="G90" s="688"/>
      <c r="H90" s="688"/>
      <c r="I90" s="688"/>
      <c r="J90" s="688"/>
      <c r="K90" s="688"/>
      <c r="L90" s="688"/>
      <c r="M90" s="688"/>
      <c r="N90" s="688"/>
      <c r="O90" s="688"/>
      <c r="P90" s="688"/>
      <c r="Q90" s="688"/>
      <c r="R90" s="688"/>
      <c r="S90" s="688"/>
      <c r="T90" s="688"/>
      <c r="U90" s="688"/>
      <c r="V90" s="688"/>
      <c r="W90" s="688"/>
      <c r="X90" s="688"/>
      <c r="Y90" s="688"/>
      <c r="Z90" s="688"/>
      <c r="AA90" s="688"/>
      <c r="AB90" s="688"/>
      <c r="AC90" s="688"/>
      <c r="AD90" s="688"/>
      <c r="AE90" s="688"/>
      <c r="AF90" s="688"/>
      <c r="AG90" s="688"/>
      <c r="AH90" s="688"/>
      <c r="AI90" s="688"/>
      <c r="AJ90" s="688"/>
      <c r="AK90" s="688"/>
      <c r="AL90" s="688"/>
      <c r="AM90" s="688"/>
      <c r="AN90" s="688"/>
      <c r="AO90" s="688"/>
      <c r="AP90" s="688"/>
      <c r="AQ90" s="688"/>
      <c r="AR90" s="688"/>
      <c r="AS90" s="688"/>
      <c r="AT90" s="688"/>
      <c r="AU90" s="688"/>
      <c r="AV90" s="688"/>
      <c r="AW90" s="723">
        <f t="shared" si="10"/>
        <v>0</v>
      </c>
      <c r="AX90" s="723"/>
      <c r="AY90" s="723"/>
      <c r="AZ90" s="723"/>
      <c r="BA90" s="723"/>
      <c r="BB90" s="723"/>
      <c r="BC90" s="723"/>
      <c r="BD90" s="723"/>
      <c r="BE90" s="723"/>
      <c r="BF90" s="724">
        <f t="shared" si="11"/>
        <v>0</v>
      </c>
      <c r="BG90" s="724"/>
      <c r="BH90" s="724"/>
      <c r="BI90" s="724"/>
      <c r="BJ90" s="724"/>
      <c r="BK90" s="724"/>
      <c r="BL90" s="724"/>
      <c r="BM90" s="724"/>
      <c r="BN90" s="724"/>
      <c r="BO90" s="724">
        <f t="shared" si="12"/>
        <v>0</v>
      </c>
      <c r="BP90" s="724"/>
      <c r="BQ90" s="724"/>
      <c r="BR90" s="724"/>
      <c r="BS90" s="724"/>
      <c r="BT90" s="724"/>
      <c r="BU90" s="724"/>
      <c r="BV90" s="724"/>
      <c r="BW90" s="724"/>
      <c r="BX90" s="712">
        <f t="shared" si="13"/>
        <v>0</v>
      </c>
      <c r="BY90" s="712"/>
      <c r="BZ90" s="712"/>
      <c r="CA90" s="712"/>
      <c r="CB90" s="712"/>
      <c r="CC90" s="712"/>
      <c r="CD90" s="712"/>
      <c r="CE90" s="712"/>
      <c r="CF90" s="712"/>
      <c r="CG90" s="710">
        <f t="shared" si="14"/>
        <v>0</v>
      </c>
      <c r="CH90" s="711"/>
      <c r="CI90" s="711"/>
      <c r="CJ90" s="711"/>
      <c r="CK90" s="711"/>
      <c r="CL90" s="711"/>
      <c r="CM90" s="711"/>
      <c r="CN90" s="711"/>
      <c r="CO90" s="711"/>
      <c r="CP90" s="675"/>
      <c r="CQ90" s="20"/>
      <c r="CR90" s="20"/>
      <c r="CS90" s="12"/>
      <c r="CT90" s="12"/>
      <c r="CU90" s="12"/>
      <c r="CV90" s="12"/>
      <c r="CW90" s="12"/>
      <c r="CX90" s="12"/>
      <c r="CY90" s="12"/>
      <c r="CZ90" s="12"/>
      <c r="DA90" s="12"/>
      <c r="DB90" s="12"/>
      <c r="DC90" s="279"/>
      <c r="DD90" s="279"/>
      <c r="DE90" s="279"/>
      <c r="DF90" s="279"/>
      <c r="DG90" s="279"/>
      <c r="DH90" s="279"/>
      <c r="DI90" s="279"/>
      <c r="DJ90" s="279"/>
      <c r="DK90" s="279"/>
      <c r="DL90" s="279"/>
      <c r="DM90" s="279"/>
      <c r="DN90" s="279"/>
      <c r="DO90" s="279"/>
      <c r="DP90" s="279"/>
      <c r="DQ90" s="279"/>
      <c r="DR90" s="279"/>
      <c r="DS90" s="279"/>
      <c r="DT90" s="279"/>
      <c r="DU90" s="279"/>
      <c r="DV90" s="279"/>
      <c r="DW90" s="279"/>
      <c r="DX90" s="279"/>
      <c r="DY90" s="279"/>
      <c r="DZ90" s="279"/>
      <c r="EA90" s="279"/>
      <c r="EB90" s="279"/>
      <c r="EC90" s="279"/>
      <c r="ED90" s="279"/>
      <c r="EE90" s="279"/>
      <c r="EF90" s="279"/>
      <c r="EG90" s="279"/>
      <c r="EH90" s="279"/>
      <c r="EI90" s="279"/>
      <c r="EJ90" s="279"/>
      <c r="EK90" s="279"/>
      <c r="EL90" s="279"/>
      <c r="EM90" s="279"/>
      <c r="EN90" s="279"/>
      <c r="EO90" s="279"/>
      <c r="EP90" s="279"/>
      <c r="EQ90" s="279"/>
      <c r="ER90" s="279"/>
      <c r="ES90" s="279"/>
      <c r="ET90" s="279"/>
      <c r="EU90" s="279"/>
      <c r="EV90" s="279"/>
      <c r="EW90" s="279"/>
      <c r="EX90" s="279"/>
      <c r="EY90" s="279"/>
      <c r="EZ90" s="279"/>
      <c r="FA90" s="279"/>
      <c r="FB90" s="279"/>
      <c r="FC90" s="279"/>
      <c r="FD90" s="279"/>
      <c r="FE90" s="279"/>
      <c r="FF90" s="279"/>
      <c r="FG90" s="279"/>
      <c r="FH90" s="279"/>
      <c r="FI90" s="279"/>
      <c r="FJ90" s="279"/>
      <c r="FK90" s="279"/>
      <c r="FL90" s="279"/>
      <c r="FM90" s="279"/>
      <c r="FN90" s="279"/>
      <c r="FO90" s="279"/>
      <c r="FP90" s="279"/>
      <c r="FQ90" s="279"/>
      <c r="FR90" s="283"/>
      <c r="FS90" s="278"/>
      <c r="FT90" s="287"/>
      <c r="FU90" s="279"/>
      <c r="FV90" s="279"/>
      <c r="FW90" s="279"/>
      <c r="FX90" s="279"/>
      <c r="FY90" s="279"/>
      <c r="FZ90" s="279"/>
      <c r="GA90" s="284"/>
      <c r="GB90" s="285"/>
      <c r="GC90" s="286"/>
      <c r="GD90" s="286"/>
      <c r="GE90" s="286"/>
      <c r="GF90" s="286"/>
      <c r="GG90" s="278"/>
      <c r="GH90" s="287"/>
      <c r="GI90" s="409"/>
      <c r="GJ90" s="409"/>
      <c r="GK90" s="409"/>
    </row>
    <row r="91" spans="1:193" ht="15">
      <c r="A91" s="227"/>
      <c r="B91" s="221"/>
      <c r="C91" s="20"/>
      <c r="D91" s="20"/>
      <c r="E91" s="688" t="str">
        <f t="shared" si="9"/>
        <v>Spese Generali supplementari</v>
      </c>
      <c r="F91" s="688"/>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8"/>
      <c r="AP91" s="688"/>
      <c r="AQ91" s="688"/>
      <c r="AR91" s="688"/>
      <c r="AS91" s="688"/>
      <c r="AT91" s="688"/>
      <c r="AU91" s="688"/>
      <c r="AV91" s="688"/>
      <c r="AW91" s="723">
        <f t="shared" si="10"/>
        <v>0</v>
      </c>
      <c r="AX91" s="723"/>
      <c r="AY91" s="723"/>
      <c r="AZ91" s="723"/>
      <c r="BA91" s="723"/>
      <c r="BB91" s="723"/>
      <c r="BC91" s="723"/>
      <c r="BD91" s="723"/>
      <c r="BE91" s="723"/>
      <c r="BF91" s="745">
        <f t="shared" si="11"/>
        <v>0</v>
      </c>
      <c r="BG91" s="745"/>
      <c r="BH91" s="745"/>
      <c r="BI91" s="745"/>
      <c r="BJ91" s="745"/>
      <c r="BK91" s="745"/>
      <c r="BL91" s="745"/>
      <c r="BM91" s="745"/>
      <c r="BN91" s="745"/>
      <c r="BO91" s="745">
        <f t="shared" si="12"/>
        <v>0</v>
      </c>
      <c r="BP91" s="745"/>
      <c r="BQ91" s="745"/>
      <c r="BR91" s="745"/>
      <c r="BS91" s="745"/>
      <c r="BT91" s="745"/>
      <c r="BU91" s="745"/>
      <c r="BV91" s="745"/>
      <c r="BW91" s="745"/>
      <c r="BX91" s="712">
        <f t="shared" si="13"/>
        <v>0</v>
      </c>
      <c r="BY91" s="712"/>
      <c r="BZ91" s="712"/>
      <c r="CA91" s="712"/>
      <c r="CB91" s="712"/>
      <c r="CC91" s="712"/>
      <c r="CD91" s="712"/>
      <c r="CE91" s="712"/>
      <c r="CF91" s="712"/>
      <c r="CG91" s="887">
        <f t="shared" si="14"/>
        <v>0</v>
      </c>
      <c r="CH91" s="888"/>
      <c r="CI91" s="888"/>
      <c r="CJ91" s="888"/>
      <c r="CK91" s="888"/>
      <c r="CL91" s="888"/>
      <c r="CM91" s="888"/>
      <c r="CN91" s="888"/>
      <c r="CO91" s="888"/>
      <c r="CP91" s="679"/>
      <c r="CQ91" s="20"/>
      <c r="CR91" s="20"/>
      <c r="CS91" s="12"/>
      <c r="CT91" s="12"/>
      <c r="CU91" s="12"/>
      <c r="CV91" s="12"/>
      <c r="CW91" s="12"/>
      <c r="CX91" s="12"/>
      <c r="CY91" s="12"/>
      <c r="CZ91" s="12"/>
      <c r="DA91" s="12"/>
      <c r="DB91" s="12"/>
      <c r="DC91" s="279"/>
      <c r="DD91" s="279"/>
      <c r="DE91" s="279"/>
      <c r="DF91" s="279"/>
      <c r="DG91" s="279"/>
      <c r="DH91" s="279"/>
      <c r="DI91" s="279"/>
      <c r="DJ91" s="279"/>
      <c r="DK91" s="279"/>
      <c r="DL91" s="279"/>
      <c r="DM91" s="279"/>
      <c r="DN91" s="279"/>
      <c r="DO91" s="279"/>
      <c r="DP91" s="279"/>
      <c r="DQ91" s="279"/>
      <c r="DR91" s="279"/>
      <c r="DS91" s="279"/>
      <c r="DT91" s="279"/>
      <c r="DU91" s="279"/>
      <c r="DV91" s="279"/>
      <c r="DW91" s="279"/>
      <c r="DX91" s="279"/>
      <c r="DY91" s="279"/>
      <c r="DZ91" s="279"/>
      <c r="EA91" s="279"/>
      <c r="EB91" s="279"/>
      <c r="EC91" s="279"/>
      <c r="ED91" s="279"/>
      <c r="EE91" s="279"/>
      <c r="EF91" s="279"/>
      <c r="EG91" s="279"/>
      <c r="EH91" s="279"/>
      <c r="EI91" s="279"/>
      <c r="EJ91" s="279"/>
      <c r="EK91" s="279"/>
      <c r="EL91" s="279"/>
      <c r="EM91" s="279"/>
      <c r="EN91" s="279"/>
      <c r="EO91" s="279"/>
      <c r="EP91" s="279"/>
      <c r="EQ91" s="279"/>
      <c r="ER91" s="279"/>
      <c r="ES91" s="279"/>
      <c r="ET91" s="279"/>
      <c r="EU91" s="279"/>
      <c r="EV91" s="279"/>
      <c r="EW91" s="279"/>
      <c r="EX91" s="279"/>
      <c r="EY91" s="279"/>
      <c r="EZ91" s="279"/>
      <c r="FA91" s="279"/>
      <c r="FB91" s="279"/>
      <c r="FC91" s="279"/>
      <c r="FD91" s="279"/>
      <c r="FE91" s="279"/>
      <c r="FF91" s="279"/>
      <c r="FG91" s="279"/>
      <c r="FH91" s="279"/>
      <c r="FI91" s="279"/>
      <c r="FJ91" s="279"/>
      <c r="FK91" s="279"/>
      <c r="FL91" s="279"/>
      <c r="FM91" s="279"/>
      <c r="FN91" s="279"/>
      <c r="FO91" s="279"/>
      <c r="FP91" s="279"/>
      <c r="FQ91" s="279"/>
      <c r="FR91" s="283"/>
      <c r="FS91" s="278"/>
      <c r="FT91" s="287"/>
      <c r="FU91" s="279"/>
      <c r="FV91" s="279"/>
      <c r="FW91" s="279"/>
      <c r="FX91" s="279"/>
      <c r="FY91" s="279"/>
      <c r="FZ91" s="279"/>
      <c r="GA91" s="284"/>
      <c r="GB91" s="285"/>
      <c r="GC91" s="286"/>
      <c r="GD91" s="286"/>
      <c r="GE91" s="286"/>
      <c r="GF91" s="286"/>
      <c r="GG91" s="278"/>
      <c r="GH91" s="287"/>
      <c r="GI91" s="409"/>
      <c r="GJ91" s="409"/>
      <c r="GK91" s="409"/>
    </row>
    <row r="92" spans="1:193" ht="22.5" customHeight="1">
      <c r="A92" s="227"/>
      <c r="B92" s="221"/>
      <c r="C92" s="20"/>
      <c r="D92" s="20"/>
      <c r="E92" s="1186" t="str">
        <f>E46</f>
        <v>                                                                                                    Totale costi</v>
      </c>
      <c r="F92" s="1186"/>
      <c r="G92" s="1186"/>
      <c r="H92" s="1186"/>
      <c r="I92" s="1186"/>
      <c r="J92" s="1186"/>
      <c r="K92" s="1186"/>
      <c r="L92" s="1186"/>
      <c r="M92" s="1186"/>
      <c r="N92" s="1186"/>
      <c r="O92" s="1186"/>
      <c r="P92" s="1186"/>
      <c r="Q92" s="1186"/>
      <c r="R92" s="1186"/>
      <c r="S92" s="1186"/>
      <c r="T92" s="1186"/>
      <c r="U92" s="1186"/>
      <c r="V92" s="1186"/>
      <c r="W92" s="1186"/>
      <c r="X92" s="1186"/>
      <c r="Y92" s="1186"/>
      <c r="Z92" s="1186"/>
      <c r="AA92" s="1186"/>
      <c r="AB92" s="1186"/>
      <c r="AC92" s="1186"/>
      <c r="AD92" s="1186"/>
      <c r="AE92" s="1186"/>
      <c r="AF92" s="1186"/>
      <c r="AG92" s="1186"/>
      <c r="AH92" s="1186"/>
      <c r="AI92" s="1186"/>
      <c r="AJ92" s="1186"/>
      <c r="AK92" s="1186"/>
      <c r="AL92" s="1186"/>
      <c r="AM92" s="1186"/>
      <c r="AN92" s="1186"/>
      <c r="AO92" s="1186"/>
      <c r="AP92" s="1186"/>
      <c r="AQ92" s="1186"/>
      <c r="AR92" s="1186"/>
      <c r="AS92" s="1186"/>
      <c r="AT92" s="1186"/>
      <c r="AU92" s="1186"/>
      <c r="AV92" s="1186"/>
      <c r="AW92" s="1113">
        <f t="shared" si="10"/>
        <v>0</v>
      </c>
      <c r="AX92" s="1113"/>
      <c r="AY92" s="1113"/>
      <c r="AZ92" s="1113"/>
      <c r="BA92" s="1113"/>
      <c r="BB92" s="1113"/>
      <c r="BC92" s="1113"/>
      <c r="BD92" s="1113"/>
      <c r="BE92" s="1113"/>
      <c r="BF92" s="704">
        <f t="shared" si="11"/>
        <v>0</v>
      </c>
      <c r="BG92" s="704"/>
      <c r="BH92" s="704"/>
      <c r="BI92" s="704"/>
      <c r="BJ92" s="704"/>
      <c r="BK92" s="704"/>
      <c r="BL92" s="704"/>
      <c r="BM92" s="704"/>
      <c r="BN92" s="704"/>
      <c r="BO92" s="704">
        <f t="shared" si="12"/>
        <v>0</v>
      </c>
      <c r="BP92" s="704"/>
      <c r="BQ92" s="704"/>
      <c r="BR92" s="704"/>
      <c r="BS92" s="704"/>
      <c r="BT92" s="704"/>
      <c r="BU92" s="704"/>
      <c r="BV92" s="704"/>
      <c r="BW92" s="704"/>
      <c r="BX92" s="882">
        <f t="shared" si="13"/>
        <v>0</v>
      </c>
      <c r="BY92" s="882"/>
      <c r="BZ92" s="882"/>
      <c r="CA92" s="882"/>
      <c r="CB92" s="882"/>
      <c r="CC92" s="882"/>
      <c r="CD92" s="882"/>
      <c r="CE92" s="882"/>
      <c r="CF92" s="882"/>
      <c r="CG92" s="706">
        <f t="shared" si="14"/>
        <v>0</v>
      </c>
      <c r="CH92" s="707"/>
      <c r="CI92" s="707"/>
      <c r="CJ92" s="707"/>
      <c r="CK92" s="707"/>
      <c r="CL92" s="707"/>
      <c r="CM92" s="707"/>
      <c r="CN92" s="707"/>
      <c r="CO92" s="707"/>
      <c r="CP92" s="680"/>
      <c r="CQ92" s="20"/>
      <c r="CR92" s="20"/>
      <c r="CS92" s="12"/>
      <c r="CT92" s="12"/>
      <c r="CU92" s="12"/>
      <c r="CV92" s="12"/>
      <c r="CW92" s="12"/>
      <c r="CX92" s="12"/>
      <c r="CY92" s="12"/>
      <c r="CZ92" s="12"/>
      <c r="DA92" s="12"/>
      <c r="DB92" s="12"/>
      <c r="DC92" s="279"/>
      <c r="DD92" s="279"/>
      <c r="DE92" s="279"/>
      <c r="DF92" s="279"/>
      <c r="DG92" s="279"/>
      <c r="DH92" s="279"/>
      <c r="DI92" s="279"/>
      <c r="DJ92" s="279"/>
      <c r="DK92" s="279"/>
      <c r="DL92" s="279"/>
      <c r="DM92" s="279"/>
      <c r="DN92" s="279"/>
      <c r="DO92" s="279"/>
      <c r="DP92" s="279"/>
      <c r="DQ92" s="279"/>
      <c r="DR92" s="279"/>
      <c r="DS92" s="279"/>
      <c r="DT92" s="279"/>
      <c r="DU92" s="279"/>
      <c r="DV92" s="279"/>
      <c r="DW92" s="279"/>
      <c r="DX92" s="279"/>
      <c r="DY92" s="279"/>
      <c r="DZ92" s="279"/>
      <c r="EA92" s="279"/>
      <c r="EB92" s="279"/>
      <c r="EC92" s="279"/>
      <c r="ED92" s="279"/>
      <c r="EE92" s="279"/>
      <c r="EF92" s="279"/>
      <c r="EG92" s="279"/>
      <c r="EH92" s="279"/>
      <c r="EI92" s="279"/>
      <c r="EJ92" s="279"/>
      <c r="EK92" s="279"/>
      <c r="EL92" s="279"/>
      <c r="EM92" s="279"/>
      <c r="EN92" s="279"/>
      <c r="EO92" s="279"/>
      <c r="EP92" s="279"/>
      <c r="EQ92" s="279"/>
      <c r="ER92" s="279"/>
      <c r="ES92" s="279"/>
      <c r="ET92" s="279"/>
      <c r="EU92" s="279"/>
      <c r="EV92" s="279"/>
      <c r="EW92" s="279"/>
      <c r="EX92" s="279"/>
      <c r="EY92" s="279"/>
      <c r="EZ92" s="279"/>
      <c r="FA92" s="279"/>
      <c r="FB92" s="279"/>
      <c r="FC92" s="279"/>
      <c r="FD92" s="279"/>
      <c r="FE92" s="279"/>
      <c r="FF92" s="279"/>
      <c r="FG92" s="279"/>
      <c r="FH92" s="279"/>
      <c r="FI92" s="279"/>
      <c r="FJ92" s="279"/>
      <c r="FK92" s="279"/>
      <c r="FL92" s="279"/>
      <c r="FM92" s="279"/>
      <c r="FN92" s="279"/>
      <c r="FO92" s="279"/>
      <c r="FP92" s="279"/>
      <c r="FQ92" s="279"/>
      <c r="FR92" s="283"/>
      <c r="FS92" s="278"/>
      <c r="FT92" s="287"/>
      <c r="FU92" s="279"/>
      <c r="FV92" s="279"/>
      <c r="FW92" s="279"/>
      <c r="FX92" s="279"/>
      <c r="FY92" s="279"/>
      <c r="FZ92" s="279"/>
      <c r="GA92" s="284"/>
      <c r="GB92" s="285"/>
      <c r="GC92" s="286"/>
      <c r="GD92" s="286"/>
      <c r="GE92" s="286"/>
      <c r="GF92" s="286"/>
      <c r="GG92" s="278"/>
      <c r="GH92" s="287"/>
      <c r="GI92" s="409"/>
      <c r="GJ92" s="409"/>
      <c r="GK92" s="409"/>
    </row>
    <row r="93" spans="1:193" ht="21.75" customHeight="1">
      <c r="A93" s="411"/>
      <c r="B93" s="223"/>
      <c r="C93" s="412"/>
      <c r="D93" s="412"/>
      <c r="E93" s="689" t="s">
        <v>47</v>
      </c>
      <c r="F93" s="689"/>
      <c r="G93" s="689"/>
      <c r="H93" s="689"/>
      <c r="I93" s="689"/>
      <c r="J93" s="689"/>
      <c r="K93" s="689"/>
      <c r="L93" s="689"/>
      <c r="M93" s="689"/>
      <c r="N93" s="689"/>
      <c r="O93" s="689"/>
      <c r="P93" s="689"/>
      <c r="Q93" s="689"/>
      <c r="R93" s="689"/>
      <c r="S93" s="689"/>
      <c r="T93" s="689"/>
      <c r="U93" s="689"/>
      <c r="V93" s="689"/>
      <c r="W93" s="689"/>
      <c r="X93" s="689"/>
      <c r="Y93" s="689"/>
      <c r="Z93" s="689"/>
      <c r="AA93" s="689"/>
      <c r="AB93" s="689"/>
      <c r="AC93" s="689"/>
      <c r="AD93" s="689"/>
      <c r="AE93" s="689"/>
      <c r="AF93" s="689"/>
      <c r="AG93" s="689"/>
      <c r="AH93" s="689"/>
      <c r="AI93" s="689" t="s">
        <v>48</v>
      </c>
      <c r="AJ93" s="689"/>
      <c r="AK93" s="689"/>
      <c r="AL93" s="689"/>
      <c r="AM93" s="689"/>
      <c r="AN93" s="689"/>
      <c r="AO93" s="689"/>
      <c r="AP93" s="689"/>
      <c r="AQ93" s="689"/>
      <c r="AR93" s="689"/>
      <c r="AS93" s="689"/>
      <c r="AT93" s="689"/>
      <c r="AU93" s="689"/>
      <c r="AV93" s="689"/>
      <c r="AW93" s="689"/>
      <c r="AX93" s="689"/>
      <c r="AY93" s="689"/>
      <c r="AZ93" s="689"/>
      <c r="BA93" s="689"/>
      <c r="BB93" s="689"/>
      <c r="BC93" s="689"/>
      <c r="BD93" s="689"/>
      <c r="BE93" s="689"/>
      <c r="BF93" s="689"/>
      <c r="BG93" s="689"/>
      <c r="BH93" s="689"/>
      <c r="BI93" s="689"/>
      <c r="BJ93" s="689"/>
      <c r="BK93" s="689"/>
      <c r="BL93" s="689"/>
      <c r="BM93" s="689" t="s">
        <v>49</v>
      </c>
      <c r="BN93" s="689"/>
      <c r="BO93" s="689"/>
      <c r="BP93" s="689"/>
      <c r="BQ93" s="689"/>
      <c r="BR93" s="689"/>
      <c r="BS93" s="689"/>
      <c r="BT93" s="689"/>
      <c r="BU93" s="689"/>
      <c r="BV93" s="689"/>
      <c r="BW93" s="689"/>
      <c r="BX93" s="689"/>
      <c r="BY93" s="689"/>
      <c r="BZ93" s="689"/>
      <c r="CA93" s="689"/>
      <c r="CB93" s="689"/>
      <c r="CC93" s="689"/>
      <c r="CD93" s="689"/>
      <c r="CE93" s="689"/>
      <c r="CF93" s="689"/>
      <c r="CG93" s="689"/>
      <c r="CH93" s="689"/>
      <c r="CI93" s="689"/>
      <c r="CJ93" s="689"/>
      <c r="CK93" s="689"/>
      <c r="CL93" s="689"/>
      <c r="CM93" s="689"/>
      <c r="CN93" s="689"/>
      <c r="CO93" s="689"/>
      <c r="CP93" s="689"/>
      <c r="CQ93" s="689"/>
      <c r="CR93" s="20"/>
      <c r="CS93" s="12"/>
      <c r="CT93" s="12"/>
      <c r="CU93" s="12"/>
      <c r="CV93" s="12"/>
      <c r="CW93" s="12"/>
      <c r="CX93" s="12"/>
      <c r="CY93" s="12"/>
      <c r="CZ93" s="12"/>
      <c r="DA93" s="12"/>
      <c r="DB93" s="12"/>
      <c r="DC93" s="279"/>
      <c r="DD93" s="279"/>
      <c r="DE93" s="279"/>
      <c r="DF93" s="279"/>
      <c r="DG93" s="279"/>
      <c r="DH93" s="279"/>
      <c r="DI93" s="279"/>
      <c r="DJ93" s="279"/>
      <c r="DK93" s="279"/>
      <c r="DL93" s="279"/>
      <c r="DM93" s="279"/>
      <c r="DN93" s="279"/>
      <c r="DO93" s="279"/>
      <c r="DP93" s="279"/>
      <c r="DQ93" s="279"/>
      <c r="DR93" s="279"/>
      <c r="DS93" s="279"/>
      <c r="DT93" s="279"/>
      <c r="DU93" s="279"/>
      <c r="DV93" s="279"/>
      <c r="DW93" s="279"/>
      <c r="DX93" s="279"/>
      <c r="DY93" s="279"/>
      <c r="DZ93" s="279"/>
      <c r="EA93" s="279"/>
      <c r="EB93" s="279"/>
      <c r="EC93" s="279"/>
      <c r="ED93" s="279"/>
      <c r="EE93" s="279"/>
      <c r="EF93" s="279"/>
      <c r="EG93" s="279"/>
      <c r="EH93" s="279"/>
      <c r="EI93" s="279"/>
      <c r="EJ93" s="279"/>
      <c r="EK93" s="279"/>
      <c r="EL93" s="279"/>
      <c r="EM93" s="279"/>
      <c r="EN93" s="279"/>
      <c r="EO93" s="279"/>
      <c r="EP93" s="279"/>
      <c r="EQ93" s="279"/>
      <c r="ER93" s="279"/>
      <c r="ES93" s="279"/>
      <c r="ET93" s="281"/>
      <c r="EU93" s="281"/>
      <c r="EV93" s="281"/>
      <c r="EW93" s="281"/>
      <c r="EX93" s="281"/>
      <c r="EY93" s="281"/>
      <c r="EZ93" s="293"/>
      <c r="FA93" s="293"/>
      <c r="FB93" s="293"/>
      <c r="FC93" s="293"/>
      <c r="FD93" s="293"/>
      <c r="FE93" s="293"/>
      <c r="FF93" s="293"/>
      <c r="FG93" s="293"/>
      <c r="FH93" s="293"/>
      <c r="FI93" s="293"/>
      <c r="FJ93" s="293"/>
      <c r="FK93" s="293"/>
      <c r="FL93" s="279"/>
      <c r="FM93" s="279"/>
      <c r="FN93" s="279"/>
      <c r="FO93" s="279"/>
      <c r="FP93" s="279"/>
      <c r="FQ93" s="283"/>
      <c r="FR93" s="283"/>
      <c r="FS93" s="278"/>
      <c r="FT93" s="287"/>
      <c r="FU93" s="279"/>
      <c r="FV93" s="279"/>
      <c r="FW93" s="279"/>
      <c r="FX93" s="279"/>
      <c r="FY93" s="279"/>
      <c r="FZ93" s="279"/>
      <c r="GA93" s="284"/>
      <c r="GB93" s="285"/>
      <c r="GC93" s="286"/>
      <c r="GD93" s="286"/>
      <c r="GE93" s="286"/>
      <c r="GF93" s="286"/>
      <c r="GG93" s="278"/>
      <c r="GH93" s="287"/>
      <c r="GI93" s="409"/>
      <c r="GJ93" s="409"/>
      <c r="GK93" s="409"/>
    </row>
    <row r="94" spans="1:193" ht="15">
      <c r="A94" s="411"/>
      <c r="B94" s="223"/>
      <c r="C94" s="412"/>
      <c r="D94" s="412"/>
      <c r="E94" s="689" t="str">
        <f>AG15</f>
        <v>Dott.</v>
      </c>
      <c r="F94" s="689"/>
      <c r="G94" s="689"/>
      <c r="H94" s="689"/>
      <c r="I94" s="689"/>
      <c r="J94" s="689"/>
      <c r="K94" s="689"/>
      <c r="L94" s="689"/>
      <c r="M94" s="689"/>
      <c r="N94" s="689"/>
      <c r="O94" s="689"/>
      <c r="P94" s="689"/>
      <c r="Q94" s="689"/>
      <c r="R94" s="689"/>
      <c r="S94" s="689"/>
      <c r="T94" s="689"/>
      <c r="U94" s="689"/>
      <c r="V94" s="689"/>
      <c r="W94" s="689"/>
      <c r="X94" s="689"/>
      <c r="Y94" s="689"/>
      <c r="Z94" s="689"/>
      <c r="AA94" s="689"/>
      <c r="AB94" s="689"/>
      <c r="AC94" s="689"/>
      <c r="AD94" s="689"/>
      <c r="AE94" s="689"/>
      <c r="AF94" s="689"/>
      <c r="AG94" s="689"/>
      <c r="AH94" s="689"/>
      <c r="AI94" s="689" t="str">
        <f>AG11</f>
        <v>Prof.  </v>
      </c>
      <c r="AJ94" s="689"/>
      <c r="AK94" s="689"/>
      <c r="AL94" s="689"/>
      <c r="AM94" s="689"/>
      <c r="AN94" s="689"/>
      <c r="AO94" s="689"/>
      <c r="AP94" s="689"/>
      <c r="AQ94" s="689"/>
      <c r="AR94" s="689"/>
      <c r="AS94" s="689"/>
      <c r="AT94" s="689"/>
      <c r="AU94" s="689"/>
      <c r="AV94" s="689"/>
      <c r="AW94" s="689"/>
      <c r="AX94" s="689"/>
      <c r="AY94" s="689"/>
      <c r="AZ94" s="689"/>
      <c r="BA94" s="689"/>
      <c r="BB94" s="689"/>
      <c r="BC94" s="689"/>
      <c r="BD94" s="689"/>
      <c r="BE94" s="689"/>
      <c r="BF94" s="689"/>
      <c r="BG94" s="689"/>
      <c r="BH94" s="689"/>
      <c r="BI94" s="689"/>
      <c r="BJ94" s="689"/>
      <c r="BK94" s="689"/>
      <c r="BL94" s="689"/>
      <c r="BM94" s="689" t="str">
        <f>AG14</f>
        <v>Prof.  </v>
      </c>
      <c r="BN94" s="689"/>
      <c r="BO94" s="689"/>
      <c r="BP94" s="689"/>
      <c r="BQ94" s="689"/>
      <c r="BR94" s="689"/>
      <c r="BS94" s="689"/>
      <c r="BT94" s="689"/>
      <c r="BU94" s="689"/>
      <c r="BV94" s="689"/>
      <c r="BW94" s="689"/>
      <c r="BX94" s="689"/>
      <c r="BY94" s="689"/>
      <c r="BZ94" s="689"/>
      <c r="CA94" s="689"/>
      <c r="CB94" s="689"/>
      <c r="CC94" s="689"/>
      <c r="CD94" s="689"/>
      <c r="CE94" s="689"/>
      <c r="CF94" s="689"/>
      <c r="CG94" s="689"/>
      <c r="CH94" s="689"/>
      <c r="CI94" s="689"/>
      <c r="CJ94" s="689"/>
      <c r="CK94" s="689"/>
      <c r="CL94" s="689"/>
      <c r="CM94" s="689"/>
      <c r="CN94" s="689"/>
      <c r="CO94" s="689"/>
      <c r="CP94" s="689"/>
      <c r="CQ94" s="689"/>
      <c r="CR94" s="20"/>
      <c r="CS94" s="12"/>
      <c r="CT94" s="12"/>
      <c r="CU94" s="12"/>
      <c r="CV94" s="12"/>
      <c r="CW94" s="12"/>
      <c r="CX94" s="12"/>
      <c r="CY94" s="12"/>
      <c r="CZ94" s="12"/>
      <c r="DA94" s="12"/>
      <c r="DB94" s="12"/>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c r="EI94" s="279"/>
      <c r="EJ94" s="279"/>
      <c r="EK94" s="279"/>
      <c r="EL94" s="279"/>
      <c r="EM94" s="279"/>
      <c r="EN94" s="279"/>
      <c r="EO94" s="279"/>
      <c r="EP94" s="279"/>
      <c r="EQ94" s="279"/>
      <c r="ER94" s="279"/>
      <c r="ES94" s="279"/>
      <c r="ET94" s="281"/>
      <c r="EU94" s="281"/>
      <c r="EV94" s="281"/>
      <c r="EW94" s="281"/>
      <c r="EX94" s="281"/>
      <c r="EY94" s="281"/>
      <c r="EZ94" s="293"/>
      <c r="FA94" s="293"/>
      <c r="FB94" s="293"/>
      <c r="FC94" s="293"/>
      <c r="FD94" s="293"/>
      <c r="FE94" s="293"/>
      <c r="FF94" s="293"/>
      <c r="FG94" s="293"/>
      <c r="FH94" s="293"/>
      <c r="FI94" s="293"/>
      <c r="FJ94" s="293"/>
      <c r="FK94" s="293"/>
      <c r="FL94" s="279"/>
      <c r="FM94" s="279"/>
      <c r="FN94" s="279"/>
      <c r="FO94" s="279"/>
      <c r="FP94" s="279"/>
      <c r="FQ94" s="283"/>
      <c r="FR94" s="283"/>
      <c r="FS94" s="278"/>
      <c r="FT94" s="287"/>
      <c r="FU94" s="279"/>
      <c r="FV94" s="279"/>
      <c r="FW94" s="279"/>
      <c r="FX94" s="279"/>
      <c r="FY94" s="279"/>
      <c r="FZ94" s="279"/>
      <c r="GA94" s="284"/>
      <c r="GB94" s="285"/>
      <c r="GC94" s="286"/>
      <c r="GD94" s="286"/>
      <c r="GE94" s="286"/>
      <c r="GF94" s="286"/>
      <c r="GG94" s="278"/>
      <c r="GH94" s="287"/>
      <c r="GI94" s="409"/>
      <c r="GJ94" s="409"/>
      <c r="GK94" s="409"/>
    </row>
    <row r="95" spans="1:193" ht="25.5" customHeight="1">
      <c r="A95" s="411"/>
      <c r="B95" s="223"/>
      <c r="C95" s="412"/>
      <c r="D95" s="412"/>
      <c r="E95" s="697" t="s">
        <v>50</v>
      </c>
      <c r="F95" s="697"/>
      <c r="G95" s="697"/>
      <c r="H95" s="697"/>
      <c r="I95" s="697"/>
      <c r="J95" s="697"/>
      <c r="K95" s="697"/>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t="s">
        <v>50</v>
      </c>
      <c r="AJ95" s="697"/>
      <c r="AK95" s="697"/>
      <c r="AL95" s="697"/>
      <c r="AM95" s="697"/>
      <c r="AN95" s="697"/>
      <c r="AO95" s="697"/>
      <c r="AP95" s="697"/>
      <c r="AQ95" s="697"/>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t="s">
        <v>50</v>
      </c>
      <c r="BN95" s="697"/>
      <c r="BO95" s="697"/>
      <c r="BP95" s="697"/>
      <c r="BQ95" s="697"/>
      <c r="BR95" s="697"/>
      <c r="BS95" s="697"/>
      <c r="BT95" s="697"/>
      <c r="BU95" s="697"/>
      <c r="BV95" s="697"/>
      <c r="BW95" s="697"/>
      <c r="BX95" s="697"/>
      <c r="BY95" s="697"/>
      <c r="BZ95" s="697"/>
      <c r="CA95" s="697"/>
      <c r="CB95" s="697"/>
      <c r="CC95" s="697"/>
      <c r="CD95" s="697"/>
      <c r="CE95" s="697"/>
      <c r="CF95" s="697"/>
      <c r="CG95" s="697"/>
      <c r="CH95" s="697"/>
      <c r="CI95" s="697"/>
      <c r="CJ95" s="697"/>
      <c r="CK95" s="697"/>
      <c r="CL95" s="697"/>
      <c r="CM95" s="697"/>
      <c r="CN95" s="697"/>
      <c r="CO95" s="697"/>
      <c r="CP95" s="697"/>
      <c r="CQ95" s="697"/>
      <c r="CR95" s="20"/>
      <c r="CS95" s="12"/>
      <c r="CT95" s="12"/>
      <c r="CU95" s="12"/>
      <c r="CV95" s="12"/>
      <c r="CW95" s="12"/>
      <c r="CX95" s="12"/>
      <c r="CY95" s="12"/>
      <c r="CZ95" s="12"/>
      <c r="DA95" s="12"/>
      <c r="DB95" s="12"/>
      <c r="DC95" s="279"/>
      <c r="DD95" s="279"/>
      <c r="DE95" s="279"/>
      <c r="DF95" s="279"/>
      <c r="DG95" s="279"/>
      <c r="DH95" s="279"/>
      <c r="DI95" s="279"/>
      <c r="DJ95" s="279"/>
      <c r="DK95" s="279"/>
      <c r="DL95" s="279"/>
      <c r="DM95" s="279"/>
      <c r="DN95" s="279"/>
      <c r="DO95" s="279"/>
      <c r="DP95" s="279"/>
      <c r="DQ95" s="279"/>
      <c r="DR95" s="279"/>
      <c r="DS95" s="279"/>
      <c r="DT95" s="279"/>
      <c r="DU95" s="279"/>
      <c r="DV95" s="279"/>
      <c r="DW95" s="279"/>
      <c r="DX95" s="279"/>
      <c r="DY95" s="279"/>
      <c r="DZ95" s="279"/>
      <c r="EA95" s="279"/>
      <c r="EB95" s="279"/>
      <c r="EC95" s="279"/>
      <c r="ED95" s="279"/>
      <c r="EE95" s="279"/>
      <c r="EF95" s="279"/>
      <c r="EG95" s="279"/>
      <c r="EH95" s="279"/>
      <c r="EI95" s="279"/>
      <c r="EJ95" s="279"/>
      <c r="EK95" s="279"/>
      <c r="EL95" s="279"/>
      <c r="EM95" s="279"/>
      <c r="EN95" s="279"/>
      <c r="EO95" s="279"/>
      <c r="EP95" s="279"/>
      <c r="EQ95" s="279"/>
      <c r="ER95" s="279"/>
      <c r="ES95" s="279"/>
      <c r="ET95" s="281"/>
      <c r="EU95" s="281"/>
      <c r="EV95" s="281"/>
      <c r="EW95" s="281"/>
      <c r="EX95" s="281"/>
      <c r="EY95" s="281"/>
      <c r="EZ95" s="293"/>
      <c r="FA95" s="293"/>
      <c r="FB95" s="293"/>
      <c r="FC95" s="293"/>
      <c r="FD95" s="293"/>
      <c r="FE95" s="293"/>
      <c r="FF95" s="293"/>
      <c r="FG95" s="293"/>
      <c r="FH95" s="293"/>
      <c r="FI95" s="293"/>
      <c r="FJ95" s="293"/>
      <c r="FK95" s="293"/>
      <c r="FL95" s="279"/>
      <c r="FM95" s="279"/>
      <c r="FN95" s="279"/>
      <c r="FO95" s="279"/>
      <c r="FP95" s="279"/>
      <c r="FQ95" s="283"/>
      <c r="FR95" s="283"/>
      <c r="FS95" s="278"/>
      <c r="FT95" s="287"/>
      <c r="FU95" s="279"/>
      <c r="FV95" s="279"/>
      <c r="FW95" s="279"/>
      <c r="FX95" s="279"/>
      <c r="FY95" s="279"/>
      <c r="FZ95" s="279"/>
      <c r="GA95" s="284"/>
      <c r="GB95" s="285"/>
      <c r="GC95" s="286"/>
      <c r="GD95" s="286"/>
      <c r="GE95" s="286"/>
      <c r="GF95" s="286"/>
      <c r="GG95" s="278"/>
      <c r="GH95" s="287"/>
      <c r="GI95" s="409"/>
      <c r="GJ95" s="409"/>
      <c r="GK95" s="409"/>
    </row>
    <row r="96" spans="1:193" ht="5.25" customHeight="1">
      <c r="A96" s="411"/>
      <c r="B96" s="12"/>
      <c r="C96" s="62"/>
      <c r="D96" s="62"/>
      <c r="E96" s="62"/>
      <c r="F96" s="62"/>
      <c r="G96" s="62"/>
      <c r="H96" s="62"/>
      <c r="I96" s="62"/>
      <c r="J96" s="62"/>
      <c r="K96" s="62"/>
      <c r="L96" s="62"/>
      <c r="M96" s="62"/>
      <c r="N96" s="62"/>
      <c r="O96" s="62"/>
      <c r="P96" s="62"/>
      <c r="Q96" s="62"/>
      <c r="R96" s="20"/>
      <c r="S96" s="20"/>
      <c r="T96" s="20"/>
      <c r="U96" s="20"/>
      <c r="V96" s="20"/>
      <c r="W96" s="20"/>
      <c r="X96" s="20"/>
      <c r="Y96" s="20"/>
      <c r="Z96" s="20"/>
      <c r="AA96" s="20"/>
      <c r="AB96" s="20"/>
      <c r="AC96" s="20"/>
      <c r="AD96" s="20"/>
      <c r="AE96" s="20"/>
      <c r="AF96" s="20"/>
      <c r="AG96" s="20"/>
      <c r="AH96" s="64"/>
      <c r="AI96" s="64"/>
      <c r="AJ96" s="64"/>
      <c r="AK96" s="64"/>
      <c r="AL96" s="64"/>
      <c r="AM96" s="64"/>
      <c r="AN96" s="64"/>
      <c r="AO96" s="64"/>
      <c r="AP96" s="64"/>
      <c r="AQ96" s="64"/>
      <c r="AR96" s="64"/>
      <c r="AS96" s="64"/>
      <c r="AT96" s="6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20"/>
      <c r="CH96" s="20"/>
      <c r="CI96" s="20"/>
      <c r="CJ96" s="20"/>
      <c r="CK96" s="20"/>
      <c r="CL96" s="20"/>
      <c r="CM96" s="20"/>
      <c r="CN96" s="20"/>
      <c r="CO96" s="54"/>
      <c r="CP96" s="54"/>
      <c r="CQ96" s="20"/>
      <c r="CR96" s="20"/>
      <c r="CS96" s="12"/>
      <c r="CT96" s="12"/>
      <c r="CU96" s="12"/>
      <c r="CV96" s="12"/>
      <c r="CW96" s="12"/>
      <c r="CX96" s="12"/>
      <c r="CY96" s="12"/>
      <c r="CZ96" s="12"/>
      <c r="DA96" s="12"/>
      <c r="DB96" s="12"/>
      <c r="DC96" s="279"/>
      <c r="DD96" s="279"/>
      <c r="DE96" s="279"/>
      <c r="DF96" s="279"/>
      <c r="DG96" s="279"/>
      <c r="DH96" s="279"/>
      <c r="DI96" s="279"/>
      <c r="DJ96" s="279"/>
      <c r="DK96" s="279"/>
      <c r="DL96" s="279"/>
      <c r="DM96" s="279"/>
      <c r="DN96" s="279"/>
      <c r="DO96" s="279"/>
      <c r="DP96" s="279"/>
      <c r="DQ96" s="279"/>
      <c r="DR96" s="279"/>
      <c r="DS96" s="279"/>
      <c r="DT96" s="279"/>
      <c r="DU96" s="278"/>
      <c r="DV96" s="278"/>
      <c r="DW96" s="278"/>
      <c r="DX96" s="278"/>
      <c r="DY96" s="278"/>
      <c r="DZ96" s="278"/>
      <c r="EA96" s="278"/>
      <c r="EB96" s="278"/>
      <c r="EC96" s="278"/>
      <c r="ED96" s="278"/>
      <c r="EE96" s="278"/>
      <c r="EF96" s="278"/>
      <c r="EG96" s="278"/>
      <c r="EH96" s="278"/>
      <c r="EI96" s="278"/>
      <c r="EJ96" s="278"/>
      <c r="EK96" s="278"/>
      <c r="EL96" s="278"/>
      <c r="EM96" s="278"/>
      <c r="EN96" s="278"/>
      <c r="EO96" s="278"/>
      <c r="EP96" s="278"/>
      <c r="EQ96" s="278"/>
      <c r="ER96" s="278"/>
      <c r="ES96" s="278"/>
      <c r="ET96" s="278"/>
      <c r="EU96" s="278"/>
      <c r="EV96" s="278"/>
      <c r="EW96" s="278"/>
      <c r="EX96" s="278"/>
      <c r="EY96" s="278"/>
      <c r="EZ96" s="278"/>
      <c r="FA96" s="283"/>
      <c r="FB96" s="283"/>
      <c r="FC96" s="283"/>
      <c r="FD96" s="283"/>
      <c r="FE96" s="283"/>
      <c r="FF96" s="283"/>
      <c r="FG96" s="283"/>
      <c r="FH96" s="283"/>
      <c r="FI96" s="283"/>
      <c r="FJ96" s="283"/>
      <c r="FK96" s="283"/>
      <c r="FL96" s="283"/>
      <c r="FM96" s="283"/>
      <c r="FN96" s="283"/>
      <c r="FO96" s="283"/>
      <c r="FP96" s="283"/>
      <c r="FQ96" s="283"/>
      <c r="FR96" s="283"/>
      <c r="FS96" s="283"/>
      <c r="FT96" s="283"/>
      <c r="FU96" s="279"/>
      <c r="FV96" s="279"/>
      <c r="FW96" s="279"/>
      <c r="FX96" s="279"/>
      <c r="FY96" s="279"/>
      <c r="FZ96" s="279"/>
      <c r="GA96" s="284"/>
      <c r="GB96" s="285"/>
      <c r="GC96" s="286"/>
      <c r="GD96" s="286"/>
      <c r="GE96" s="286"/>
      <c r="GF96" s="286"/>
      <c r="GG96" s="278"/>
      <c r="GH96" s="287"/>
      <c r="GI96" s="409"/>
      <c r="GJ96" s="409"/>
      <c r="GK96" s="409"/>
    </row>
    <row r="97" spans="1:193" ht="11.25" customHeight="1">
      <c r="A97" s="411"/>
      <c r="B97" s="12"/>
      <c r="C97" s="62"/>
      <c r="D97" s="62"/>
      <c r="E97" s="62"/>
      <c r="F97" s="62"/>
      <c r="G97" s="62"/>
      <c r="H97" s="62"/>
      <c r="I97" s="62"/>
      <c r="J97" s="62"/>
      <c r="K97" s="62"/>
      <c r="L97" s="62"/>
      <c r="M97" s="62"/>
      <c r="N97" s="62"/>
      <c r="O97" s="62"/>
      <c r="P97" s="62"/>
      <c r="Q97" s="62"/>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54"/>
      <c r="BA97" s="54"/>
      <c r="BB97" s="54"/>
      <c r="BC97" s="54"/>
      <c r="BD97" s="54"/>
      <c r="BE97" s="54"/>
      <c r="BF97" s="54"/>
      <c r="BG97" s="54"/>
      <c r="BH97" s="54"/>
      <c r="BI97" s="54"/>
      <c r="BJ97" s="54"/>
      <c r="BK97" s="54"/>
      <c r="BL97" s="54"/>
      <c r="BM97" s="54"/>
      <c r="BN97" s="54"/>
      <c r="BO97" s="54"/>
      <c r="BP97" s="54"/>
      <c r="BQ97" s="54"/>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54"/>
      <c r="CP97" s="54"/>
      <c r="CQ97" s="20"/>
      <c r="CR97" s="20"/>
      <c r="CS97" s="12"/>
      <c r="CT97" s="695"/>
      <c r="CU97" s="695"/>
      <c r="CV97" s="695"/>
      <c r="CW97" s="695"/>
      <c r="CX97" s="695"/>
      <c r="CY97" s="695"/>
      <c r="CZ97" s="695"/>
      <c r="DA97" s="695"/>
      <c r="DB97" s="695"/>
      <c r="DC97" s="279"/>
      <c r="DD97" s="278"/>
      <c r="DE97" s="278"/>
      <c r="DF97" s="278"/>
      <c r="DG97" s="278"/>
      <c r="DH97" s="278"/>
      <c r="DI97" s="278"/>
      <c r="DJ97" s="278"/>
      <c r="DK97" s="278"/>
      <c r="DL97" s="278"/>
      <c r="DM97" s="278"/>
      <c r="DN97" s="278"/>
      <c r="DO97" s="278"/>
      <c r="DP97" s="278"/>
      <c r="DQ97" s="278"/>
      <c r="DR97" s="278"/>
      <c r="DS97" s="278"/>
      <c r="DT97" s="278"/>
      <c r="DU97" s="278"/>
      <c r="DV97" s="278"/>
      <c r="DW97" s="278"/>
      <c r="DX97" s="278"/>
      <c r="DY97" s="278"/>
      <c r="DZ97" s="278"/>
      <c r="EA97" s="278"/>
      <c r="EB97" s="278"/>
      <c r="EC97" s="278"/>
      <c r="ED97" s="278"/>
      <c r="EE97" s="278"/>
      <c r="EF97" s="278"/>
      <c r="EG97" s="278"/>
      <c r="EH97" s="278"/>
      <c r="EI97" s="278"/>
      <c r="EJ97" s="278"/>
      <c r="EK97" s="278"/>
      <c r="EL97" s="278"/>
      <c r="EM97" s="278"/>
      <c r="EN97" s="278"/>
      <c r="EO97" s="278"/>
      <c r="EP97" s="278"/>
      <c r="EQ97" s="278"/>
      <c r="ER97" s="278"/>
      <c r="ES97" s="278"/>
      <c r="ET97" s="278"/>
      <c r="EU97" s="278"/>
      <c r="EV97" s="278"/>
      <c r="EW97" s="278"/>
      <c r="EX97" s="278"/>
      <c r="EY97" s="278"/>
      <c r="EZ97" s="278"/>
      <c r="FA97" s="283"/>
      <c r="FB97" s="283"/>
      <c r="FC97" s="283"/>
      <c r="FD97" s="283"/>
      <c r="FE97" s="283"/>
      <c r="FF97" s="283"/>
      <c r="FG97" s="283"/>
      <c r="FH97" s="283"/>
      <c r="FI97" s="283"/>
      <c r="FJ97" s="283"/>
      <c r="FK97" s="283"/>
      <c r="FL97" s="283"/>
      <c r="FM97" s="283"/>
      <c r="FN97" s="283"/>
      <c r="FO97" s="283"/>
      <c r="FP97" s="283"/>
      <c r="FQ97" s="283"/>
      <c r="FR97" s="283"/>
      <c r="FS97" s="283"/>
      <c r="FT97" s="283"/>
      <c r="FU97" s="279"/>
      <c r="FV97" s="279"/>
      <c r="FW97" s="279"/>
      <c r="FX97" s="279"/>
      <c r="FY97" s="279"/>
      <c r="FZ97" s="279"/>
      <c r="GA97" s="284"/>
      <c r="GB97" s="285"/>
      <c r="GC97" s="286"/>
      <c r="GD97" s="286"/>
      <c r="GE97" s="286"/>
      <c r="GF97" s="286"/>
      <c r="GG97" s="278"/>
      <c r="GH97" s="287"/>
      <c r="GI97" s="409"/>
      <c r="GJ97" s="409"/>
      <c r="GK97" s="409"/>
    </row>
    <row r="98" spans="1:199" ht="39" customHeight="1">
      <c r="A98" s="415"/>
      <c r="B98" s="279"/>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c r="CS98" s="278"/>
      <c r="CT98" s="278"/>
      <c r="CU98" s="278"/>
      <c r="CV98" s="278"/>
      <c r="CW98" s="278"/>
      <c r="CX98" s="278"/>
      <c r="CY98" s="278"/>
      <c r="CZ98" s="278"/>
      <c r="DA98" s="278"/>
      <c r="DB98" s="278"/>
      <c r="DC98" s="278"/>
      <c r="DD98" s="278"/>
      <c r="DE98" s="278"/>
      <c r="DF98" s="278"/>
      <c r="DG98" s="278"/>
      <c r="DH98" s="278"/>
      <c r="DI98" s="278"/>
      <c r="DJ98" s="278"/>
      <c r="DK98" s="278"/>
      <c r="DL98" s="278"/>
      <c r="DM98" s="278"/>
      <c r="DN98" s="278"/>
      <c r="DO98" s="278"/>
      <c r="DP98" s="278"/>
      <c r="DQ98" s="278"/>
      <c r="DR98" s="278"/>
      <c r="DS98" s="278"/>
      <c r="DT98" s="278"/>
      <c r="DU98" s="278"/>
      <c r="DV98" s="278"/>
      <c r="DW98" s="278"/>
      <c r="DX98" s="278"/>
      <c r="DY98" s="278"/>
      <c r="DZ98" s="278"/>
      <c r="EA98" s="278"/>
      <c r="EB98" s="278"/>
      <c r="EC98" s="278"/>
      <c r="ED98" s="278"/>
      <c r="EE98" s="278"/>
      <c r="EF98" s="278"/>
      <c r="EG98" s="278"/>
      <c r="EH98" s="278"/>
      <c r="EI98" s="278"/>
      <c r="EJ98" s="278"/>
      <c r="EK98" s="278"/>
      <c r="EL98" s="278"/>
      <c r="EM98" s="278"/>
      <c r="EN98" s="278"/>
      <c r="EO98" s="278"/>
      <c r="EP98" s="278"/>
      <c r="EQ98" s="278"/>
      <c r="ER98" s="278"/>
      <c r="ES98" s="278"/>
      <c r="ET98" s="278"/>
      <c r="EU98" s="278"/>
      <c r="EV98" s="278"/>
      <c r="EW98" s="278"/>
      <c r="EX98" s="278"/>
      <c r="EY98" s="278"/>
      <c r="EZ98" s="278"/>
      <c r="FA98" s="278"/>
      <c r="FB98" s="278"/>
      <c r="FC98" s="283"/>
      <c r="FD98" s="283"/>
      <c r="FE98" s="283"/>
      <c r="FF98" s="283"/>
      <c r="FG98" s="283"/>
      <c r="FH98" s="283"/>
      <c r="FI98" s="283"/>
      <c r="FJ98" s="283"/>
      <c r="FK98" s="283"/>
      <c r="FL98" s="283"/>
      <c r="FM98" s="283"/>
      <c r="FN98" s="283"/>
      <c r="FO98" s="283"/>
      <c r="FP98" s="283"/>
      <c r="FQ98" s="283"/>
      <c r="FR98" s="283"/>
      <c r="FS98" s="283"/>
      <c r="FT98" s="283"/>
      <c r="FU98" s="283"/>
      <c r="FV98" s="283"/>
      <c r="FW98" s="283"/>
      <c r="FX98" s="283"/>
      <c r="FY98" s="283"/>
      <c r="FZ98" s="283"/>
      <c r="GA98" s="283"/>
      <c r="GB98" s="283"/>
      <c r="GC98" s="283"/>
      <c r="GD98" s="283"/>
      <c r="GE98" s="278"/>
      <c r="GF98" s="278"/>
      <c r="GG98" s="278"/>
      <c r="GH98" s="278"/>
      <c r="GI98" s="278"/>
      <c r="GJ98" s="287"/>
      <c r="GK98" s="387"/>
      <c r="GL98" s="388"/>
      <c r="GM98" s="388"/>
      <c r="GN98" s="388"/>
      <c r="GO98" s="388"/>
      <c r="GP98" s="388"/>
      <c r="GQ98" s="388"/>
    </row>
    <row r="99" spans="1:199" ht="18" customHeight="1">
      <c r="A99" s="415"/>
      <c r="B99" s="1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278"/>
      <c r="DP99" s="278"/>
      <c r="DQ99" s="278"/>
      <c r="DR99" s="278"/>
      <c r="DS99" s="278"/>
      <c r="DT99" s="278"/>
      <c r="DU99" s="278"/>
      <c r="DV99" s="278"/>
      <c r="DW99" s="278"/>
      <c r="DX99" s="278"/>
      <c r="DY99" s="278"/>
      <c r="DZ99" s="278"/>
      <c r="EA99" s="278"/>
      <c r="EB99" s="278"/>
      <c r="EC99" s="278"/>
      <c r="ED99" s="278"/>
      <c r="EE99" s="278"/>
      <c r="EF99" s="278"/>
      <c r="EG99" s="278"/>
      <c r="EH99" s="278"/>
      <c r="EI99" s="278"/>
      <c r="EJ99" s="278"/>
      <c r="EK99" s="278"/>
      <c r="EL99" s="278"/>
      <c r="EM99" s="278"/>
      <c r="EN99" s="278"/>
      <c r="EO99" s="278"/>
      <c r="EP99" s="278"/>
      <c r="EQ99" s="278"/>
      <c r="ER99" s="278"/>
      <c r="ES99" s="278"/>
      <c r="ET99" s="278"/>
      <c r="EU99" s="278"/>
      <c r="EV99" s="278"/>
      <c r="EW99" s="278"/>
      <c r="EX99" s="278"/>
      <c r="EY99" s="278"/>
      <c r="EZ99" s="278"/>
      <c r="FA99" s="278"/>
      <c r="FB99" s="278"/>
      <c r="FC99" s="283"/>
      <c r="FD99" s="283"/>
      <c r="FE99" s="283"/>
      <c r="FF99" s="283"/>
      <c r="FG99" s="283"/>
      <c r="FH99" s="283"/>
      <c r="FI99" s="283"/>
      <c r="FJ99" s="283"/>
      <c r="FK99" s="283"/>
      <c r="FL99" s="283"/>
      <c r="FM99" s="283"/>
      <c r="FN99" s="283"/>
      <c r="FO99" s="283"/>
      <c r="FP99" s="283"/>
      <c r="FQ99" s="283"/>
      <c r="FR99" s="283"/>
      <c r="FS99" s="283"/>
      <c r="FT99" s="283"/>
      <c r="FU99" s="283"/>
      <c r="FV99" s="283"/>
      <c r="FW99" s="283"/>
      <c r="FX99" s="283"/>
      <c r="FY99" s="283"/>
      <c r="FZ99" s="283"/>
      <c r="GA99" s="283"/>
      <c r="GB99" s="283"/>
      <c r="GC99" s="283"/>
      <c r="GD99" s="283"/>
      <c r="GE99" s="278"/>
      <c r="GF99" s="278"/>
      <c r="GG99" s="278"/>
      <c r="GH99" s="278"/>
      <c r="GI99" s="278"/>
      <c r="GJ99" s="287"/>
      <c r="GK99" s="387"/>
      <c r="GL99" s="388"/>
      <c r="GM99" s="388"/>
      <c r="GN99" s="388"/>
      <c r="GO99" s="388"/>
      <c r="GP99" s="388"/>
      <c r="GQ99" s="388"/>
    </row>
    <row r="100" spans="1:193" ht="15.75">
      <c r="A100" s="386"/>
      <c r="B100" s="12"/>
      <c r="C100" s="389"/>
      <c r="D100" s="389"/>
      <c r="E100" s="902" t="s">
        <v>161</v>
      </c>
      <c r="F100" s="903"/>
      <c r="G100" s="903"/>
      <c r="H100" s="903"/>
      <c r="I100" s="903"/>
      <c r="J100" s="903"/>
      <c r="K100" s="903"/>
      <c r="L100" s="903"/>
      <c r="M100" s="903"/>
      <c r="N100" s="903"/>
      <c r="O100" s="903"/>
      <c r="P100" s="903"/>
      <c r="Q100" s="903"/>
      <c r="R100" s="903"/>
      <c r="S100" s="903"/>
      <c r="T100" s="903"/>
      <c r="U100" s="903"/>
      <c r="V100" s="903"/>
      <c r="W100" s="903"/>
      <c r="X100" s="903"/>
      <c r="Y100" s="903"/>
      <c r="Z100" s="903"/>
      <c r="AA100" s="903"/>
      <c r="AB100" s="903"/>
      <c r="AC100" s="903"/>
      <c r="AD100" s="903"/>
      <c r="AE100" s="903"/>
      <c r="AF100" s="903"/>
      <c r="AG100" s="903"/>
      <c r="AH100" s="903"/>
      <c r="AI100" s="903"/>
      <c r="AJ100" s="107"/>
      <c r="AK100" s="56"/>
      <c r="AL100" s="56"/>
      <c r="AM100" s="56"/>
      <c r="AN100" s="56"/>
      <c r="AO100" s="56"/>
      <c r="AP100" s="56"/>
      <c r="AQ100" s="56"/>
      <c r="AR100" s="56"/>
      <c r="AS100" s="56"/>
      <c r="AT100" s="56"/>
      <c r="AU100" s="56"/>
      <c r="AV100" s="56"/>
      <c r="AW100" s="56"/>
      <c r="AX100" s="56"/>
      <c r="AY100" s="104"/>
      <c r="AZ100" s="104"/>
      <c r="BA100" s="104"/>
      <c r="BB100" s="37"/>
      <c r="BC100" s="37"/>
      <c r="BD100" s="37"/>
      <c r="BE100" s="37"/>
      <c r="BF100" s="37"/>
      <c r="BG100" s="37"/>
      <c r="BH100" s="37"/>
      <c r="BI100" s="37"/>
      <c r="BJ100" s="37"/>
      <c r="BK100" s="37"/>
      <c r="BL100" s="104"/>
      <c r="BM100" s="104"/>
      <c r="BN100" s="104"/>
      <c r="BO100" s="104"/>
      <c r="BP100" s="104"/>
      <c r="BQ100" s="53"/>
      <c r="BR100" s="363"/>
      <c r="BS100" s="363"/>
      <c r="BT100" s="363"/>
      <c r="BU100" s="363"/>
      <c r="BV100" s="363"/>
      <c r="BW100" s="681"/>
      <c r="BX100" s="681"/>
      <c r="BY100" s="681"/>
      <c r="BZ100" s="681"/>
      <c r="CA100" s="681"/>
      <c r="CB100" s="681"/>
      <c r="CC100" s="681"/>
      <c r="CD100" s="682"/>
      <c r="CE100" s="682"/>
      <c r="CF100" s="682"/>
      <c r="CG100" s="696" t="e">
        <f>CG170</f>
        <v>#DIV/0!</v>
      </c>
      <c r="CH100" s="696"/>
      <c r="CI100" s="696"/>
      <c r="CJ100" s="696"/>
      <c r="CK100" s="696"/>
      <c r="CL100" s="696"/>
      <c r="CM100" s="696"/>
      <c r="CN100" s="696"/>
      <c r="CO100" s="696"/>
      <c r="CP100" s="364"/>
      <c r="CQ100" s="365"/>
      <c r="CR100" s="366"/>
      <c r="CS100" s="366"/>
      <c r="CT100" s="366"/>
      <c r="CU100" s="367"/>
      <c r="CV100" s="367"/>
      <c r="CW100" s="367"/>
      <c r="CX100" s="367"/>
      <c r="CY100" s="367"/>
      <c r="CZ100" s="367"/>
      <c r="DA100" s="41"/>
      <c r="DB100" s="41"/>
      <c r="DC100" s="41"/>
      <c r="DD100" s="41"/>
      <c r="DE100" s="41"/>
      <c r="DF100" s="41"/>
      <c r="DG100" s="41"/>
      <c r="DH100" s="41"/>
      <c r="DI100" s="41"/>
      <c r="DJ100" s="41"/>
      <c r="DK100" s="41"/>
      <c r="DL100" s="41"/>
      <c r="DM100" s="41"/>
      <c r="DN100" s="12"/>
      <c r="DO100" s="279"/>
      <c r="DP100" s="279"/>
      <c r="DQ100" s="279"/>
      <c r="DR100" s="279"/>
      <c r="DS100" s="279"/>
      <c r="DT100" s="279"/>
      <c r="DU100" s="331"/>
      <c r="DV100" s="331"/>
      <c r="DW100" s="331"/>
      <c r="DX100" s="331"/>
      <c r="DY100" s="331"/>
      <c r="DZ100" s="331"/>
      <c r="EA100" s="331"/>
      <c r="EB100" s="331"/>
      <c r="EC100" s="331"/>
      <c r="ED100" s="331"/>
      <c r="EE100" s="331"/>
      <c r="EF100" s="331"/>
      <c r="EG100" s="331"/>
      <c r="EH100" s="331"/>
      <c r="EI100" s="331"/>
      <c r="EJ100" s="331"/>
      <c r="EK100" s="331"/>
      <c r="EL100" s="331"/>
      <c r="EM100" s="331"/>
      <c r="EN100" s="331"/>
      <c r="EO100" s="331"/>
      <c r="EP100" s="331"/>
      <c r="EQ100" s="331"/>
      <c r="ER100" s="331"/>
      <c r="ES100" s="331"/>
      <c r="ET100" s="331"/>
      <c r="EU100" s="331"/>
      <c r="EV100" s="331"/>
      <c r="EW100" s="331"/>
      <c r="EX100" s="331"/>
      <c r="EY100" s="331"/>
      <c r="EZ100" s="331"/>
      <c r="FA100" s="331"/>
      <c r="FB100" s="331"/>
      <c r="FC100" s="331"/>
      <c r="FD100" s="331"/>
      <c r="FE100" s="331"/>
      <c r="FF100" s="331"/>
      <c r="FG100" s="331"/>
      <c r="FH100" s="331"/>
      <c r="FI100" s="331"/>
      <c r="FJ100" s="331"/>
      <c r="FK100" s="331"/>
      <c r="FL100" s="331"/>
      <c r="FM100" s="331"/>
      <c r="FN100" s="331"/>
      <c r="FO100" s="331"/>
      <c r="FP100" s="331"/>
      <c r="FQ100" s="331"/>
      <c r="FR100" s="331"/>
      <c r="FS100" s="331"/>
      <c r="FT100" s="331"/>
      <c r="FU100" s="331"/>
      <c r="FV100" s="331"/>
      <c r="FW100" s="331"/>
      <c r="FX100" s="331"/>
      <c r="FY100" s="331"/>
      <c r="FZ100" s="331"/>
      <c r="GA100" s="331"/>
      <c r="GB100" s="331"/>
      <c r="GC100" s="331"/>
      <c r="GD100" s="331"/>
      <c r="GE100" s="331"/>
      <c r="GF100" s="331"/>
      <c r="GG100" s="331"/>
      <c r="GH100" s="331"/>
      <c r="GI100" s="331"/>
      <c r="GJ100" s="331"/>
      <c r="GK100" s="331"/>
    </row>
    <row r="101" spans="1:193" ht="15.75">
      <c r="A101" s="386"/>
      <c r="B101" s="12"/>
      <c r="C101" s="67"/>
      <c r="D101" s="67"/>
      <c r="E101" s="830" t="s">
        <v>257</v>
      </c>
      <c r="F101" s="831"/>
      <c r="G101" s="831"/>
      <c r="H101" s="831"/>
      <c r="I101" s="831"/>
      <c r="J101" s="831"/>
      <c r="K101" s="831"/>
      <c r="L101" s="831"/>
      <c r="M101" s="831"/>
      <c r="N101" s="831"/>
      <c r="O101" s="831"/>
      <c r="P101" s="831"/>
      <c r="Q101" s="831"/>
      <c r="R101" s="831"/>
      <c r="S101" s="831"/>
      <c r="T101" s="831"/>
      <c r="U101" s="831"/>
      <c r="V101" s="831"/>
      <c r="W101" s="831"/>
      <c r="X101" s="831"/>
      <c r="Y101" s="831"/>
      <c r="Z101" s="831"/>
      <c r="AA101" s="831"/>
      <c r="AB101" s="831"/>
      <c r="AC101" s="831"/>
      <c r="AD101" s="831"/>
      <c r="AE101" s="831"/>
      <c r="AF101" s="831"/>
      <c r="AG101" s="831"/>
      <c r="AH101" s="831"/>
      <c r="AI101" s="831"/>
      <c r="AJ101" s="46"/>
      <c r="AK101" s="57"/>
      <c r="AL101" s="57"/>
      <c r="AM101" s="57"/>
      <c r="AN101" s="57"/>
      <c r="AO101" s="57"/>
      <c r="AP101" s="57"/>
      <c r="AQ101" s="57"/>
      <c r="AR101" s="57"/>
      <c r="AS101" s="57"/>
      <c r="AT101" s="57"/>
      <c r="AU101" s="57"/>
      <c r="AV101" s="57"/>
      <c r="AW101" s="57"/>
      <c r="AX101" s="57"/>
      <c r="AY101" s="40"/>
      <c r="AZ101" s="40"/>
      <c r="BA101" s="40"/>
      <c r="BB101" s="42"/>
      <c r="BC101" s="42"/>
      <c r="BD101" s="42"/>
      <c r="BE101" s="42"/>
      <c r="BF101" s="42"/>
      <c r="BG101" s="42"/>
      <c r="BH101" s="42"/>
      <c r="BI101" s="42"/>
      <c r="BJ101" s="42"/>
      <c r="BK101" s="42"/>
      <c r="BL101" s="40"/>
      <c r="BM101" s="40"/>
      <c r="BN101" s="40"/>
      <c r="BO101" s="40"/>
      <c r="BP101" s="40"/>
      <c r="BQ101" s="54"/>
      <c r="BR101" s="174"/>
      <c r="BS101" s="174"/>
      <c r="BT101" s="174"/>
      <c r="BU101" s="174"/>
      <c r="BV101" s="174"/>
      <c r="BW101" s="1139" t="e">
        <f>CG101/CG100</f>
        <v>#DIV/0!</v>
      </c>
      <c r="BX101" s="1139"/>
      <c r="BY101" s="1139"/>
      <c r="BZ101" s="1139"/>
      <c r="CA101" s="1139"/>
      <c r="CB101" s="1139"/>
      <c r="CC101" s="683"/>
      <c r="CD101" s="684"/>
      <c r="CE101" s="684"/>
      <c r="CF101" s="684"/>
      <c r="CG101" s="1147" t="e">
        <f>CG171</f>
        <v>#DIV/0!</v>
      </c>
      <c r="CH101" s="1147"/>
      <c r="CI101" s="1147"/>
      <c r="CJ101" s="1147"/>
      <c r="CK101" s="1147"/>
      <c r="CL101" s="1147"/>
      <c r="CM101" s="1147"/>
      <c r="CN101" s="1147"/>
      <c r="CO101" s="1147"/>
      <c r="CP101" s="416"/>
      <c r="CQ101" s="365"/>
      <c r="CR101" s="366"/>
      <c r="CS101" s="366"/>
      <c r="CT101" s="366"/>
      <c r="CU101" s="366"/>
      <c r="CV101" s="366"/>
      <c r="CW101" s="366"/>
      <c r="CX101" s="366"/>
      <c r="CY101" s="366"/>
      <c r="CZ101" s="366"/>
      <c r="DA101" s="12"/>
      <c r="DB101" s="12"/>
      <c r="DC101" s="12"/>
      <c r="DD101" s="12"/>
      <c r="DE101" s="12"/>
      <c r="DF101" s="12"/>
      <c r="DG101" s="12"/>
      <c r="DH101" s="12"/>
      <c r="DI101" s="12"/>
      <c r="DJ101" s="12"/>
      <c r="DK101" s="41"/>
      <c r="DL101" s="41"/>
      <c r="DM101" s="41"/>
      <c r="DN101" s="12"/>
      <c r="DO101" s="279"/>
      <c r="DP101" s="279"/>
      <c r="DQ101" s="279"/>
      <c r="DR101" s="279"/>
      <c r="DS101" s="279"/>
      <c r="DT101" s="279"/>
      <c r="DU101" s="317"/>
      <c r="DV101" s="317"/>
      <c r="DW101" s="317"/>
      <c r="DX101" s="317"/>
      <c r="DY101" s="317"/>
      <c r="DZ101" s="317"/>
      <c r="EA101" s="317"/>
      <c r="EB101" s="317"/>
      <c r="EC101" s="317"/>
      <c r="ED101" s="317"/>
      <c r="EE101" s="317"/>
      <c r="EF101" s="317"/>
      <c r="EG101" s="317"/>
      <c r="EH101" s="317"/>
      <c r="EI101" s="317"/>
      <c r="EJ101" s="317"/>
      <c r="EK101" s="317"/>
      <c r="EL101" s="317"/>
      <c r="EM101" s="317"/>
      <c r="EN101" s="317"/>
      <c r="EO101" s="317"/>
      <c r="EP101" s="317"/>
      <c r="EQ101" s="317"/>
      <c r="ER101" s="317"/>
      <c r="ES101" s="317"/>
      <c r="ET101" s="317"/>
      <c r="EU101" s="317"/>
      <c r="EV101" s="317"/>
      <c r="EW101" s="317"/>
      <c r="EX101" s="317"/>
      <c r="EY101" s="317"/>
      <c r="EZ101" s="317"/>
      <c r="FA101" s="317"/>
      <c r="FB101" s="317"/>
      <c r="FC101" s="317"/>
      <c r="FD101" s="317"/>
      <c r="FE101" s="317"/>
      <c r="FF101" s="317"/>
      <c r="FG101" s="317"/>
      <c r="FH101" s="317"/>
      <c r="FI101" s="317"/>
      <c r="FJ101" s="317"/>
      <c r="FK101" s="317"/>
      <c r="FL101" s="317"/>
      <c r="FM101" s="317"/>
      <c r="FN101" s="317"/>
      <c r="FO101" s="317"/>
      <c r="FP101" s="317"/>
      <c r="FQ101" s="317"/>
      <c r="FR101" s="317"/>
      <c r="FS101" s="317"/>
      <c r="FT101" s="317"/>
      <c r="FU101" s="317"/>
      <c r="FV101" s="317"/>
      <c r="FW101" s="317"/>
      <c r="FX101" s="317"/>
      <c r="FY101" s="317"/>
      <c r="FZ101" s="317"/>
      <c r="GA101" s="317"/>
      <c r="GB101" s="317"/>
      <c r="GC101" s="317"/>
      <c r="GD101" s="317"/>
      <c r="GE101" s="317"/>
      <c r="GF101" s="317"/>
      <c r="GG101" s="317"/>
      <c r="GH101" s="317"/>
      <c r="GI101" s="317"/>
      <c r="GJ101" s="317"/>
      <c r="GK101" s="317"/>
    </row>
    <row r="102" spans="1:193" ht="15.75">
      <c r="A102" s="386"/>
      <c r="B102" s="12"/>
      <c r="C102" s="67"/>
      <c r="D102" s="67"/>
      <c r="E102" s="830" t="s">
        <v>263</v>
      </c>
      <c r="F102" s="831"/>
      <c r="G102" s="831"/>
      <c r="H102" s="831"/>
      <c r="I102" s="831"/>
      <c r="J102" s="831"/>
      <c r="K102" s="831"/>
      <c r="L102" s="831"/>
      <c r="M102" s="831"/>
      <c r="N102" s="831"/>
      <c r="O102" s="831"/>
      <c r="P102" s="831"/>
      <c r="Q102" s="831"/>
      <c r="R102" s="831"/>
      <c r="S102" s="831"/>
      <c r="T102" s="831"/>
      <c r="U102" s="831"/>
      <c r="V102" s="831"/>
      <c r="W102" s="831"/>
      <c r="X102" s="831"/>
      <c r="Y102" s="831"/>
      <c r="Z102" s="831"/>
      <c r="AA102" s="831"/>
      <c r="AB102" s="831"/>
      <c r="AC102" s="831"/>
      <c r="AD102" s="831"/>
      <c r="AE102" s="831"/>
      <c r="AF102" s="831"/>
      <c r="AG102" s="831"/>
      <c r="AH102" s="831"/>
      <c r="AI102" s="831"/>
      <c r="AJ102" s="46"/>
      <c r="AK102" s="57"/>
      <c r="AL102" s="57"/>
      <c r="AM102" s="57"/>
      <c r="AN102" s="57"/>
      <c r="AO102" s="57"/>
      <c r="AP102" s="57"/>
      <c r="AQ102" s="57"/>
      <c r="AR102" s="57"/>
      <c r="AS102" s="57"/>
      <c r="AT102" s="57"/>
      <c r="AU102" s="57"/>
      <c r="AV102" s="57"/>
      <c r="AW102" s="57"/>
      <c r="AX102" s="57"/>
      <c r="AY102" s="40"/>
      <c r="AZ102" s="40"/>
      <c r="BA102" s="40"/>
      <c r="BB102" s="42"/>
      <c r="BC102" s="42"/>
      <c r="BD102" s="42"/>
      <c r="BE102" s="42"/>
      <c r="BF102" s="42"/>
      <c r="BG102" s="42"/>
      <c r="BH102" s="42"/>
      <c r="BI102" s="42"/>
      <c r="BJ102" s="42"/>
      <c r="BK102" s="42"/>
      <c r="BL102" s="40"/>
      <c r="BM102" s="40"/>
      <c r="BN102" s="40"/>
      <c r="BO102" s="40"/>
      <c r="BP102" s="40"/>
      <c r="BQ102" s="54"/>
      <c r="BR102" s="174"/>
      <c r="BS102" s="174"/>
      <c r="BT102" s="174"/>
      <c r="BU102" s="174"/>
      <c r="BV102" s="174"/>
      <c r="BW102" s="1139" t="e">
        <f>CG102/CG100</f>
        <v>#DIV/0!</v>
      </c>
      <c r="BX102" s="1139"/>
      <c r="BY102" s="1139"/>
      <c r="BZ102" s="1139"/>
      <c r="CA102" s="1139"/>
      <c r="CB102" s="1139"/>
      <c r="CC102" s="683"/>
      <c r="CD102" s="683"/>
      <c r="CE102" s="683"/>
      <c r="CF102" s="683"/>
      <c r="CG102" s="1147" t="e">
        <f>CG172</f>
        <v>#DIV/0!</v>
      </c>
      <c r="CH102" s="1147"/>
      <c r="CI102" s="1147"/>
      <c r="CJ102" s="1147"/>
      <c r="CK102" s="1147"/>
      <c r="CL102" s="1147"/>
      <c r="CM102" s="1147"/>
      <c r="CN102" s="1147"/>
      <c r="CO102" s="1147"/>
      <c r="CP102" s="685"/>
      <c r="CQ102" s="365"/>
      <c r="CR102" s="366"/>
      <c r="CS102" s="366"/>
      <c r="CT102" s="366"/>
      <c r="CU102" s="366"/>
      <c r="CV102" s="366"/>
      <c r="CW102" s="366"/>
      <c r="CX102" s="366"/>
      <c r="CY102" s="366"/>
      <c r="CZ102" s="366"/>
      <c r="DA102" s="12"/>
      <c r="DB102" s="12"/>
      <c r="DC102" s="12"/>
      <c r="DD102" s="12"/>
      <c r="DE102" s="12"/>
      <c r="DF102" s="12"/>
      <c r="DG102" s="12"/>
      <c r="DH102" s="12"/>
      <c r="DI102" s="12"/>
      <c r="DJ102" s="12"/>
      <c r="DK102" s="41"/>
      <c r="DL102" s="41"/>
      <c r="DM102" s="41"/>
      <c r="DN102" s="12"/>
      <c r="DO102" s="279"/>
      <c r="DP102" s="279"/>
      <c r="DQ102" s="279"/>
      <c r="DR102" s="279"/>
      <c r="DS102" s="279"/>
      <c r="DT102" s="279"/>
      <c r="DU102" s="317"/>
      <c r="DV102" s="317"/>
      <c r="DW102" s="317"/>
      <c r="DX102" s="317"/>
      <c r="DY102" s="317"/>
      <c r="DZ102" s="317"/>
      <c r="EA102" s="317"/>
      <c r="EB102" s="317"/>
      <c r="EC102" s="317"/>
      <c r="ED102" s="317"/>
      <c r="EE102" s="317"/>
      <c r="EF102" s="317"/>
      <c r="EG102" s="317"/>
      <c r="EH102" s="317"/>
      <c r="EI102" s="317"/>
      <c r="EJ102" s="317"/>
      <c r="EK102" s="317"/>
      <c r="EL102" s="317"/>
      <c r="EM102" s="317"/>
      <c r="EN102" s="317"/>
      <c r="EO102" s="317"/>
      <c r="EP102" s="317"/>
      <c r="EQ102" s="317"/>
      <c r="ER102" s="317"/>
      <c r="ES102" s="317"/>
      <c r="ET102" s="317"/>
      <c r="EU102" s="317"/>
      <c r="EV102" s="317"/>
      <c r="EW102" s="317"/>
      <c r="EX102" s="317"/>
      <c r="EY102" s="317"/>
      <c r="EZ102" s="317"/>
      <c r="FA102" s="317"/>
      <c r="FB102" s="317"/>
      <c r="FC102" s="317"/>
      <c r="FD102" s="317"/>
      <c r="FE102" s="317"/>
      <c r="FF102" s="317"/>
      <c r="FG102" s="317"/>
      <c r="FH102" s="317"/>
      <c r="FI102" s="317"/>
      <c r="FJ102" s="317"/>
      <c r="FK102" s="317"/>
      <c r="FL102" s="317"/>
      <c r="FM102" s="317"/>
      <c r="FN102" s="317"/>
      <c r="FO102" s="317"/>
      <c r="FP102" s="317"/>
      <c r="FQ102" s="317"/>
      <c r="FR102" s="317"/>
      <c r="FS102" s="317"/>
      <c r="FT102" s="317"/>
      <c r="FU102" s="317"/>
      <c r="FV102" s="317"/>
      <c r="FW102" s="317"/>
      <c r="FX102" s="317"/>
      <c r="FY102" s="317"/>
      <c r="FZ102" s="317"/>
      <c r="GA102" s="317"/>
      <c r="GB102" s="317"/>
      <c r="GC102" s="317"/>
      <c r="GD102" s="317"/>
      <c r="GE102" s="317"/>
      <c r="GF102" s="317"/>
      <c r="GG102" s="317"/>
      <c r="GH102" s="317"/>
      <c r="GI102" s="317"/>
      <c r="GJ102" s="317"/>
      <c r="GK102" s="317"/>
    </row>
    <row r="103" spans="1:193" ht="15.75">
      <c r="A103" s="386"/>
      <c r="B103" s="12"/>
      <c r="C103" s="67"/>
      <c r="D103" s="67"/>
      <c r="E103" s="686"/>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120"/>
      <c r="AK103" s="70"/>
      <c r="AL103" s="70"/>
      <c r="AM103" s="70"/>
      <c r="AN103" s="70"/>
      <c r="AO103" s="70"/>
      <c r="AP103" s="70"/>
      <c r="AQ103" s="70"/>
      <c r="AR103" s="70"/>
      <c r="AS103" s="70"/>
      <c r="AT103" s="70"/>
      <c r="AU103" s="70"/>
      <c r="AV103" s="70"/>
      <c r="AW103" s="70"/>
      <c r="AX103" s="70"/>
      <c r="AY103" s="106"/>
      <c r="AZ103" s="106"/>
      <c r="BA103" s="106"/>
      <c r="BB103" s="38"/>
      <c r="BC103" s="38"/>
      <c r="BD103" s="38"/>
      <c r="BE103" s="38"/>
      <c r="BF103" s="38"/>
      <c r="BG103" s="38"/>
      <c r="BH103" s="38"/>
      <c r="BI103" s="38"/>
      <c r="BJ103" s="38"/>
      <c r="BK103" s="38"/>
      <c r="BL103" s="106"/>
      <c r="BM103" s="106"/>
      <c r="BN103" s="106"/>
      <c r="BO103" s="106"/>
      <c r="BP103" s="106"/>
      <c r="BQ103" s="106"/>
      <c r="BR103" s="417"/>
      <c r="BS103" s="417"/>
      <c r="BT103" s="418"/>
      <c r="BU103" s="418"/>
      <c r="BV103" s="418"/>
      <c r="BW103" s="1190" t="e">
        <f>SUM(BW101:CB102)</f>
        <v>#DIV/0!</v>
      </c>
      <c r="BX103" s="1191"/>
      <c r="BY103" s="1191"/>
      <c r="BZ103" s="1191"/>
      <c r="CA103" s="1191"/>
      <c r="CB103" s="1191"/>
      <c r="CC103" s="80"/>
      <c r="CD103" s="80"/>
      <c r="CE103" s="80"/>
      <c r="CF103" s="80"/>
      <c r="CG103" s="80"/>
      <c r="CH103" s="80"/>
      <c r="CI103" s="80"/>
      <c r="CJ103" s="80"/>
      <c r="CK103" s="80"/>
      <c r="CL103" s="80"/>
      <c r="CM103" s="80"/>
      <c r="CN103" s="80"/>
      <c r="CO103" s="80"/>
      <c r="CP103" s="687"/>
      <c r="CQ103" s="365"/>
      <c r="CR103" s="693" t="e">
        <f>CR172</f>
        <v>#DIV/0!</v>
      </c>
      <c r="CS103" s="694"/>
      <c r="CT103" s="694"/>
      <c r="CU103" s="694"/>
      <c r="CV103" s="694"/>
      <c r="CW103" s="694"/>
      <c r="CX103" s="694"/>
      <c r="CY103" s="694"/>
      <c r="CZ103" s="694"/>
      <c r="DA103" s="960" t="str">
        <f>DA172</f>
        <v>CONTROLLO</v>
      </c>
      <c r="DB103" s="960"/>
      <c r="DC103" s="960"/>
      <c r="DD103" s="960"/>
      <c r="DE103" s="960"/>
      <c r="DF103" s="960"/>
      <c r="DG103" s="960"/>
      <c r="DH103" s="960"/>
      <c r="DI103" s="961"/>
      <c r="DJ103" s="41"/>
      <c r="DK103" s="41"/>
      <c r="DL103" s="41"/>
      <c r="DM103" s="12"/>
      <c r="DN103" s="12"/>
      <c r="DO103" s="279"/>
      <c r="DP103" s="279"/>
      <c r="DQ103" s="279"/>
      <c r="DR103" s="279"/>
      <c r="DS103" s="279"/>
      <c r="DT103" s="317"/>
      <c r="DU103" s="317"/>
      <c r="DV103" s="317"/>
      <c r="DW103" s="317"/>
      <c r="DX103" s="317"/>
      <c r="DY103" s="317"/>
      <c r="DZ103" s="317"/>
      <c r="EA103" s="317"/>
      <c r="EB103" s="317"/>
      <c r="EC103" s="317"/>
      <c r="ED103" s="317"/>
      <c r="EE103" s="317"/>
      <c r="EF103" s="317"/>
      <c r="EG103" s="317"/>
      <c r="EH103" s="317"/>
      <c r="EI103" s="317"/>
      <c r="EJ103" s="317"/>
      <c r="EK103" s="317"/>
      <c r="EL103" s="317"/>
      <c r="EM103" s="317"/>
      <c r="EN103" s="317"/>
      <c r="EO103" s="317"/>
      <c r="EP103" s="317"/>
      <c r="EQ103" s="317"/>
      <c r="ER103" s="317"/>
      <c r="ES103" s="317"/>
      <c r="ET103" s="317"/>
      <c r="EU103" s="317"/>
      <c r="EV103" s="317"/>
      <c r="EW103" s="317"/>
      <c r="EX103" s="317"/>
      <c r="EY103" s="317"/>
      <c r="EZ103" s="317"/>
      <c r="FA103" s="317"/>
      <c r="FB103" s="317"/>
      <c r="FC103" s="317"/>
      <c r="FD103" s="317"/>
      <c r="FE103" s="317"/>
      <c r="FF103" s="317"/>
      <c r="FG103" s="317"/>
      <c r="FH103" s="317"/>
      <c r="FI103" s="317"/>
      <c r="FJ103" s="317"/>
      <c r="FK103" s="317"/>
      <c r="FL103" s="317"/>
      <c r="FM103" s="317"/>
      <c r="FN103" s="317"/>
      <c r="FO103" s="317"/>
      <c r="FP103" s="317"/>
      <c r="FQ103" s="317"/>
      <c r="FR103" s="317"/>
      <c r="FS103" s="317"/>
      <c r="FT103" s="317"/>
      <c r="FU103" s="317"/>
      <c r="FV103" s="317"/>
      <c r="FW103" s="317"/>
      <c r="FX103" s="317"/>
      <c r="FY103" s="317"/>
      <c r="FZ103" s="317"/>
      <c r="GA103" s="317"/>
      <c r="GB103" s="317"/>
      <c r="GC103" s="317"/>
      <c r="GD103" s="317"/>
      <c r="GE103" s="317"/>
      <c r="GF103" s="317"/>
      <c r="GG103" s="317"/>
      <c r="GH103" s="317"/>
      <c r="GI103" s="317"/>
      <c r="GJ103" s="317"/>
      <c r="GK103" s="317"/>
    </row>
    <row r="104" spans="1:193" ht="11.25" customHeight="1">
      <c r="A104" s="386"/>
      <c r="B104" s="12"/>
      <c r="C104" s="67"/>
      <c r="D104" s="67"/>
      <c r="E104" s="64"/>
      <c r="F104" s="64"/>
      <c r="G104" s="64"/>
      <c r="H104" s="64"/>
      <c r="I104" s="64"/>
      <c r="J104" s="64"/>
      <c r="K104" s="64"/>
      <c r="L104" s="64"/>
      <c r="M104" s="64"/>
      <c r="N104" s="64"/>
      <c r="O104" s="64"/>
      <c r="P104" s="64"/>
      <c r="Q104" s="64"/>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54"/>
      <c r="AV104" s="54"/>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366"/>
      <c r="CR104" s="366"/>
      <c r="CS104" s="366"/>
      <c r="CT104" s="366"/>
      <c r="CU104" s="366"/>
      <c r="CV104" s="366"/>
      <c r="CW104" s="366"/>
      <c r="CX104" s="366"/>
      <c r="CY104" s="366"/>
      <c r="CZ104" s="366"/>
      <c r="DA104" s="12"/>
      <c r="DB104" s="12"/>
      <c r="DC104" s="12"/>
      <c r="DD104" s="12"/>
      <c r="DE104" s="12"/>
      <c r="DF104" s="12"/>
      <c r="DG104" s="12"/>
      <c r="DH104" s="12"/>
      <c r="DI104" s="12"/>
      <c r="DJ104" s="12"/>
      <c r="DK104" s="12"/>
      <c r="DL104" s="12"/>
      <c r="DM104" s="12"/>
      <c r="DN104" s="12"/>
      <c r="DO104" s="279"/>
      <c r="DP104" s="279"/>
      <c r="DQ104" s="279"/>
      <c r="DR104" s="279"/>
      <c r="DS104" s="279"/>
      <c r="DT104" s="279"/>
      <c r="DU104" s="279"/>
      <c r="DV104" s="279"/>
      <c r="DW104" s="279"/>
      <c r="DX104" s="279"/>
      <c r="DY104" s="279"/>
      <c r="DZ104" s="279"/>
      <c r="EA104" s="279"/>
      <c r="EB104" s="279"/>
      <c r="EC104" s="279"/>
      <c r="ED104" s="279"/>
      <c r="EE104" s="279"/>
      <c r="EF104" s="279"/>
      <c r="EG104" s="279"/>
      <c r="EH104" s="279"/>
      <c r="EI104" s="279"/>
      <c r="EJ104" s="279"/>
      <c r="EK104" s="279"/>
      <c r="EL104" s="279"/>
      <c r="EM104" s="279"/>
      <c r="EN104" s="279"/>
      <c r="EO104" s="279"/>
      <c r="EP104" s="279"/>
      <c r="EQ104" s="279"/>
      <c r="ER104" s="279"/>
      <c r="ES104" s="279"/>
      <c r="ET104" s="279"/>
      <c r="EU104" s="279"/>
      <c r="EV104" s="279"/>
      <c r="EW104" s="279"/>
      <c r="EX104" s="279"/>
      <c r="EY104" s="279"/>
      <c r="EZ104" s="279"/>
      <c r="FA104" s="279"/>
      <c r="FB104" s="279"/>
      <c r="FC104" s="279"/>
      <c r="FD104" s="279"/>
      <c r="FE104" s="279"/>
      <c r="FF104" s="279"/>
      <c r="FG104" s="279"/>
      <c r="FH104" s="279"/>
      <c r="FI104" s="279"/>
      <c r="FJ104" s="279"/>
      <c r="FK104" s="279"/>
      <c r="FL104" s="279"/>
      <c r="FM104" s="279"/>
      <c r="FN104" s="279"/>
      <c r="FO104" s="279"/>
      <c r="FP104" s="279"/>
      <c r="FQ104" s="279"/>
      <c r="FR104" s="279"/>
      <c r="FS104" s="279"/>
      <c r="FT104" s="279"/>
      <c r="FU104" s="279"/>
      <c r="FV104" s="279"/>
      <c r="FW104" s="279"/>
      <c r="FX104" s="279"/>
      <c r="FY104" s="279"/>
      <c r="FZ104" s="279"/>
      <c r="GA104" s="279"/>
      <c r="GB104" s="279"/>
      <c r="GC104" s="279"/>
      <c r="GD104" s="279"/>
      <c r="GE104" s="279"/>
      <c r="GF104" s="279"/>
      <c r="GG104" s="279"/>
      <c r="GH104" s="279"/>
      <c r="GI104" s="279"/>
      <c r="GJ104" s="279"/>
      <c r="GK104" s="387"/>
    </row>
    <row r="105" spans="1:193" ht="15">
      <c r="A105" s="420"/>
      <c r="B105" s="12"/>
      <c r="C105" s="421"/>
      <c r="D105" s="186"/>
      <c r="E105" s="422" t="s">
        <v>184</v>
      </c>
      <c r="F105" s="185"/>
      <c r="G105" s="332"/>
      <c r="H105" s="332"/>
      <c r="I105" s="332"/>
      <c r="J105" s="332"/>
      <c r="K105" s="332"/>
      <c r="L105" s="332"/>
      <c r="M105" s="202"/>
      <c r="N105" s="202"/>
      <c r="O105" s="202"/>
      <c r="P105" s="202"/>
      <c r="Q105" s="202"/>
      <c r="R105" s="202"/>
      <c r="S105" s="202"/>
      <c r="T105" s="202"/>
      <c r="U105" s="202"/>
      <c r="V105" s="202"/>
      <c r="W105" s="202"/>
      <c r="X105" s="202"/>
      <c r="Y105" s="202"/>
      <c r="Z105" s="202"/>
      <c r="AA105" s="202"/>
      <c r="AB105" s="202"/>
      <c r="AC105" s="202"/>
      <c r="AD105" s="202"/>
      <c r="AE105" s="202"/>
      <c r="AF105" s="202"/>
      <c r="AG105" s="42"/>
      <c r="AH105" s="42"/>
      <c r="AI105" s="64"/>
      <c r="AJ105" s="64"/>
      <c r="AK105" s="202"/>
      <c r="AL105" s="202"/>
      <c r="AM105" s="202"/>
      <c r="AN105" s="202"/>
      <c r="AO105" s="202"/>
      <c r="AP105" s="202"/>
      <c r="AQ105" s="42"/>
      <c r="AR105" s="42"/>
      <c r="AS105" s="42"/>
      <c r="AT105" s="42"/>
      <c r="AU105" s="42"/>
      <c r="AV105" s="42"/>
      <c r="AW105" s="42"/>
      <c r="AX105" s="42"/>
      <c r="AY105" s="42"/>
      <c r="AZ105" s="42"/>
      <c r="BA105" s="42"/>
      <c r="BB105" s="42"/>
      <c r="BC105" s="42"/>
      <c r="BD105" s="42"/>
      <c r="BE105" s="42"/>
      <c r="BF105" s="42"/>
      <c r="BG105" s="42"/>
      <c r="BH105" s="42"/>
      <c r="BI105" s="42"/>
      <c r="BJ105" s="42"/>
      <c r="BK105" s="43"/>
      <c r="BL105" s="43"/>
      <c r="BM105" s="43"/>
      <c r="BN105" s="43"/>
      <c r="BO105" s="43"/>
      <c r="BP105" s="43"/>
      <c r="BQ105" s="43"/>
      <c r="BR105" s="423"/>
      <c r="BS105" s="357"/>
      <c r="BT105" s="357"/>
      <c r="BU105" s="357"/>
      <c r="BV105" s="357"/>
      <c r="BW105" s="357"/>
      <c r="BX105" s="357"/>
      <c r="BY105" s="357"/>
      <c r="BZ105" s="357"/>
      <c r="CA105" s="357"/>
      <c r="CB105" s="357"/>
      <c r="CC105" s="357"/>
      <c r="CD105" s="357"/>
      <c r="CE105" s="424"/>
      <c r="CF105" s="425"/>
      <c r="CG105" s="425"/>
      <c r="CH105" s="425"/>
      <c r="CI105" s="425"/>
      <c r="CJ105" s="425"/>
      <c r="CK105" s="423"/>
      <c r="CL105" s="426"/>
      <c r="CM105" s="423"/>
      <c r="CN105" s="423"/>
      <c r="CO105" s="423"/>
      <c r="CP105" s="423"/>
      <c r="CQ105" s="366"/>
      <c r="CR105" s="366"/>
      <c r="CS105" s="366"/>
      <c r="CT105" s="366"/>
      <c r="CU105" s="366"/>
      <c r="CV105" s="366"/>
      <c r="CW105" s="366"/>
      <c r="CX105" s="366"/>
      <c r="CY105" s="366"/>
      <c r="CZ105" s="366"/>
      <c r="DA105" s="12"/>
      <c r="DB105" s="12"/>
      <c r="DC105" s="12"/>
      <c r="DD105" s="12"/>
      <c r="DE105" s="12"/>
      <c r="DF105" s="12"/>
      <c r="DG105" s="12"/>
      <c r="DH105" s="12"/>
      <c r="DI105" s="12"/>
      <c r="DJ105" s="12"/>
      <c r="DK105" s="12"/>
      <c r="DL105" s="12"/>
      <c r="DM105" s="12"/>
      <c r="DN105" s="12"/>
      <c r="DO105" s="279"/>
      <c r="DP105" s="279"/>
      <c r="DQ105" s="279"/>
      <c r="DR105" s="279"/>
      <c r="DS105" s="279"/>
      <c r="DT105" s="279"/>
      <c r="DU105" s="279"/>
      <c r="DV105" s="279"/>
      <c r="DW105" s="279"/>
      <c r="DX105" s="279"/>
      <c r="DY105" s="279"/>
      <c r="DZ105" s="279"/>
      <c r="EA105" s="279"/>
      <c r="EB105" s="279"/>
      <c r="EC105" s="279"/>
      <c r="ED105" s="279"/>
      <c r="EE105" s="279"/>
      <c r="EF105" s="279"/>
      <c r="EG105" s="279"/>
      <c r="EH105" s="279"/>
      <c r="EI105" s="279"/>
      <c r="EJ105" s="279"/>
      <c r="EK105" s="279"/>
      <c r="EL105" s="279"/>
      <c r="EM105" s="279"/>
      <c r="EN105" s="279"/>
      <c r="EO105" s="279"/>
      <c r="EP105" s="279"/>
      <c r="EQ105" s="279"/>
      <c r="ER105" s="279"/>
      <c r="ES105" s="318"/>
      <c r="ET105" s="318"/>
      <c r="EU105" s="318"/>
      <c r="EV105" s="318"/>
      <c r="EW105" s="318"/>
      <c r="EX105" s="283"/>
      <c r="EY105" s="293"/>
      <c r="EZ105" s="293"/>
      <c r="FA105" s="293"/>
      <c r="FB105" s="293"/>
      <c r="FC105" s="293"/>
      <c r="FD105" s="293"/>
      <c r="FE105" s="293"/>
      <c r="FF105" s="293"/>
      <c r="FG105" s="293"/>
      <c r="FH105" s="293"/>
      <c r="FI105" s="293"/>
      <c r="FJ105" s="293"/>
      <c r="FK105" s="279"/>
      <c r="FL105" s="279"/>
      <c r="FM105" s="279"/>
      <c r="FN105" s="279"/>
      <c r="FO105" s="279"/>
      <c r="FP105" s="283"/>
      <c r="FQ105" s="283"/>
      <c r="FR105" s="278"/>
      <c r="FS105" s="287"/>
      <c r="FT105" s="279"/>
      <c r="FU105" s="279"/>
      <c r="FV105" s="279"/>
      <c r="FW105" s="279"/>
      <c r="FX105" s="279"/>
      <c r="FY105" s="279"/>
      <c r="FZ105" s="284"/>
      <c r="GA105" s="285"/>
      <c r="GB105" s="286"/>
      <c r="GC105" s="286"/>
      <c r="GD105" s="286"/>
      <c r="GE105" s="286"/>
      <c r="GF105" s="278"/>
      <c r="GG105" s="287"/>
      <c r="GH105" s="409"/>
      <c r="GI105" s="409"/>
      <c r="GJ105" s="409"/>
      <c r="GK105" s="409"/>
    </row>
    <row r="106" spans="1:193" ht="15">
      <c r="A106" s="226"/>
      <c r="B106" s="12"/>
      <c r="C106" s="12"/>
      <c r="D106" s="12"/>
      <c r="E106" s="918"/>
      <c r="F106" s="919"/>
      <c r="G106" s="919"/>
      <c r="H106" s="919"/>
      <c r="I106" s="919"/>
      <c r="J106" s="919"/>
      <c r="K106" s="919"/>
      <c r="L106" s="919"/>
      <c r="M106" s="919"/>
      <c r="N106" s="919"/>
      <c r="O106" s="919"/>
      <c r="P106" s="919"/>
      <c r="Q106" s="919"/>
      <c r="R106" s="919"/>
      <c r="S106" s="919"/>
      <c r="T106" s="919"/>
      <c r="U106" s="919"/>
      <c r="V106" s="919"/>
      <c r="W106" s="919"/>
      <c r="X106" s="919"/>
      <c r="Y106" s="919"/>
      <c r="Z106" s="919"/>
      <c r="AA106" s="919"/>
      <c r="AB106" s="919"/>
      <c r="AC106" s="919"/>
      <c r="AD106" s="919"/>
      <c r="AE106" s="919"/>
      <c r="AF106" s="919"/>
      <c r="AG106" s="919"/>
      <c r="AH106" s="919"/>
      <c r="AI106" s="919"/>
      <c r="AJ106" s="919"/>
      <c r="AK106" s="919"/>
      <c r="AL106" s="919"/>
      <c r="AM106" s="335"/>
      <c r="AN106" s="335"/>
      <c r="AO106" s="335"/>
      <c r="AP106" s="335"/>
      <c r="AQ106" s="335"/>
      <c r="AR106" s="335"/>
      <c r="AS106" s="335"/>
      <c r="AT106" s="335"/>
      <c r="AU106" s="335"/>
      <c r="AV106" s="335"/>
      <c r="AW106" s="335"/>
      <c r="AX106" s="335"/>
      <c r="AY106" s="335"/>
      <c r="AZ106" s="335"/>
      <c r="BA106" s="335"/>
      <c r="BB106" s="335"/>
      <c r="BC106" s="335"/>
      <c r="BD106" s="335"/>
      <c r="BE106" s="380"/>
      <c r="BF106" s="1014" t="str">
        <f>BE286</f>
        <v> SU FINANZIAMENTO</v>
      </c>
      <c r="BG106" s="1014"/>
      <c r="BH106" s="1014"/>
      <c r="BI106" s="1014"/>
      <c r="BJ106" s="1014"/>
      <c r="BK106" s="1014"/>
      <c r="BL106" s="1014"/>
      <c r="BM106" s="1014"/>
      <c r="BN106" s="1014"/>
      <c r="BO106" s="1014"/>
      <c r="BP106" s="1014"/>
      <c r="BQ106" s="1014"/>
      <c r="BR106" s="1014"/>
      <c r="BS106" s="53"/>
      <c r="BT106" s="53"/>
      <c r="BU106" s="53"/>
      <c r="BV106" s="53"/>
      <c r="BW106" s="53"/>
      <c r="BX106" s="53"/>
      <c r="BY106" s="53"/>
      <c r="BZ106" s="53"/>
      <c r="CA106" s="53"/>
      <c r="CB106" s="53"/>
      <c r="CC106" s="53"/>
      <c r="CD106" s="363"/>
      <c r="CE106" s="363"/>
      <c r="CF106" s="363"/>
      <c r="CG106" s="363"/>
      <c r="CH106" s="363"/>
      <c r="CI106" s="363"/>
      <c r="CJ106" s="363"/>
      <c r="CK106" s="363"/>
      <c r="CL106" s="363"/>
      <c r="CM106" s="363"/>
      <c r="CN106" s="363"/>
      <c r="CO106" s="363"/>
      <c r="CP106" s="363"/>
      <c r="CQ106" s="427"/>
      <c r="CR106" s="146"/>
      <c r="CS106" s="146"/>
      <c r="CT106" s="146"/>
      <c r="CU106" s="146"/>
      <c r="CV106" s="146"/>
      <c r="CW106" s="146"/>
      <c r="CX106" s="296"/>
      <c r="CY106" s="146"/>
      <c r="CZ106" s="146"/>
      <c r="DA106" s="12"/>
      <c r="DB106" s="20"/>
      <c r="DC106" s="20"/>
      <c r="DD106" s="20"/>
      <c r="DE106" s="20"/>
      <c r="DF106" s="20"/>
      <c r="DG106" s="20"/>
      <c r="DH106" s="20"/>
      <c r="DI106" s="20"/>
      <c r="DJ106" s="20"/>
      <c r="DK106" s="20"/>
      <c r="DL106" s="20"/>
      <c r="DM106" s="20"/>
      <c r="DN106" s="20"/>
      <c r="DO106" s="294"/>
      <c r="DP106" s="294"/>
      <c r="DQ106" s="294"/>
      <c r="DR106" s="294"/>
      <c r="DS106" s="294"/>
      <c r="DT106" s="294"/>
      <c r="DU106" s="294"/>
      <c r="DV106" s="294"/>
      <c r="DW106" s="294"/>
      <c r="DX106" s="294"/>
      <c r="DY106" s="294"/>
      <c r="DZ106" s="294"/>
      <c r="EA106" s="294"/>
      <c r="EB106" s="319"/>
      <c r="EC106" s="319"/>
      <c r="ED106" s="294"/>
      <c r="EE106" s="294"/>
      <c r="EF106" s="279"/>
      <c r="EG106" s="279"/>
      <c r="EH106" s="279"/>
      <c r="EI106" s="279"/>
      <c r="EJ106" s="279"/>
      <c r="EK106" s="279"/>
      <c r="EL106" s="279"/>
      <c r="EM106" s="279"/>
      <c r="EN106" s="279"/>
      <c r="EO106" s="279"/>
      <c r="EP106" s="279"/>
      <c r="EQ106" s="279"/>
      <c r="ER106" s="279"/>
      <c r="ES106" s="279"/>
      <c r="ET106" s="279"/>
      <c r="EU106" s="279"/>
      <c r="EV106" s="279"/>
      <c r="EW106" s="279"/>
      <c r="EX106" s="279"/>
      <c r="EY106" s="279"/>
      <c r="EZ106" s="279"/>
      <c r="FA106" s="279"/>
      <c r="FB106" s="279"/>
      <c r="FC106" s="279"/>
      <c r="FD106" s="281"/>
      <c r="FE106" s="281"/>
      <c r="FF106" s="281"/>
      <c r="FG106" s="281"/>
      <c r="FH106" s="281"/>
      <c r="FI106" s="281"/>
      <c r="FJ106" s="293"/>
      <c r="FK106" s="293"/>
      <c r="FL106" s="293"/>
      <c r="FM106" s="293"/>
      <c r="FN106" s="293"/>
      <c r="FO106" s="293"/>
      <c r="FP106" s="293"/>
      <c r="FQ106" s="293"/>
      <c r="FR106" s="293"/>
      <c r="FS106" s="293"/>
      <c r="FT106" s="293"/>
      <c r="FU106" s="293"/>
      <c r="FV106" s="279"/>
      <c r="FW106" s="279"/>
      <c r="FX106" s="279"/>
      <c r="FY106" s="279"/>
      <c r="FZ106" s="279"/>
      <c r="GA106" s="283"/>
      <c r="GB106" s="283"/>
      <c r="GC106" s="278"/>
      <c r="GD106" s="287"/>
      <c r="GE106" s="279"/>
      <c r="GF106" s="279"/>
      <c r="GG106" s="279"/>
      <c r="GH106" s="279"/>
      <c r="GI106" s="279"/>
      <c r="GJ106" s="279"/>
      <c r="GK106" s="284"/>
    </row>
    <row r="107" spans="1:193" ht="15">
      <c r="A107" s="226"/>
      <c r="B107" s="12"/>
      <c r="C107" s="12"/>
      <c r="D107" s="12"/>
      <c r="E107" s="327"/>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45"/>
      <c r="BF107" s="368"/>
      <c r="BG107" s="368"/>
      <c r="BH107" s="980" t="e">
        <f>BG287</f>
        <v>#DIV/0!</v>
      </c>
      <c r="BI107" s="980"/>
      <c r="BJ107" s="980"/>
      <c r="BK107" s="980"/>
      <c r="BL107" s="980"/>
      <c r="BM107" s="980"/>
      <c r="BN107" s="980"/>
      <c r="BO107" s="980"/>
      <c r="BP107" s="980"/>
      <c r="BQ107" s="357"/>
      <c r="BR107" s="54"/>
      <c r="BS107" s="54"/>
      <c r="BT107" s="54"/>
      <c r="BU107" s="54"/>
      <c r="BV107" s="54"/>
      <c r="BW107" s="54"/>
      <c r="BX107" s="54"/>
      <c r="BY107" s="54"/>
      <c r="BZ107" s="54"/>
      <c r="CA107" s="54"/>
      <c r="CB107" s="54"/>
      <c r="CC107" s="54"/>
      <c r="CD107" s="174"/>
      <c r="CE107" s="174"/>
      <c r="CF107" s="174"/>
      <c r="CG107" s="174"/>
      <c r="CH107" s="174"/>
      <c r="CI107" s="174"/>
      <c r="CJ107" s="174"/>
      <c r="CK107" s="174"/>
      <c r="CL107" s="174"/>
      <c r="CM107" s="174"/>
      <c r="CN107" s="174"/>
      <c r="CO107" s="174"/>
      <c r="CP107" s="174"/>
      <c r="CQ107" s="427"/>
      <c r="CR107" s="368"/>
      <c r="CS107" s="368"/>
      <c r="CT107" s="368"/>
      <c r="CU107" s="368"/>
      <c r="CV107" s="368"/>
      <c r="CW107" s="368"/>
      <c r="CX107" s="368"/>
      <c r="CY107" s="368"/>
      <c r="CZ107" s="357"/>
      <c r="DA107" s="45"/>
      <c r="DB107" s="45"/>
      <c r="DC107" s="20"/>
      <c r="DD107" s="20"/>
      <c r="DE107" s="20"/>
      <c r="DF107" s="20"/>
      <c r="DG107" s="20"/>
      <c r="DH107" s="20"/>
      <c r="DI107" s="20"/>
      <c r="DJ107" s="20"/>
      <c r="DK107" s="20"/>
      <c r="DL107" s="20"/>
      <c r="DM107" s="20"/>
      <c r="DN107" s="20"/>
      <c r="DO107" s="294"/>
      <c r="DP107" s="294"/>
      <c r="DQ107" s="294"/>
      <c r="DR107" s="294"/>
      <c r="DS107" s="294"/>
      <c r="DT107" s="294"/>
      <c r="DU107" s="294"/>
      <c r="DV107" s="294"/>
      <c r="DW107" s="294"/>
      <c r="DX107" s="294"/>
      <c r="DY107" s="294"/>
      <c r="DZ107" s="294"/>
      <c r="EA107" s="294"/>
      <c r="EB107" s="320"/>
      <c r="EC107" s="320"/>
      <c r="ED107" s="294"/>
      <c r="EE107" s="294"/>
      <c r="EF107" s="279"/>
      <c r="EG107" s="279"/>
      <c r="EH107" s="279"/>
      <c r="EI107" s="279"/>
      <c r="EJ107" s="279"/>
      <c r="EK107" s="279"/>
      <c r="EL107" s="279"/>
      <c r="EM107" s="279"/>
      <c r="EN107" s="279"/>
      <c r="EO107" s="279"/>
      <c r="EP107" s="279"/>
      <c r="EQ107" s="279"/>
      <c r="ER107" s="279"/>
      <c r="ES107" s="279"/>
      <c r="ET107" s="279"/>
      <c r="EU107" s="279"/>
      <c r="EV107" s="279"/>
      <c r="EW107" s="279"/>
      <c r="EX107" s="279"/>
      <c r="EY107" s="279"/>
      <c r="EZ107" s="279"/>
      <c r="FA107" s="279"/>
      <c r="FB107" s="279"/>
      <c r="FC107" s="279"/>
      <c r="FD107" s="281"/>
      <c r="FE107" s="281"/>
      <c r="FF107" s="281"/>
      <c r="FG107" s="281"/>
      <c r="FH107" s="281"/>
      <c r="FI107" s="281"/>
      <c r="FJ107" s="293"/>
      <c r="FK107" s="293"/>
      <c r="FL107" s="293"/>
      <c r="FM107" s="293"/>
      <c r="FN107" s="293"/>
      <c r="FO107" s="293"/>
      <c r="FP107" s="293"/>
      <c r="FQ107" s="293"/>
      <c r="FR107" s="293"/>
      <c r="FS107" s="293"/>
      <c r="FT107" s="293"/>
      <c r="FU107" s="293"/>
      <c r="FV107" s="279"/>
      <c r="FW107" s="279"/>
      <c r="FX107" s="279"/>
      <c r="FY107" s="279"/>
      <c r="FZ107" s="279"/>
      <c r="GA107" s="283"/>
      <c r="GB107" s="283"/>
      <c r="GC107" s="278"/>
      <c r="GD107" s="287"/>
      <c r="GE107" s="279"/>
      <c r="GF107" s="279"/>
      <c r="GG107" s="279"/>
      <c r="GH107" s="279"/>
      <c r="GI107" s="279"/>
      <c r="GJ107" s="279"/>
      <c r="GK107" s="284"/>
    </row>
    <row r="108" spans="1:193" ht="15">
      <c r="A108" s="226"/>
      <c r="B108" s="222"/>
      <c r="C108" s="12"/>
      <c r="D108" s="12"/>
      <c r="E108" s="794" t="str">
        <f>E288</f>
        <v>QUOTA RESPONSABILE SCIENTIFICO</v>
      </c>
      <c r="F108" s="795"/>
      <c r="G108" s="795"/>
      <c r="H108" s="795"/>
      <c r="I108" s="795"/>
      <c r="J108" s="795"/>
      <c r="K108" s="795"/>
      <c r="L108" s="795"/>
      <c r="M108" s="795"/>
      <c r="N108" s="795"/>
      <c r="O108" s="795"/>
      <c r="P108" s="795"/>
      <c r="Q108" s="795"/>
      <c r="R108" s="795"/>
      <c r="S108" s="795"/>
      <c r="T108" s="795"/>
      <c r="U108" s="795"/>
      <c r="V108" s="795"/>
      <c r="W108" s="795"/>
      <c r="X108" s="795"/>
      <c r="Y108" s="795"/>
      <c r="Z108" s="795"/>
      <c r="AA108" s="795"/>
      <c r="AB108" s="795"/>
      <c r="AC108" s="795"/>
      <c r="AD108" s="795"/>
      <c r="AE108" s="795"/>
      <c r="AF108" s="795"/>
      <c r="AG108" s="795"/>
      <c r="AH108" s="795"/>
      <c r="AI108" s="795"/>
      <c r="AJ108" s="795"/>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45"/>
      <c r="BF108" s="45"/>
      <c r="BG108" s="914"/>
      <c r="BH108" s="914"/>
      <c r="BI108" s="914"/>
      <c r="BJ108" s="914"/>
      <c r="BK108" s="914"/>
      <c r="BL108" s="914"/>
      <c r="BM108" s="914"/>
      <c r="BN108" s="914"/>
      <c r="BO108" s="914"/>
      <c r="BP108" s="11"/>
      <c r="BQ108" s="428"/>
      <c r="BR108" s="385"/>
      <c r="BS108" s="381"/>
      <c r="BT108" s="769" t="e">
        <f>BT288</f>
        <v>#DIV/0!</v>
      </c>
      <c r="BU108" s="769"/>
      <c r="BV108" s="769"/>
      <c r="BW108" s="769"/>
      <c r="BX108" s="769"/>
      <c r="BY108" s="769"/>
      <c r="BZ108" s="769"/>
      <c r="CA108" s="769"/>
      <c r="CB108" s="769"/>
      <c r="CC108" s="345"/>
      <c r="CD108" s="42"/>
      <c r="CE108" s="42"/>
      <c r="CF108" s="42"/>
      <c r="CG108" s="779" t="e">
        <f>CG288</f>
        <v>#DIV/0!</v>
      </c>
      <c r="CH108" s="779"/>
      <c r="CI108" s="779"/>
      <c r="CJ108" s="779"/>
      <c r="CK108" s="779"/>
      <c r="CL108" s="779"/>
      <c r="CM108" s="779"/>
      <c r="CN108" s="779"/>
      <c r="CO108" s="779"/>
      <c r="CP108" s="357"/>
      <c r="CQ108" s="427"/>
      <c r="CR108" s="429"/>
      <c r="CS108" s="429"/>
      <c r="CT108" s="429"/>
      <c r="CU108" s="429"/>
      <c r="CV108" s="429"/>
      <c r="CW108" s="429"/>
      <c r="CX108" s="384"/>
      <c r="CY108" s="384"/>
      <c r="CZ108" s="384"/>
      <c r="DA108" s="94"/>
      <c r="DB108" s="94"/>
      <c r="DC108" s="20"/>
      <c r="DD108" s="20"/>
      <c r="DE108" s="20"/>
      <c r="DF108" s="20"/>
      <c r="DG108" s="20"/>
      <c r="DH108" s="20"/>
      <c r="DI108" s="20"/>
      <c r="DJ108" s="20"/>
      <c r="DK108" s="20"/>
      <c r="DL108" s="20"/>
      <c r="DM108" s="20"/>
      <c r="DN108" s="20"/>
      <c r="DO108" s="294"/>
      <c r="DP108" s="294"/>
      <c r="DQ108" s="294"/>
      <c r="DR108" s="294"/>
      <c r="DS108" s="294"/>
      <c r="DT108" s="294"/>
      <c r="DU108" s="294"/>
      <c r="DV108" s="294"/>
      <c r="DW108" s="294"/>
      <c r="DX108" s="294"/>
      <c r="DY108" s="294"/>
      <c r="DZ108" s="294"/>
      <c r="EA108" s="294"/>
      <c r="EB108" s="430"/>
      <c r="EC108" s="431"/>
      <c r="ED108" s="294"/>
      <c r="EE108" s="294"/>
      <c r="EF108" s="279"/>
      <c r="EG108" s="279"/>
      <c r="EH108" s="279"/>
      <c r="EI108" s="279"/>
      <c r="EJ108" s="279"/>
      <c r="EK108" s="279"/>
      <c r="EL108" s="279"/>
      <c r="EM108" s="279"/>
      <c r="EN108" s="279"/>
      <c r="EO108" s="279"/>
      <c r="EP108" s="279"/>
      <c r="EQ108" s="279"/>
      <c r="ER108" s="279"/>
      <c r="ES108" s="279"/>
      <c r="ET108" s="279"/>
      <c r="EU108" s="279"/>
      <c r="EV108" s="279"/>
      <c r="EW108" s="279"/>
      <c r="EX108" s="279"/>
      <c r="EY108" s="279"/>
      <c r="EZ108" s="279"/>
      <c r="FA108" s="279"/>
      <c r="FB108" s="279"/>
      <c r="FC108" s="279"/>
      <c r="FD108" s="281"/>
      <c r="FE108" s="281"/>
      <c r="FF108" s="281"/>
      <c r="FG108" s="281"/>
      <c r="FH108" s="281"/>
      <c r="FI108" s="281"/>
      <c r="FJ108" s="293"/>
      <c r="FK108" s="293"/>
      <c r="FL108" s="293"/>
      <c r="FM108" s="293"/>
      <c r="FN108" s="293"/>
      <c r="FO108" s="293"/>
      <c r="FP108" s="293"/>
      <c r="FQ108" s="293"/>
      <c r="FR108" s="293"/>
      <c r="FS108" s="293"/>
      <c r="FT108" s="293"/>
      <c r="FU108" s="293"/>
      <c r="FV108" s="279"/>
      <c r="FW108" s="279"/>
      <c r="FX108" s="279"/>
      <c r="FY108" s="279"/>
      <c r="FZ108" s="279"/>
      <c r="GA108" s="283"/>
      <c r="GB108" s="283"/>
      <c r="GC108" s="278"/>
      <c r="GD108" s="287"/>
      <c r="GE108" s="279"/>
      <c r="GF108" s="279"/>
      <c r="GG108" s="279"/>
      <c r="GH108" s="279"/>
      <c r="GI108" s="279"/>
      <c r="GJ108" s="279"/>
      <c r="GK108" s="284"/>
    </row>
    <row r="109" spans="1:193" ht="15.75" customHeight="1">
      <c r="A109" s="226"/>
      <c r="B109" s="12"/>
      <c r="C109" s="12"/>
      <c r="D109" s="12"/>
      <c r="E109" s="794" t="str">
        <f>E289</f>
        <v>SPESE EFFETTIVE DEL PROGETTO</v>
      </c>
      <c r="F109" s="795"/>
      <c r="G109" s="795"/>
      <c r="H109" s="795"/>
      <c r="I109" s="795"/>
      <c r="J109" s="795"/>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10"/>
      <c r="AL109" s="10"/>
      <c r="AM109" s="10"/>
      <c r="AN109" s="10"/>
      <c r="AO109" s="10"/>
      <c r="AP109" s="10"/>
      <c r="AQ109" s="10"/>
      <c r="AR109" s="10"/>
      <c r="AS109" s="10"/>
      <c r="AT109" s="10"/>
      <c r="AU109" s="10"/>
      <c r="AV109" s="10"/>
      <c r="AW109" s="10"/>
      <c r="AX109" s="10"/>
      <c r="AY109" s="10"/>
      <c r="AZ109" s="10"/>
      <c r="BA109" s="10"/>
      <c r="BB109" s="10"/>
      <c r="BC109" s="10"/>
      <c r="BD109" s="42"/>
      <c r="BE109" s="45"/>
      <c r="BF109" s="45"/>
      <c r="BG109" s="914"/>
      <c r="BH109" s="914"/>
      <c r="BI109" s="914"/>
      <c r="BJ109" s="914"/>
      <c r="BK109" s="914"/>
      <c r="BL109" s="914"/>
      <c r="BM109" s="914"/>
      <c r="BN109" s="914"/>
      <c r="BO109" s="914"/>
      <c r="BP109" s="11"/>
      <c r="BQ109" s="45"/>
      <c r="BR109" s="357"/>
      <c r="BS109" s="357"/>
      <c r="BT109" s="769" t="e">
        <f>BT289</f>
        <v>#DIV/0!</v>
      </c>
      <c r="BU109" s="769"/>
      <c r="BV109" s="769"/>
      <c r="BW109" s="769"/>
      <c r="BX109" s="769"/>
      <c r="BY109" s="769"/>
      <c r="BZ109" s="769"/>
      <c r="CA109" s="769"/>
      <c r="CB109" s="769"/>
      <c r="CC109" s="45"/>
      <c r="CD109" s="42"/>
      <c r="CE109" s="42"/>
      <c r="CF109" s="42"/>
      <c r="CG109" s="779" t="e">
        <f>CG289</f>
        <v>#DIV/0!</v>
      </c>
      <c r="CH109" s="779"/>
      <c r="CI109" s="779"/>
      <c r="CJ109" s="779"/>
      <c r="CK109" s="779"/>
      <c r="CL109" s="779"/>
      <c r="CM109" s="779"/>
      <c r="CN109" s="779"/>
      <c r="CO109" s="779"/>
      <c r="CP109" s="357"/>
      <c r="CQ109" s="427"/>
      <c r="CR109" s="429"/>
      <c r="CS109" s="429"/>
      <c r="CT109" s="429"/>
      <c r="CU109" s="429"/>
      <c r="CV109" s="429"/>
      <c r="CW109" s="429"/>
      <c r="CX109" s="384"/>
      <c r="CY109" s="384"/>
      <c r="CZ109" s="384"/>
      <c r="DA109" s="94"/>
      <c r="DB109" s="94"/>
      <c r="DC109" s="20"/>
      <c r="DD109" s="20"/>
      <c r="DE109" s="20"/>
      <c r="DF109" s="20"/>
      <c r="DG109" s="20"/>
      <c r="DH109" s="20"/>
      <c r="DI109" s="20"/>
      <c r="DJ109" s="20"/>
      <c r="DK109" s="20"/>
      <c r="DL109" s="20"/>
      <c r="DM109" s="20"/>
      <c r="DN109" s="20"/>
      <c r="DO109" s="294"/>
      <c r="DP109" s="294"/>
      <c r="DQ109" s="294"/>
      <c r="DR109" s="294"/>
      <c r="DS109" s="294"/>
      <c r="DT109" s="294"/>
      <c r="DU109" s="294"/>
      <c r="DV109" s="294"/>
      <c r="DW109" s="294"/>
      <c r="DX109" s="294"/>
      <c r="DY109" s="294"/>
      <c r="DZ109" s="294"/>
      <c r="EA109" s="294"/>
      <c r="EB109" s="321"/>
      <c r="EC109" s="321"/>
      <c r="ED109" s="294"/>
      <c r="EE109" s="294"/>
      <c r="EF109" s="279"/>
      <c r="EG109" s="279"/>
      <c r="EH109" s="279"/>
      <c r="EI109" s="279"/>
      <c r="EJ109" s="279"/>
      <c r="EK109" s="279"/>
      <c r="EL109" s="279"/>
      <c r="EM109" s="279"/>
      <c r="EN109" s="279"/>
      <c r="EO109" s="279"/>
      <c r="EP109" s="279"/>
      <c r="EQ109" s="279"/>
      <c r="ER109" s="279"/>
      <c r="ES109" s="279"/>
      <c r="ET109" s="279"/>
      <c r="EU109" s="279"/>
      <c r="EV109" s="279"/>
      <c r="EW109" s="279"/>
      <c r="EX109" s="279"/>
      <c r="EY109" s="279"/>
      <c r="EZ109" s="279"/>
      <c r="FA109" s="279"/>
      <c r="FB109" s="279"/>
      <c r="FC109" s="279"/>
      <c r="FD109" s="281"/>
      <c r="FE109" s="281"/>
      <c r="FF109" s="281"/>
      <c r="FG109" s="281"/>
      <c r="FH109" s="281"/>
      <c r="FI109" s="281"/>
      <c r="FJ109" s="293"/>
      <c r="FK109" s="293"/>
      <c r="FL109" s="293"/>
      <c r="FM109" s="293"/>
      <c r="FN109" s="293"/>
      <c r="FO109" s="293"/>
      <c r="FP109" s="293"/>
      <c r="FQ109" s="293"/>
      <c r="FR109" s="293"/>
      <c r="FS109" s="293"/>
      <c r="FT109" s="293"/>
      <c r="FU109" s="293"/>
      <c r="FV109" s="279"/>
      <c r="FW109" s="279"/>
      <c r="FX109" s="279"/>
      <c r="FY109" s="279"/>
      <c r="FZ109" s="279"/>
      <c r="GA109" s="283"/>
      <c r="GB109" s="283"/>
      <c r="GC109" s="278"/>
      <c r="GD109" s="287"/>
      <c r="GE109" s="279"/>
      <c r="GF109" s="279"/>
      <c r="GG109" s="279"/>
      <c r="GH109" s="279"/>
      <c r="GI109" s="279"/>
      <c r="GJ109" s="279"/>
      <c r="GK109" s="284"/>
    </row>
    <row r="110" spans="1:193" ht="15.75" customHeight="1">
      <c r="A110" s="226"/>
      <c r="B110" s="12"/>
      <c r="C110" s="12"/>
      <c r="D110" s="12"/>
      <c r="E110" s="794" t="str">
        <f>E290</f>
        <v>QUOTA ECCEDENTE AL RESPONSABILE SCIENTIFICO ex art. 4 bis</v>
      </c>
      <c r="F110" s="795"/>
      <c r="G110" s="795"/>
      <c r="H110" s="795"/>
      <c r="I110" s="795"/>
      <c r="J110" s="795"/>
      <c r="K110" s="795"/>
      <c r="L110" s="795"/>
      <c r="M110" s="795"/>
      <c r="N110" s="795"/>
      <c r="O110" s="795"/>
      <c r="P110" s="795"/>
      <c r="Q110" s="795"/>
      <c r="R110" s="795"/>
      <c r="S110" s="795"/>
      <c r="T110" s="795"/>
      <c r="U110" s="795"/>
      <c r="V110" s="795"/>
      <c r="W110" s="795"/>
      <c r="X110" s="795"/>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10"/>
      <c r="AX110" s="10"/>
      <c r="AY110" s="10"/>
      <c r="AZ110" s="10"/>
      <c r="BA110" s="10"/>
      <c r="BB110" s="10"/>
      <c r="BC110" s="10"/>
      <c r="BD110" s="42"/>
      <c r="BE110" s="45"/>
      <c r="BF110" s="45"/>
      <c r="BG110" s="914"/>
      <c r="BH110" s="914"/>
      <c r="BI110" s="914"/>
      <c r="BJ110" s="914"/>
      <c r="BK110" s="914"/>
      <c r="BL110" s="914"/>
      <c r="BM110" s="914"/>
      <c r="BN110" s="914"/>
      <c r="BO110" s="914"/>
      <c r="BP110" s="11"/>
      <c r="BQ110" s="45"/>
      <c r="BR110" s="357"/>
      <c r="BS110" s="357"/>
      <c r="BT110" s="769" t="e">
        <f>BT290</f>
        <v>#DIV/0!</v>
      </c>
      <c r="BU110" s="769"/>
      <c r="BV110" s="769"/>
      <c r="BW110" s="769"/>
      <c r="BX110" s="769"/>
      <c r="BY110" s="769"/>
      <c r="BZ110" s="769"/>
      <c r="CA110" s="769"/>
      <c r="CB110" s="769"/>
      <c r="CC110" s="45"/>
      <c r="CD110" s="42"/>
      <c r="CE110" s="42"/>
      <c r="CF110" s="42"/>
      <c r="CG110" s="779" t="e">
        <f>CG290</f>
        <v>#DIV/0!</v>
      </c>
      <c r="CH110" s="779"/>
      <c r="CI110" s="779"/>
      <c r="CJ110" s="779"/>
      <c r="CK110" s="779"/>
      <c r="CL110" s="779"/>
      <c r="CM110" s="779"/>
      <c r="CN110" s="779"/>
      <c r="CO110" s="779"/>
      <c r="CP110" s="357"/>
      <c r="CQ110" s="427"/>
      <c r="CR110" s="429"/>
      <c r="CS110" s="429"/>
      <c r="CT110" s="429"/>
      <c r="CU110" s="429"/>
      <c r="CV110" s="429"/>
      <c r="CW110" s="429"/>
      <c r="CX110" s="384"/>
      <c r="CY110" s="384"/>
      <c r="CZ110" s="384"/>
      <c r="DA110" s="94"/>
      <c r="DB110" s="94"/>
      <c r="DC110" s="20"/>
      <c r="DD110" s="20"/>
      <c r="DE110" s="20"/>
      <c r="DF110" s="20"/>
      <c r="DG110" s="20"/>
      <c r="DH110" s="20"/>
      <c r="DI110" s="20"/>
      <c r="DJ110" s="20"/>
      <c r="DK110" s="20"/>
      <c r="DL110" s="20"/>
      <c r="DM110" s="20"/>
      <c r="DN110" s="20"/>
      <c r="DO110" s="294"/>
      <c r="DP110" s="294"/>
      <c r="DQ110" s="294"/>
      <c r="DR110" s="294"/>
      <c r="DS110" s="294"/>
      <c r="DT110" s="294"/>
      <c r="DU110" s="294"/>
      <c r="DV110" s="294"/>
      <c r="DW110" s="294"/>
      <c r="DX110" s="294"/>
      <c r="DY110" s="294"/>
      <c r="DZ110" s="294"/>
      <c r="EA110" s="294"/>
      <c r="EB110" s="321"/>
      <c r="EC110" s="321"/>
      <c r="ED110" s="294"/>
      <c r="EE110" s="294"/>
      <c r="EF110" s="279"/>
      <c r="EG110" s="279"/>
      <c r="EH110" s="279"/>
      <c r="EI110" s="279"/>
      <c r="EJ110" s="279"/>
      <c r="EK110" s="279"/>
      <c r="EL110" s="279"/>
      <c r="EM110" s="279"/>
      <c r="EN110" s="279"/>
      <c r="EO110" s="279"/>
      <c r="EP110" s="279"/>
      <c r="EQ110" s="279"/>
      <c r="ER110" s="279"/>
      <c r="ES110" s="279"/>
      <c r="ET110" s="279"/>
      <c r="EU110" s="279"/>
      <c r="EV110" s="279"/>
      <c r="EW110" s="279"/>
      <c r="EX110" s="279"/>
      <c r="EY110" s="279"/>
      <c r="EZ110" s="279"/>
      <c r="FA110" s="279"/>
      <c r="FB110" s="279"/>
      <c r="FC110" s="279"/>
      <c r="FD110" s="281"/>
      <c r="FE110" s="281"/>
      <c r="FF110" s="281"/>
      <c r="FG110" s="281"/>
      <c r="FH110" s="281"/>
      <c r="FI110" s="281"/>
      <c r="FJ110" s="293"/>
      <c r="FK110" s="293"/>
      <c r="FL110" s="293"/>
      <c r="FM110" s="293"/>
      <c r="FN110" s="293"/>
      <c r="FO110" s="293"/>
      <c r="FP110" s="293"/>
      <c r="FQ110" s="293"/>
      <c r="FR110" s="293"/>
      <c r="FS110" s="293"/>
      <c r="FT110" s="293"/>
      <c r="FU110" s="293"/>
      <c r="FV110" s="279"/>
      <c r="FW110" s="279"/>
      <c r="FX110" s="279"/>
      <c r="FY110" s="279"/>
      <c r="FZ110" s="279"/>
      <c r="GA110" s="283"/>
      <c r="GB110" s="283"/>
      <c r="GC110" s="278"/>
      <c r="GD110" s="287"/>
      <c r="GE110" s="279"/>
      <c r="GF110" s="279"/>
      <c r="GG110" s="279"/>
      <c r="GH110" s="279"/>
      <c r="GI110" s="279"/>
      <c r="GJ110" s="279"/>
      <c r="GK110" s="284"/>
    </row>
    <row r="111" spans="1:193" ht="15.75" customHeight="1">
      <c r="A111" s="226"/>
      <c r="B111" s="12"/>
      <c r="C111" s="12"/>
      <c r="D111" s="12"/>
      <c r="E111" s="926" t="s">
        <v>262</v>
      </c>
      <c r="F111" s="1116"/>
      <c r="G111" s="1116"/>
      <c r="H111" s="1116"/>
      <c r="I111" s="1116"/>
      <c r="J111" s="1116"/>
      <c r="K111" s="1116"/>
      <c r="L111" s="1116"/>
      <c r="M111" s="1116"/>
      <c r="N111" s="1116"/>
      <c r="O111" s="1116"/>
      <c r="P111" s="1116"/>
      <c r="Q111" s="1116"/>
      <c r="R111" s="1116"/>
      <c r="S111" s="1116"/>
      <c r="T111" s="1116"/>
      <c r="U111" s="1116"/>
      <c r="V111" s="1116"/>
      <c r="W111" s="1116"/>
      <c r="X111" s="1116"/>
      <c r="Y111" s="1116"/>
      <c r="Z111" s="1116"/>
      <c r="AA111" s="1116"/>
      <c r="AB111" s="1116"/>
      <c r="AC111" s="1116"/>
      <c r="AD111" s="1116"/>
      <c r="AE111" s="1116"/>
      <c r="AF111" s="1116"/>
      <c r="AG111" s="1116"/>
      <c r="AH111" s="1116"/>
      <c r="AI111" s="757"/>
      <c r="AJ111" s="757"/>
      <c r="AK111" s="757"/>
      <c r="AL111" s="757"/>
      <c r="AM111" s="757"/>
      <c r="AN111" s="757"/>
      <c r="AO111" s="115"/>
      <c r="AP111" s="115"/>
      <c r="AQ111" s="115"/>
      <c r="AR111" s="115"/>
      <c r="AS111" s="115"/>
      <c r="AT111" s="115"/>
      <c r="AU111" s="115"/>
      <c r="AV111" s="115"/>
      <c r="AW111" s="115"/>
      <c r="AX111" s="115"/>
      <c r="AY111" s="115"/>
      <c r="AZ111" s="10"/>
      <c r="BA111" s="757" t="s">
        <v>128</v>
      </c>
      <c r="BB111" s="757"/>
      <c r="BC111" s="757"/>
      <c r="BD111" s="757"/>
      <c r="BE111" s="757"/>
      <c r="BF111" s="757"/>
      <c r="BG111" s="979"/>
      <c r="BH111" s="979"/>
      <c r="BI111" s="979"/>
      <c r="BJ111" s="979"/>
      <c r="BK111" s="979"/>
      <c r="BL111" s="979"/>
      <c r="BM111" s="979"/>
      <c r="BN111" s="979"/>
      <c r="BO111" s="979"/>
      <c r="BP111" s="310"/>
      <c r="BQ111" s="234"/>
      <c r="BR111" s="369"/>
      <c r="BS111" s="370"/>
      <c r="BT111" s="1188" t="e">
        <f>BT291</f>
        <v>#DIV/0!</v>
      </c>
      <c r="BU111" s="1188"/>
      <c r="BV111" s="1188"/>
      <c r="BW111" s="1188"/>
      <c r="BX111" s="1188"/>
      <c r="BY111" s="1188"/>
      <c r="BZ111" s="1188"/>
      <c r="CA111" s="1188"/>
      <c r="CB111" s="1188"/>
      <c r="CC111" s="670"/>
      <c r="CD111" s="671"/>
      <c r="CE111" s="671"/>
      <c r="CF111" s="671"/>
      <c r="CG111" s="1115" t="e">
        <f>CG291</f>
        <v>#DIV/0!</v>
      </c>
      <c r="CH111" s="1115"/>
      <c r="CI111" s="1115"/>
      <c r="CJ111" s="1115"/>
      <c r="CK111" s="1115"/>
      <c r="CL111" s="1115"/>
      <c r="CM111" s="1115"/>
      <c r="CN111" s="1115"/>
      <c r="CO111" s="1115"/>
      <c r="CP111" s="372"/>
      <c r="CQ111" s="427"/>
      <c r="CR111" s="432"/>
      <c r="CS111" s="432"/>
      <c r="CT111" s="432"/>
      <c r="CU111" s="432"/>
      <c r="CV111" s="432"/>
      <c r="CW111" s="432"/>
      <c r="CX111" s="384"/>
      <c r="CY111" s="384"/>
      <c r="CZ111" s="384"/>
      <c r="DA111" s="94"/>
      <c r="DB111" s="94"/>
      <c r="DC111" s="20"/>
      <c r="DD111" s="20"/>
      <c r="DE111" s="20"/>
      <c r="DF111" s="20"/>
      <c r="DG111" s="20"/>
      <c r="DH111" s="20"/>
      <c r="DI111" s="20"/>
      <c r="DJ111" s="20"/>
      <c r="DK111" s="20"/>
      <c r="DL111" s="20"/>
      <c r="DM111" s="20"/>
      <c r="DN111" s="20"/>
      <c r="DO111" s="294"/>
      <c r="DP111" s="294"/>
      <c r="DQ111" s="294"/>
      <c r="DR111" s="294"/>
      <c r="DS111" s="294"/>
      <c r="DT111" s="294"/>
      <c r="DU111" s="294"/>
      <c r="DV111" s="294"/>
      <c r="DW111" s="294"/>
      <c r="DX111" s="294"/>
      <c r="DY111" s="294"/>
      <c r="DZ111" s="294"/>
      <c r="EA111" s="294"/>
      <c r="EB111" s="322"/>
      <c r="EC111" s="338"/>
      <c r="ED111" s="294"/>
      <c r="EE111" s="294"/>
      <c r="EF111" s="279"/>
      <c r="EG111" s="279"/>
      <c r="EH111" s="279"/>
      <c r="EI111" s="279"/>
      <c r="EJ111" s="279"/>
      <c r="EK111" s="279"/>
      <c r="EL111" s="279"/>
      <c r="EM111" s="279"/>
      <c r="EN111" s="279"/>
      <c r="EO111" s="279"/>
      <c r="EP111" s="279"/>
      <c r="EQ111" s="279"/>
      <c r="ER111" s="279"/>
      <c r="ES111" s="279"/>
      <c r="ET111" s="279"/>
      <c r="EU111" s="279"/>
      <c r="EV111" s="279"/>
      <c r="EW111" s="279"/>
      <c r="EX111" s="279"/>
      <c r="EY111" s="279"/>
      <c r="EZ111" s="279"/>
      <c r="FA111" s="279"/>
      <c r="FB111" s="279"/>
      <c r="FC111" s="279"/>
      <c r="FD111" s="281"/>
      <c r="FE111" s="281"/>
      <c r="FF111" s="281"/>
      <c r="FG111" s="281"/>
      <c r="FH111" s="281"/>
      <c r="FI111" s="281"/>
      <c r="FJ111" s="293"/>
      <c r="FK111" s="293"/>
      <c r="FL111" s="293"/>
      <c r="FM111" s="293"/>
      <c r="FN111" s="293"/>
      <c r="FO111" s="293"/>
      <c r="FP111" s="293"/>
      <c r="FQ111" s="293"/>
      <c r="FR111" s="293"/>
      <c r="FS111" s="293"/>
      <c r="FT111" s="293"/>
      <c r="FU111" s="293"/>
      <c r="FV111" s="279"/>
      <c r="FW111" s="279"/>
      <c r="FX111" s="279"/>
      <c r="FY111" s="279"/>
      <c r="FZ111" s="279"/>
      <c r="GA111" s="283"/>
      <c r="GB111" s="283"/>
      <c r="GC111" s="278"/>
      <c r="GD111" s="287"/>
      <c r="GE111" s="279"/>
      <c r="GF111" s="279"/>
      <c r="GG111" s="279"/>
      <c r="GH111" s="279"/>
      <c r="GI111" s="279"/>
      <c r="GJ111" s="279"/>
      <c r="GK111" s="284"/>
    </row>
    <row r="112" spans="1:193" ht="9" customHeight="1">
      <c r="A112" s="226"/>
      <c r="B112" s="12"/>
      <c r="C112" s="12"/>
      <c r="D112" s="12"/>
      <c r="E112" s="327"/>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64"/>
      <c r="AJ112" s="115"/>
      <c r="AK112" s="115"/>
      <c r="AL112" s="115"/>
      <c r="AM112" s="115"/>
      <c r="AN112" s="115"/>
      <c r="AO112" s="115"/>
      <c r="AP112" s="115"/>
      <c r="AQ112" s="115"/>
      <c r="AR112" s="115"/>
      <c r="AS112" s="115"/>
      <c r="AT112" s="115"/>
      <c r="AU112" s="115"/>
      <c r="AV112" s="115"/>
      <c r="AW112" s="115"/>
      <c r="AX112" s="115"/>
      <c r="AY112" s="115"/>
      <c r="AZ112" s="10"/>
      <c r="BA112" s="115"/>
      <c r="BB112" s="115"/>
      <c r="BC112" s="115"/>
      <c r="BD112" s="115"/>
      <c r="BE112" s="115"/>
      <c r="BF112" s="45"/>
      <c r="BG112" s="779"/>
      <c r="BH112" s="779"/>
      <c r="BI112" s="779"/>
      <c r="BJ112" s="779"/>
      <c r="BK112" s="779"/>
      <c r="BL112" s="779"/>
      <c r="BM112" s="779"/>
      <c r="BN112" s="779"/>
      <c r="BO112" s="779"/>
      <c r="BP112" s="11"/>
      <c r="BQ112" s="43"/>
      <c r="BR112" s="357"/>
      <c r="BS112" s="357"/>
      <c r="BT112" s="769"/>
      <c r="BU112" s="769"/>
      <c r="BV112" s="769"/>
      <c r="BW112" s="769"/>
      <c r="BX112" s="769"/>
      <c r="BY112" s="769"/>
      <c r="BZ112" s="769"/>
      <c r="CA112" s="769"/>
      <c r="CB112" s="769"/>
      <c r="CC112" s="45"/>
      <c r="CD112" s="42"/>
      <c r="CE112" s="42"/>
      <c r="CF112" s="42"/>
      <c r="CG112" s="779"/>
      <c r="CH112" s="779"/>
      <c r="CI112" s="779"/>
      <c r="CJ112" s="779"/>
      <c r="CK112" s="779"/>
      <c r="CL112" s="779"/>
      <c r="CM112" s="779"/>
      <c r="CN112" s="779"/>
      <c r="CO112" s="779"/>
      <c r="CP112" s="357"/>
      <c r="CQ112" s="427"/>
      <c r="CR112" s="429"/>
      <c r="CS112" s="429"/>
      <c r="CT112" s="429"/>
      <c r="CU112" s="429"/>
      <c r="CV112" s="429"/>
      <c r="CW112" s="429"/>
      <c r="CX112" s="384"/>
      <c r="CY112" s="384"/>
      <c r="CZ112" s="384"/>
      <c r="DA112" s="94"/>
      <c r="DB112" s="94"/>
      <c r="DC112" s="20"/>
      <c r="DD112" s="20"/>
      <c r="DE112" s="20"/>
      <c r="DF112" s="20"/>
      <c r="DG112" s="20"/>
      <c r="DH112" s="20"/>
      <c r="DI112" s="20"/>
      <c r="DJ112" s="20"/>
      <c r="DK112" s="20"/>
      <c r="DL112" s="20"/>
      <c r="DM112" s="20"/>
      <c r="DN112" s="20"/>
      <c r="DO112" s="294"/>
      <c r="DP112" s="294"/>
      <c r="DQ112" s="294"/>
      <c r="DR112" s="294"/>
      <c r="DS112" s="294"/>
      <c r="DT112" s="294"/>
      <c r="DU112" s="294"/>
      <c r="DV112" s="294"/>
      <c r="DW112" s="294"/>
      <c r="DX112" s="294"/>
      <c r="DY112" s="294"/>
      <c r="DZ112" s="294"/>
      <c r="EA112" s="294"/>
      <c r="EB112" s="281"/>
      <c r="EC112" s="321"/>
      <c r="ED112" s="294"/>
      <c r="EE112" s="294"/>
      <c r="EF112" s="279"/>
      <c r="EG112" s="279"/>
      <c r="EH112" s="279"/>
      <c r="EI112" s="279"/>
      <c r="EJ112" s="279"/>
      <c r="EK112" s="279"/>
      <c r="EL112" s="279"/>
      <c r="EM112" s="279"/>
      <c r="EN112" s="279"/>
      <c r="EO112" s="279"/>
      <c r="EP112" s="279"/>
      <c r="EQ112" s="279"/>
      <c r="ER112" s="279"/>
      <c r="ES112" s="279"/>
      <c r="ET112" s="279"/>
      <c r="EU112" s="279"/>
      <c r="EV112" s="279"/>
      <c r="EW112" s="279"/>
      <c r="EX112" s="279"/>
      <c r="EY112" s="279"/>
      <c r="EZ112" s="279"/>
      <c r="FA112" s="279"/>
      <c r="FB112" s="279"/>
      <c r="FC112" s="279"/>
      <c r="FD112" s="281"/>
      <c r="FE112" s="281"/>
      <c r="FF112" s="281"/>
      <c r="FG112" s="281"/>
      <c r="FH112" s="281"/>
      <c r="FI112" s="281"/>
      <c r="FJ112" s="293"/>
      <c r="FK112" s="293"/>
      <c r="FL112" s="293"/>
      <c r="FM112" s="293"/>
      <c r="FN112" s="293"/>
      <c r="FO112" s="293"/>
      <c r="FP112" s="293"/>
      <c r="FQ112" s="293"/>
      <c r="FR112" s="293"/>
      <c r="FS112" s="293"/>
      <c r="FT112" s="293"/>
      <c r="FU112" s="293"/>
      <c r="FV112" s="279"/>
      <c r="FW112" s="279"/>
      <c r="FX112" s="279"/>
      <c r="FY112" s="279"/>
      <c r="FZ112" s="279"/>
      <c r="GA112" s="283"/>
      <c r="GB112" s="283"/>
      <c r="GC112" s="278"/>
      <c r="GD112" s="287"/>
      <c r="GE112" s="279"/>
      <c r="GF112" s="279"/>
      <c r="GG112" s="279"/>
      <c r="GH112" s="279"/>
      <c r="GI112" s="279"/>
      <c r="GJ112" s="279"/>
      <c r="GK112" s="284"/>
    </row>
    <row r="113" spans="1:193" ht="15">
      <c r="A113" s="226"/>
      <c r="B113" s="12"/>
      <c r="C113" s="12"/>
      <c r="D113" s="12"/>
      <c r="E113" s="794" t="str">
        <f>E293</f>
        <v>QUOTE DA TRASFERIRE ALL'ATENEO</v>
      </c>
      <c r="F113" s="795"/>
      <c r="G113" s="795"/>
      <c r="H113" s="795"/>
      <c r="I113" s="795"/>
      <c r="J113" s="795"/>
      <c r="K113" s="795"/>
      <c r="L113" s="795"/>
      <c r="M113" s="795"/>
      <c r="N113" s="795"/>
      <c r="O113" s="795"/>
      <c r="P113" s="795"/>
      <c r="Q113" s="795"/>
      <c r="R113" s="795"/>
      <c r="S113" s="795"/>
      <c r="T113" s="795"/>
      <c r="U113" s="795"/>
      <c r="V113" s="795"/>
      <c r="W113" s="795"/>
      <c r="X113" s="795"/>
      <c r="Y113" s="795"/>
      <c r="Z113" s="795"/>
      <c r="AA113" s="795"/>
      <c r="AB113" s="795"/>
      <c r="AC113" s="795"/>
      <c r="AD113" s="795"/>
      <c r="AE113" s="795"/>
      <c r="AF113" s="795"/>
      <c r="AG113" s="795"/>
      <c r="AH113" s="795"/>
      <c r="AI113" s="795"/>
      <c r="AJ113" s="795"/>
      <c r="AK113" s="115"/>
      <c r="AL113" s="115"/>
      <c r="AM113" s="115"/>
      <c r="AN113" s="115"/>
      <c r="AO113" s="115"/>
      <c r="AP113" s="115"/>
      <c r="AQ113" s="115"/>
      <c r="AR113" s="115"/>
      <c r="AS113" s="115"/>
      <c r="AT113" s="115"/>
      <c r="AU113" s="115"/>
      <c r="AV113" s="115"/>
      <c r="AW113" s="115"/>
      <c r="AX113" s="115"/>
      <c r="AY113" s="115"/>
      <c r="AZ113" s="10"/>
      <c r="BA113" s="115"/>
      <c r="BB113" s="115"/>
      <c r="BC113" s="115"/>
      <c r="BD113" s="115"/>
      <c r="BE113" s="115"/>
      <c r="BF113" s="45"/>
      <c r="BG113" s="914"/>
      <c r="BH113" s="914"/>
      <c r="BI113" s="914"/>
      <c r="BJ113" s="914"/>
      <c r="BK113" s="914"/>
      <c r="BL113" s="914"/>
      <c r="BM113" s="914"/>
      <c r="BN113" s="914"/>
      <c r="BO113" s="914"/>
      <c r="BP113" s="11"/>
      <c r="BQ113" s="43"/>
      <c r="BR113" s="357"/>
      <c r="BS113" s="357"/>
      <c r="BT113" s="769" t="e">
        <f>BT293</f>
        <v>#DIV/0!</v>
      </c>
      <c r="BU113" s="769"/>
      <c r="BV113" s="769"/>
      <c r="BW113" s="769"/>
      <c r="BX113" s="769"/>
      <c r="BY113" s="769"/>
      <c r="BZ113" s="769"/>
      <c r="CA113" s="769"/>
      <c r="CB113" s="769"/>
      <c r="CC113" s="45"/>
      <c r="CD113" s="42"/>
      <c r="CE113" s="42"/>
      <c r="CF113" s="42"/>
      <c r="CG113" s="779" t="e">
        <f>CG293</f>
        <v>#DIV/0!</v>
      </c>
      <c r="CH113" s="779"/>
      <c r="CI113" s="779"/>
      <c r="CJ113" s="779"/>
      <c r="CK113" s="779"/>
      <c r="CL113" s="779"/>
      <c r="CM113" s="779"/>
      <c r="CN113" s="779"/>
      <c r="CO113" s="779"/>
      <c r="CP113" s="357"/>
      <c r="CQ113" s="427"/>
      <c r="CR113" s="429"/>
      <c r="CS113" s="1104" t="s">
        <v>258</v>
      </c>
      <c r="CT113" s="1105"/>
      <c r="CU113" s="1105"/>
      <c r="CV113" s="1105"/>
      <c r="CW113" s="1105"/>
      <c r="CX113" s="1105"/>
      <c r="CY113" s="1105"/>
      <c r="CZ113" s="1105"/>
      <c r="DA113" s="1105"/>
      <c r="DB113" s="1105"/>
      <c r="DC113" s="1105"/>
      <c r="DD113" s="1105"/>
      <c r="DE113" s="1105"/>
      <c r="DF113" s="1105"/>
      <c r="DG113" s="1105"/>
      <c r="DH113" s="1105"/>
      <c r="DI113" s="1105"/>
      <c r="DJ113" s="1105"/>
      <c r="DK113" s="1105"/>
      <c r="DL113" s="1106"/>
      <c r="DM113" s="20"/>
      <c r="DN113" s="20"/>
      <c r="DO113" s="294"/>
      <c r="DP113" s="294"/>
      <c r="DQ113" s="279"/>
      <c r="DR113" s="279"/>
      <c r="DS113" s="279"/>
      <c r="DT113" s="279"/>
      <c r="DU113" s="279"/>
      <c r="DV113" s="279"/>
      <c r="DW113" s="279"/>
      <c r="DX113" s="279"/>
      <c r="DY113" s="279"/>
      <c r="DZ113" s="279"/>
      <c r="EA113" s="279"/>
      <c r="EB113" s="279"/>
      <c r="EC113" s="279"/>
      <c r="ED113" s="279"/>
      <c r="EE113" s="279"/>
      <c r="EF113" s="279"/>
      <c r="EG113" s="279"/>
      <c r="EH113" s="279"/>
      <c r="EI113" s="279"/>
      <c r="EJ113" s="279"/>
      <c r="EK113" s="279"/>
      <c r="EL113" s="279"/>
      <c r="EM113" s="279"/>
      <c r="EN113" s="279"/>
      <c r="EO113" s="279"/>
      <c r="EP113" s="279"/>
      <c r="EQ113" s="279"/>
      <c r="ER113" s="279"/>
      <c r="ES113" s="279"/>
      <c r="ET113" s="279"/>
      <c r="EU113" s="279"/>
      <c r="EV113" s="279"/>
      <c r="EW113" s="279"/>
      <c r="EX113" s="279"/>
      <c r="EY113" s="279"/>
      <c r="EZ113" s="279"/>
      <c r="FA113" s="279"/>
      <c r="FB113" s="279"/>
      <c r="FC113" s="279"/>
      <c r="FD113" s="281"/>
      <c r="FE113" s="281"/>
      <c r="FF113" s="281"/>
      <c r="FG113" s="281"/>
      <c r="FH113" s="281"/>
      <c r="FI113" s="281"/>
      <c r="FJ113" s="293"/>
      <c r="FK113" s="293"/>
      <c r="FL113" s="293"/>
      <c r="FM113" s="293"/>
      <c r="FN113" s="293"/>
      <c r="FO113" s="293"/>
      <c r="FP113" s="293"/>
      <c r="FQ113" s="293"/>
      <c r="FR113" s="293"/>
      <c r="FS113" s="293"/>
      <c r="FT113" s="293"/>
      <c r="FU113" s="293"/>
      <c r="FV113" s="279"/>
      <c r="FW113" s="279"/>
      <c r="FX113" s="279"/>
      <c r="FY113" s="279"/>
      <c r="FZ113" s="279"/>
      <c r="GA113" s="283"/>
      <c r="GB113" s="283"/>
      <c r="GC113" s="278"/>
      <c r="GD113" s="287"/>
      <c r="GE113" s="279"/>
      <c r="GF113" s="279"/>
      <c r="GG113" s="279"/>
      <c r="GH113" s="279"/>
      <c r="GI113" s="279"/>
      <c r="GJ113" s="279"/>
      <c r="GK113" s="284"/>
    </row>
    <row r="114" spans="1:193" ht="15">
      <c r="A114" s="226"/>
      <c r="B114" s="12"/>
      <c r="C114" s="12"/>
      <c r="D114" s="12"/>
      <c r="E114" s="794" t="str">
        <f>E294</f>
        <v>AUTOFINANZIAMENTO  DIPARTIMENTO</v>
      </c>
      <c r="F114" s="795"/>
      <c r="G114" s="795"/>
      <c r="H114" s="795"/>
      <c r="I114" s="795"/>
      <c r="J114" s="795"/>
      <c r="K114" s="795"/>
      <c r="L114" s="795"/>
      <c r="M114" s="795"/>
      <c r="N114" s="795"/>
      <c r="O114" s="795"/>
      <c r="P114" s="795"/>
      <c r="Q114" s="795"/>
      <c r="R114" s="795"/>
      <c r="S114" s="795"/>
      <c r="T114" s="795"/>
      <c r="U114" s="795"/>
      <c r="V114" s="795"/>
      <c r="W114" s="795"/>
      <c r="X114" s="795"/>
      <c r="Y114" s="795"/>
      <c r="Z114" s="795"/>
      <c r="AA114" s="795"/>
      <c r="AB114" s="795"/>
      <c r="AC114" s="795"/>
      <c r="AD114" s="795"/>
      <c r="AE114" s="795"/>
      <c r="AF114" s="795"/>
      <c r="AG114" s="795"/>
      <c r="AH114" s="795"/>
      <c r="AI114" s="795"/>
      <c r="AJ114" s="795"/>
      <c r="AK114" s="115"/>
      <c r="AL114" s="115"/>
      <c r="AM114" s="115"/>
      <c r="AN114" s="115"/>
      <c r="AO114" s="115"/>
      <c r="AP114" s="115"/>
      <c r="AQ114" s="115"/>
      <c r="AR114" s="115"/>
      <c r="AS114" s="115"/>
      <c r="AT114" s="115"/>
      <c r="AU114" s="115"/>
      <c r="AV114" s="115"/>
      <c r="AW114" s="115"/>
      <c r="AX114" s="115"/>
      <c r="AY114" s="115"/>
      <c r="AZ114" s="10"/>
      <c r="BA114" s="115"/>
      <c r="BB114" s="115"/>
      <c r="BC114" s="115"/>
      <c r="BD114" s="115"/>
      <c r="BE114" s="115"/>
      <c r="BF114" s="45"/>
      <c r="BG114" s="914"/>
      <c r="BH114" s="914"/>
      <c r="BI114" s="914"/>
      <c r="BJ114" s="914"/>
      <c r="BK114" s="914"/>
      <c r="BL114" s="914"/>
      <c r="BM114" s="914"/>
      <c r="BN114" s="914"/>
      <c r="BO114" s="914"/>
      <c r="BP114" s="11"/>
      <c r="BQ114" s="43"/>
      <c r="BR114" s="357"/>
      <c r="BS114" s="357"/>
      <c r="BT114" s="769" t="e">
        <f>BT294</f>
        <v>#DIV/0!</v>
      </c>
      <c r="BU114" s="769"/>
      <c r="BV114" s="769"/>
      <c r="BW114" s="769"/>
      <c r="BX114" s="769"/>
      <c r="BY114" s="769"/>
      <c r="BZ114" s="769"/>
      <c r="CA114" s="769"/>
      <c r="CB114" s="769"/>
      <c r="CC114" s="45"/>
      <c r="CD114" s="42"/>
      <c r="CE114" s="42"/>
      <c r="CF114" s="42"/>
      <c r="CG114" s="779" t="e">
        <f>CG294</f>
        <v>#DIV/0!</v>
      </c>
      <c r="CH114" s="779"/>
      <c r="CI114" s="779"/>
      <c r="CJ114" s="779"/>
      <c r="CK114" s="779"/>
      <c r="CL114" s="779"/>
      <c r="CM114" s="779"/>
      <c r="CN114" s="779"/>
      <c r="CO114" s="779"/>
      <c r="CP114" s="357"/>
      <c r="CQ114" s="427"/>
      <c r="CR114" s="429"/>
      <c r="CS114" s="1089" t="s">
        <v>259</v>
      </c>
      <c r="CT114" s="1089"/>
      <c r="CU114" s="1089"/>
      <c r="CV114" s="1089"/>
      <c r="CW114" s="1089"/>
      <c r="CX114" s="1089"/>
      <c r="CY114" s="1089" t="s">
        <v>260</v>
      </c>
      <c r="CZ114" s="1089"/>
      <c r="DA114" s="1089"/>
      <c r="DB114" s="1089"/>
      <c r="DC114" s="1089"/>
      <c r="DD114" s="1089"/>
      <c r="DE114" s="1089"/>
      <c r="DF114" s="1089" t="s">
        <v>134</v>
      </c>
      <c r="DG114" s="1089"/>
      <c r="DH114" s="1089"/>
      <c r="DI114" s="1089"/>
      <c r="DJ114" s="1089"/>
      <c r="DK114" s="1089"/>
      <c r="DL114" s="1089"/>
      <c r="DM114" s="20"/>
      <c r="DN114" s="20"/>
      <c r="DO114" s="294"/>
      <c r="DP114" s="294"/>
      <c r="DQ114" s="279"/>
      <c r="DR114" s="279"/>
      <c r="DS114" s="279"/>
      <c r="DT114" s="279"/>
      <c r="DU114" s="279"/>
      <c r="DV114" s="279"/>
      <c r="DW114" s="279"/>
      <c r="DX114" s="279"/>
      <c r="DY114" s="279"/>
      <c r="DZ114" s="279"/>
      <c r="EA114" s="279"/>
      <c r="EB114" s="279"/>
      <c r="EC114" s="279"/>
      <c r="ED114" s="279"/>
      <c r="EE114" s="279"/>
      <c r="EF114" s="279"/>
      <c r="EG114" s="279"/>
      <c r="EH114" s="279"/>
      <c r="EI114" s="279"/>
      <c r="EJ114" s="279"/>
      <c r="EK114" s="279"/>
      <c r="EL114" s="279"/>
      <c r="EM114" s="279"/>
      <c r="EN114" s="279"/>
      <c r="EO114" s="279"/>
      <c r="EP114" s="279"/>
      <c r="EQ114" s="279"/>
      <c r="ER114" s="279"/>
      <c r="ES114" s="279"/>
      <c r="ET114" s="279"/>
      <c r="EU114" s="279"/>
      <c r="EV114" s="279"/>
      <c r="EW114" s="279"/>
      <c r="EX114" s="279"/>
      <c r="EY114" s="279"/>
      <c r="EZ114" s="279"/>
      <c r="FA114" s="279"/>
      <c r="FB114" s="279"/>
      <c r="FC114" s="279"/>
      <c r="FD114" s="281"/>
      <c r="FE114" s="281"/>
      <c r="FF114" s="281"/>
      <c r="FG114" s="281"/>
      <c r="FH114" s="281"/>
      <c r="FI114" s="281"/>
      <c r="FJ114" s="293"/>
      <c r="FK114" s="293"/>
      <c r="FL114" s="293"/>
      <c r="FM114" s="293"/>
      <c r="FN114" s="293"/>
      <c r="FO114" s="293"/>
      <c r="FP114" s="293"/>
      <c r="FQ114" s="293"/>
      <c r="FR114" s="293"/>
      <c r="FS114" s="293"/>
      <c r="FT114" s="293"/>
      <c r="FU114" s="293"/>
      <c r="FV114" s="279"/>
      <c r="FW114" s="279"/>
      <c r="FX114" s="279"/>
      <c r="FY114" s="279"/>
      <c r="FZ114" s="279"/>
      <c r="GA114" s="283"/>
      <c r="GB114" s="283"/>
      <c r="GC114" s="278"/>
      <c r="GD114" s="287"/>
      <c r="GE114" s="279"/>
      <c r="GF114" s="279"/>
      <c r="GG114" s="279"/>
      <c r="GH114" s="279"/>
      <c r="GI114" s="279"/>
      <c r="GJ114" s="279"/>
      <c r="GK114" s="284"/>
    </row>
    <row r="115" spans="1:193" ht="15.75" customHeight="1">
      <c r="A115" s="226"/>
      <c r="B115" s="12"/>
      <c r="C115" s="12"/>
      <c r="D115" s="12"/>
      <c r="E115" s="926" t="s">
        <v>261</v>
      </c>
      <c r="F115" s="1116"/>
      <c r="G115" s="1116"/>
      <c r="H115" s="1116"/>
      <c r="I115" s="1116"/>
      <c r="J115" s="1116"/>
      <c r="K115" s="1116"/>
      <c r="L115" s="1116"/>
      <c r="M115" s="1116"/>
      <c r="N115" s="1116"/>
      <c r="O115" s="1116"/>
      <c r="P115" s="1116"/>
      <c r="Q115" s="1116"/>
      <c r="R115" s="1116"/>
      <c r="S115" s="1116"/>
      <c r="T115" s="1116"/>
      <c r="U115" s="1116"/>
      <c r="V115" s="1116"/>
      <c r="W115" s="1116"/>
      <c r="X115" s="1116"/>
      <c r="Y115" s="1116"/>
      <c r="Z115" s="1116"/>
      <c r="AA115" s="1116"/>
      <c r="AB115" s="1116"/>
      <c r="AC115" s="1116"/>
      <c r="AD115" s="1116"/>
      <c r="AE115" s="1116"/>
      <c r="AF115" s="1116"/>
      <c r="AG115" s="1116"/>
      <c r="AH115" s="1116"/>
      <c r="AI115" s="10"/>
      <c r="AJ115" s="10"/>
      <c r="AK115" s="10"/>
      <c r="AL115" s="10"/>
      <c r="AM115" s="10"/>
      <c r="AN115" s="10"/>
      <c r="AO115" s="10"/>
      <c r="AP115" s="10"/>
      <c r="AQ115" s="10"/>
      <c r="AR115" s="10"/>
      <c r="AS115" s="10"/>
      <c r="AT115" s="10"/>
      <c r="AU115" s="10"/>
      <c r="AV115" s="10"/>
      <c r="AW115" s="10"/>
      <c r="AX115" s="10"/>
      <c r="AY115" s="10"/>
      <c r="AZ115" s="10"/>
      <c r="BA115" s="115"/>
      <c r="BB115" s="757" t="s">
        <v>128</v>
      </c>
      <c r="BC115" s="757"/>
      <c r="BD115" s="757"/>
      <c r="BE115" s="757"/>
      <c r="BF115" s="757"/>
      <c r="BG115" s="979"/>
      <c r="BH115" s="979"/>
      <c r="BI115" s="979"/>
      <c r="BJ115" s="979"/>
      <c r="BK115" s="979"/>
      <c r="BL115" s="979"/>
      <c r="BM115" s="979"/>
      <c r="BN115" s="979"/>
      <c r="BO115" s="979"/>
      <c r="BP115" s="236"/>
      <c r="BQ115" s="234"/>
      <c r="BR115" s="371"/>
      <c r="BS115" s="371"/>
      <c r="BT115" s="1188" t="e">
        <f>BT295</f>
        <v>#DIV/0!</v>
      </c>
      <c r="BU115" s="1188"/>
      <c r="BV115" s="1188"/>
      <c r="BW115" s="1188"/>
      <c r="BX115" s="1188"/>
      <c r="BY115" s="1188"/>
      <c r="BZ115" s="1188"/>
      <c r="CA115" s="1188"/>
      <c r="CB115" s="1188"/>
      <c r="CC115" s="672"/>
      <c r="CD115" s="673"/>
      <c r="CE115" s="673"/>
      <c r="CF115" s="673"/>
      <c r="CG115" s="1115" t="e">
        <f>CG295</f>
        <v>#DIV/0!</v>
      </c>
      <c r="CH115" s="1115"/>
      <c r="CI115" s="1115"/>
      <c r="CJ115" s="1115"/>
      <c r="CK115" s="1115"/>
      <c r="CL115" s="1115"/>
      <c r="CM115" s="1115"/>
      <c r="CN115" s="1115"/>
      <c r="CO115" s="1115"/>
      <c r="CP115" s="371"/>
      <c r="CQ115" s="427"/>
      <c r="CR115" s="432"/>
      <c r="CS115" s="1087" t="e">
        <f>DS234</f>
        <v>#DIV/0!</v>
      </c>
      <c r="CT115" s="1088"/>
      <c r="CU115" s="1088"/>
      <c r="CV115" s="1088"/>
      <c r="CW115" s="1088"/>
      <c r="CX115" s="1088"/>
      <c r="CY115" s="1084" t="e">
        <f>DT250</f>
        <v>#DIV/0!</v>
      </c>
      <c r="CZ115" s="1085"/>
      <c r="DA115" s="1085"/>
      <c r="DB115" s="1085"/>
      <c r="DC115" s="1085"/>
      <c r="DD115" s="1085"/>
      <c r="DE115" s="1086"/>
      <c r="DF115" s="1087" t="e">
        <f>CS115-CY115</f>
        <v>#DIV/0!</v>
      </c>
      <c r="DG115" s="1087"/>
      <c r="DH115" s="1087"/>
      <c r="DI115" s="1087"/>
      <c r="DJ115" s="1087"/>
      <c r="DK115" s="1087"/>
      <c r="DL115" s="1087"/>
      <c r="DM115" s="20"/>
      <c r="DN115" s="20"/>
      <c r="DO115" s="294"/>
      <c r="DP115" s="294"/>
      <c r="DQ115" s="279"/>
      <c r="DR115" s="279"/>
      <c r="DS115" s="279"/>
      <c r="DT115" s="279"/>
      <c r="DU115" s="279"/>
      <c r="DV115" s="279"/>
      <c r="DW115" s="279"/>
      <c r="DX115" s="279"/>
      <c r="DY115" s="279"/>
      <c r="DZ115" s="279"/>
      <c r="EA115" s="279"/>
      <c r="EB115" s="279"/>
      <c r="EC115" s="279"/>
      <c r="ED115" s="279"/>
      <c r="EE115" s="279"/>
      <c r="EF115" s="279"/>
      <c r="EG115" s="279"/>
      <c r="EH115" s="279"/>
      <c r="EI115" s="279"/>
      <c r="EJ115" s="279"/>
      <c r="EK115" s="279"/>
      <c r="EL115" s="279"/>
      <c r="EM115" s="279"/>
      <c r="EN115" s="279"/>
      <c r="EO115" s="279"/>
      <c r="EP115" s="279"/>
      <c r="EQ115" s="279"/>
      <c r="ER115" s="279"/>
      <c r="ES115" s="279"/>
      <c r="ET115" s="279"/>
      <c r="EU115" s="279"/>
      <c r="EV115" s="279"/>
      <c r="EW115" s="279"/>
      <c r="EX115" s="279"/>
      <c r="EY115" s="279"/>
      <c r="EZ115" s="279"/>
      <c r="FA115" s="279"/>
      <c r="FB115" s="279"/>
      <c r="FC115" s="279"/>
      <c r="FD115" s="281"/>
      <c r="FE115" s="281"/>
      <c r="FF115" s="281"/>
      <c r="FG115" s="281"/>
      <c r="FH115" s="281"/>
      <c r="FI115" s="281"/>
      <c r="FJ115" s="293"/>
      <c r="FK115" s="293"/>
      <c r="FL115" s="293"/>
      <c r="FM115" s="293"/>
      <c r="FN115" s="293"/>
      <c r="FO115" s="293"/>
      <c r="FP115" s="293"/>
      <c r="FQ115" s="293"/>
      <c r="FR115" s="293"/>
      <c r="FS115" s="293"/>
      <c r="FT115" s="293"/>
      <c r="FU115" s="293"/>
      <c r="FV115" s="279"/>
      <c r="FW115" s="279"/>
      <c r="FX115" s="279"/>
      <c r="FY115" s="279"/>
      <c r="FZ115" s="279"/>
      <c r="GA115" s="283"/>
      <c r="GB115" s="283"/>
      <c r="GC115" s="278"/>
      <c r="GD115" s="287"/>
      <c r="GE115" s="279"/>
      <c r="GF115" s="279"/>
      <c r="GG115" s="279"/>
      <c r="GH115" s="279"/>
      <c r="GI115" s="279"/>
      <c r="GJ115" s="279"/>
      <c r="GK115" s="284"/>
    </row>
    <row r="116" spans="1:193" ht="30.75" customHeight="1">
      <c r="A116" s="226"/>
      <c r="B116" s="12"/>
      <c r="C116" s="12"/>
      <c r="D116" s="12"/>
      <c r="E116" s="921"/>
      <c r="F116" s="922"/>
      <c r="G116" s="922"/>
      <c r="H116" s="922"/>
      <c r="I116" s="922"/>
      <c r="J116" s="922"/>
      <c r="K116" s="922"/>
      <c r="L116" s="922"/>
      <c r="M116" s="922"/>
      <c r="N116" s="922"/>
      <c r="O116" s="922"/>
      <c r="P116" s="922"/>
      <c r="Q116" s="922"/>
      <c r="R116" s="922"/>
      <c r="S116" s="922"/>
      <c r="T116" s="922"/>
      <c r="U116" s="922"/>
      <c r="V116" s="922"/>
      <c r="W116" s="922"/>
      <c r="X116" s="922"/>
      <c r="Y116" s="922"/>
      <c r="Z116" s="922"/>
      <c r="AA116" s="922"/>
      <c r="AB116" s="922"/>
      <c r="AC116" s="922"/>
      <c r="AD116" s="922"/>
      <c r="AE116" s="922"/>
      <c r="AF116" s="922"/>
      <c r="AG116" s="38"/>
      <c r="AH116" s="38"/>
      <c r="AI116" s="81"/>
      <c r="AJ116" s="81"/>
      <c r="AK116" s="120"/>
      <c r="AL116" s="120"/>
      <c r="AM116" s="120"/>
      <c r="AN116" s="120"/>
      <c r="AO116" s="120"/>
      <c r="AP116" s="120"/>
      <c r="AQ116" s="120"/>
      <c r="AR116" s="120"/>
      <c r="AS116" s="120"/>
      <c r="AT116" s="120"/>
      <c r="AU116" s="120"/>
      <c r="AV116" s="120"/>
      <c r="AW116" s="120"/>
      <c r="AX116" s="120"/>
      <c r="AY116" s="120"/>
      <c r="AZ116" s="120"/>
      <c r="BA116" s="120"/>
      <c r="BB116" s="38"/>
      <c r="BC116" s="38"/>
      <c r="BD116" s="38"/>
      <c r="BE116" s="120"/>
      <c r="BF116" s="38"/>
      <c r="BG116" s="843"/>
      <c r="BH116" s="843"/>
      <c r="BI116" s="843"/>
      <c r="BJ116" s="843"/>
      <c r="BK116" s="843"/>
      <c r="BL116" s="843"/>
      <c r="BM116" s="843"/>
      <c r="BN116" s="843"/>
      <c r="BO116" s="843"/>
      <c r="BP116" s="55"/>
      <c r="BQ116" s="52"/>
      <c r="BR116" s="433"/>
      <c r="BS116" s="433"/>
      <c r="BT116" s="1189" t="e">
        <f>BT296</f>
        <v>#DIV/0!</v>
      </c>
      <c r="BU116" s="1189"/>
      <c r="BV116" s="1189"/>
      <c r="BW116" s="1189"/>
      <c r="BX116" s="1189"/>
      <c r="BY116" s="1189"/>
      <c r="BZ116" s="1189"/>
      <c r="CA116" s="1189"/>
      <c r="CB116" s="1189"/>
      <c r="CC116" s="97"/>
      <c r="CD116" s="38"/>
      <c r="CE116" s="38"/>
      <c r="CF116" s="38"/>
      <c r="CG116" s="861" t="e">
        <f>CG296</f>
        <v>#DIV/0!</v>
      </c>
      <c r="CH116" s="861"/>
      <c r="CI116" s="861"/>
      <c r="CJ116" s="861"/>
      <c r="CK116" s="861"/>
      <c r="CL116" s="861"/>
      <c r="CM116" s="861"/>
      <c r="CN116" s="861"/>
      <c r="CO116" s="861"/>
      <c r="CP116" s="434"/>
      <c r="CQ116" s="427"/>
      <c r="CR116" s="425"/>
      <c r="CS116" s="425"/>
      <c r="CT116" s="423"/>
      <c r="CU116" s="426"/>
      <c r="CV116" s="423"/>
      <c r="CW116" s="423"/>
      <c r="CX116" s="384"/>
      <c r="CY116" s="384"/>
      <c r="CZ116" s="384"/>
      <c r="DA116" s="94"/>
      <c r="DB116" s="94"/>
      <c r="DC116" s="20"/>
      <c r="DD116" s="20"/>
      <c r="DE116" s="20"/>
      <c r="DF116" s="20"/>
      <c r="DG116" s="20"/>
      <c r="DH116" s="20"/>
      <c r="DI116" s="20"/>
      <c r="DJ116" s="20"/>
      <c r="DK116" s="20"/>
      <c r="DL116" s="20"/>
      <c r="DM116" s="20"/>
      <c r="DN116" s="20"/>
      <c r="DO116" s="294"/>
      <c r="DP116" s="294"/>
      <c r="DQ116" s="294"/>
      <c r="DR116" s="279"/>
      <c r="DS116" s="279"/>
      <c r="DT116" s="279"/>
      <c r="DU116" s="279"/>
      <c r="DV116" s="279"/>
      <c r="DW116" s="294"/>
      <c r="DX116" s="294"/>
      <c r="DY116" s="294"/>
      <c r="DZ116" s="294"/>
      <c r="EA116" s="294"/>
      <c r="EB116" s="340"/>
      <c r="EC116" s="341"/>
      <c r="ED116" s="294"/>
      <c r="EE116" s="294"/>
      <c r="EF116" s="279"/>
      <c r="EG116" s="279"/>
      <c r="EH116" s="279"/>
      <c r="EI116" s="279"/>
      <c r="EJ116" s="279"/>
      <c r="EK116" s="279"/>
      <c r="EL116" s="279"/>
      <c r="EM116" s="279"/>
      <c r="EN116" s="279"/>
      <c r="EO116" s="279"/>
      <c r="EP116" s="279"/>
      <c r="EQ116" s="279"/>
      <c r="ER116" s="279"/>
      <c r="ES116" s="279"/>
      <c r="ET116" s="279"/>
      <c r="EU116" s="279"/>
      <c r="EV116" s="279"/>
      <c r="EW116" s="279"/>
      <c r="EX116" s="279"/>
      <c r="EY116" s="279"/>
      <c r="EZ116" s="279"/>
      <c r="FA116" s="279"/>
      <c r="FB116" s="279"/>
      <c r="FC116" s="279"/>
      <c r="FD116" s="281"/>
      <c r="FE116" s="281"/>
      <c r="FF116" s="281"/>
      <c r="FG116" s="281"/>
      <c r="FH116" s="281"/>
      <c r="FI116" s="281"/>
      <c r="FJ116" s="293"/>
      <c r="FK116" s="293"/>
      <c r="FL116" s="293"/>
      <c r="FM116" s="293"/>
      <c r="FN116" s="293"/>
      <c r="FO116" s="293"/>
      <c r="FP116" s="293"/>
      <c r="FQ116" s="293"/>
      <c r="FR116" s="293"/>
      <c r="FS116" s="293"/>
      <c r="FT116" s="293"/>
      <c r="FU116" s="293"/>
      <c r="FV116" s="279"/>
      <c r="FW116" s="279"/>
      <c r="FX116" s="279"/>
      <c r="FY116" s="279"/>
      <c r="FZ116" s="279"/>
      <c r="GA116" s="283"/>
      <c r="GB116" s="283"/>
      <c r="GC116" s="278"/>
      <c r="GD116" s="287"/>
      <c r="GE116" s="279"/>
      <c r="GF116" s="279"/>
      <c r="GG116" s="279"/>
      <c r="GH116" s="279"/>
      <c r="GI116" s="279"/>
      <c r="GJ116" s="279"/>
      <c r="GK116" s="284"/>
    </row>
    <row r="117" spans="1:193" ht="16.5" customHeight="1">
      <c r="A117" s="386"/>
      <c r="B117" s="12"/>
      <c r="C117" s="67"/>
      <c r="D117" s="67"/>
      <c r="E117" s="64"/>
      <c r="F117" s="64"/>
      <c r="G117" s="64"/>
      <c r="H117" s="64"/>
      <c r="I117" s="64"/>
      <c r="J117" s="64"/>
      <c r="K117" s="64"/>
      <c r="L117" s="64"/>
      <c r="M117" s="64"/>
      <c r="N117" s="64"/>
      <c r="O117" s="64"/>
      <c r="P117" s="64"/>
      <c r="Q117" s="64"/>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54"/>
      <c r="AV117" s="54"/>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279"/>
      <c r="DP117" s="279"/>
      <c r="DQ117" s="279"/>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79"/>
      <c r="EO117" s="279"/>
      <c r="EP117" s="279"/>
      <c r="EQ117" s="279"/>
      <c r="ER117" s="279"/>
      <c r="ES117" s="279"/>
      <c r="ET117" s="279"/>
      <c r="EU117" s="279"/>
      <c r="EV117" s="279"/>
      <c r="EW117" s="279"/>
      <c r="EX117" s="279"/>
      <c r="EY117" s="279"/>
      <c r="EZ117" s="279"/>
      <c r="FA117" s="279"/>
      <c r="FB117" s="279"/>
      <c r="FC117" s="279"/>
      <c r="FD117" s="279"/>
      <c r="FE117" s="279"/>
      <c r="FF117" s="279"/>
      <c r="FG117" s="279"/>
      <c r="FH117" s="279"/>
      <c r="FI117" s="279"/>
      <c r="FJ117" s="279"/>
      <c r="FK117" s="279"/>
      <c r="FL117" s="279"/>
      <c r="FM117" s="279"/>
      <c r="FN117" s="279"/>
      <c r="FO117" s="279"/>
      <c r="FP117" s="279"/>
      <c r="FQ117" s="279"/>
      <c r="FR117" s="279"/>
      <c r="FS117" s="279"/>
      <c r="FT117" s="279"/>
      <c r="FU117" s="279"/>
      <c r="FV117" s="279"/>
      <c r="FW117" s="279"/>
      <c r="FX117" s="279"/>
      <c r="FY117" s="279"/>
      <c r="FZ117" s="279"/>
      <c r="GA117" s="279"/>
      <c r="GB117" s="279"/>
      <c r="GC117" s="279"/>
      <c r="GD117" s="279"/>
      <c r="GE117" s="279"/>
      <c r="GF117" s="279"/>
      <c r="GG117" s="279"/>
      <c r="GH117" s="279"/>
      <c r="GI117" s="279"/>
      <c r="GJ117" s="279"/>
      <c r="GK117" s="387"/>
    </row>
    <row r="118" spans="1:193" ht="16.5" customHeight="1">
      <c r="A118" s="386"/>
      <c r="B118" s="279"/>
      <c r="C118" s="313"/>
      <c r="D118" s="313"/>
      <c r="E118" s="314"/>
      <c r="F118" s="314"/>
      <c r="G118" s="314"/>
      <c r="H118" s="314"/>
      <c r="I118" s="314"/>
      <c r="J118" s="314"/>
      <c r="K118" s="314"/>
      <c r="L118" s="314"/>
      <c r="M118" s="314"/>
      <c r="N118" s="314"/>
      <c r="O118" s="314"/>
      <c r="P118" s="314"/>
      <c r="Q118" s="314"/>
      <c r="R118" s="315"/>
      <c r="S118" s="315"/>
      <c r="T118" s="315"/>
      <c r="U118" s="315"/>
      <c r="V118" s="315"/>
      <c r="W118" s="315"/>
      <c r="X118" s="315"/>
      <c r="Y118" s="315"/>
      <c r="Z118" s="315"/>
      <c r="AA118" s="315"/>
      <c r="AB118" s="315"/>
      <c r="AC118" s="315"/>
      <c r="AD118" s="315"/>
      <c r="AE118" s="315"/>
      <c r="AF118" s="315"/>
      <c r="AG118" s="315"/>
      <c r="AH118" s="315"/>
      <c r="AI118" s="315"/>
      <c r="AJ118" s="315"/>
      <c r="AK118" s="315"/>
      <c r="AL118" s="315"/>
      <c r="AM118" s="315"/>
      <c r="AN118" s="315"/>
      <c r="AO118" s="315"/>
      <c r="AP118" s="315"/>
      <c r="AQ118" s="315"/>
      <c r="AR118" s="315"/>
      <c r="AS118" s="315"/>
      <c r="AT118" s="315"/>
      <c r="AU118" s="316"/>
      <c r="AV118" s="316"/>
      <c r="AW118" s="280"/>
      <c r="AX118" s="280"/>
      <c r="AY118" s="280"/>
      <c r="AZ118" s="280"/>
      <c r="BA118" s="280"/>
      <c r="BB118" s="280"/>
      <c r="BC118" s="280"/>
      <c r="BD118" s="280"/>
      <c r="BE118" s="846"/>
      <c r="BF118" s="846"/>
      <c r="BG118" s="846"/>
      <c r="BH118" s="846"/>
      <c r="BI118" s="846"/>
      <c r="BJ118" s="846"/>
      <c r="BK118" s="846"/>
      <c r="BL118" s="846"/>
      <c r="BM118" s="846"/>
      <c r="BN118" s="846"/>
      <c r="BO118" s="846"/>
      <c r="BP118" s="846"/>
      <c r="BQ118" s="846"/>
      <c r="BR118" s="846"/>
      <c r="BS118" s="846"/>
      <c r="BT118" s="280"/>
      <c r="BU118" s="280"/>
      <c r="BV118" s="1158"/>
      <c r="BW118" s="1159"/>
      <c r="BX118" s="1159"/>
      <c r="BY118" s="1159"/>
      <c r="BZ118" s="1159"/>
      <c r="CA118" s="1159"/>
      <c r="CB118" s="280"/>
      <c r="CC118" s="280"/>
      <c r="CD118" s="280"/>
      <c r="CE118" s="280"/>
      <c r="CF118" s="280"/>
      <c r="CG118" s="280"/>
      <c r="CH118" s="280"/>
      <c r="CI118" s="280"/>
      <c r="CJ118" s="280"/>
      <c r="CK118" s="280"/>
      <c r="CL118" s="280"/>
      <c r="CM118" s="280"/>
      <c r="CN118" s="280"/>
      <c r="CO118" s="280"/>
      <c r="CP118" s="280"/>
      <c r="CQ118" s="279"/>
      <c r="CR118" s="279"/>
      <c r="CS118" s="279"/>
      <c r="CT118" s="279"/>
      <c r="CU118" s="279"/>
      <c r="CV118" s="279"/>
      <c r="CW118" s="279"/>
      <c r="CX118" s="279"/>
      <c r="CY118" s="279"/>
      <c r="CZ118" s="279"/>
      <c r="DA118" s="279"/>
      <c r="DB118" s="279"/>
      <c r="DC118" s="279"/>
      <c r="DD118" s="279"/>
      <c r="DE118" s="279"/>
      <c r="DF118" s="279"/>
      <c r="DG118" s="279"/>
      <c r="DH118" s="279"/>
      <c r="DI118" s="279"/>
      <c r="DJ118" s="279"/>
      <c r="DK118" s="279"/>
      <c r="DL118" s="279"/>
      <c r="DM118" s="279"/>
      <c r="DN118" s="279"/>
      <c r="DO118" s="279"/>
      <c r="DP118" s="279"/>
      <c r="DQ118" s="279"/>
      <c r="DR118" s="279"/>
      <c r="DS118" s="279"/>
      <c r="DT118" s="279"/>
      <c r="DU118" s="279"/>
      <c r="DV118" s="279"/>
      <c r="DW118" s="279"/>
      <c r="DX118" s="279"/>
      <c r="DY118" s="279"/>
      <c r="DZ118" s="279"/>
      <c r="EA118" s="279"/>
      <c r="EB118" s="279"/>
      <c r="EC118" s="279"/>
      <c r="ED118" s="279"/>
      <c r="EE118" s="279"/>
      <c r="EF118" s="279"/>
      <c r="EG118" s="279"/>
      <c r="EH118" s="279"/>
      <c r="EI118" s="279"/>
      <c r="EJ118" s="279"/>
      <c r="EK118" s="279"/>
      <c r="EL118" s="279"/>
      <c r="EM118" s="279"/>
      <c r="EN118" s="279"/>
      <c r="EO118" s="279"/>
      <c r="EP118" s="279"/>
      <c r="EQ118" s="279"/>
      <c r="ER118" s="279"/>
      <c r="ES118" s="279"/>
      <c r="ET118" s="279"/>
      <c r="EU118" s="279"/>
      <c r="EV118" s="279"/>
      <c r="EW118" s="279"/>
      <c r="EX118" s="279"/>
      <c r="EY118" s="279"/>
      <c r="EZ118" s="279"/>
      <c r="FA118" s="279"/>
      <c r="FB118" s="279"/>
      <c r="FC118" s="279"/>
      <c r="FD118" s="279"/>
      <c r="FE118" s="279"/>
      <c r="FF118" s="279"/>
      <c r="FG118" s="279"/>
      <c r="FH118" s="279"/>
      <c r="FI118" s="279"/>
      <c r="FJ118" s="279"/>
      <c r="FK118" s="279"/>
      <c r="FL118" s="279"/>
      <c r="FM118" s="279"/>
      <c r="FN118" s="279"/>
      <c r="FO118" s="279"/>
      <c r="FP118" s="279"/>
      <c r="FQ118" s="279"/>
      <c r="FR118" s="279"/>
      <c r="FS118" s="279"/>
      <c r="FT118" s="279"/>
      <c r="FU118" s="279"/>
      <c r="FV118" s="279"/>
      <c r="FW118" s="279"/>
      <c r="FX118" s="279"/>
      <c r="FY118" s="279"/>
      <c r="FZ118" s="279"/>
      <c r="GA118" s="279"/>
      <c r="GB118" s="279"/>
      <c r="GC118" s="279"/>
      <c r="GD118" s="279"/>
      <c r="GE118" s="279"/>
      <c r="GF118" s="279"/>
      <c r="GG118" s="279"/>
      <c r="GH118" s="279"/>
      <c r="GI118" s="279"/>
      <c r="GJ118" s="279"/>
      <c r="GK118" s="387"/>
    </row>
    <row r="119" spans="1:193" ht="16.5" customHeight="1">
      <c r="A119" s="386"/>
      <c r="B119" s="279"/>
      <c r="C119" s="313"/>
      <c r="D119" s="313"/>
      <c r="E119" s="314"/>
      <c r="F119" s="314"/>
      <c r="G119" s="314"/>
      <c r="H119" s="314"/>
      <c r="I119" s="314"/>
      <c r="J119" s="314"/>
      <c r="K119" s="314"/>
      <c r="L119" s="314"/>
      <c r="M119" s="314"/>
      <c r="N119" s="314"/>
      <c r="O119" s="314"/>
      <c r="P119" s="314"/>
      <c r="Q119" s="314"/>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6"/>
      <c r="AV119" s="316"/>
      <c r="AW119" s="280"/>
      <c r="AX119" s="280"/>
      <c r="AY119" s="280"/>
      <c r="AZ119" s="280"/>
      <c r="BA119" s="280"/>
      <c r="BB119" s="280"/>
      <c r="BC119" s="280"/>
      <c r="BD119" s="280"/>
      <c r="BE119" s="846"/>
      <c r="BF119" s="846"/>
      <c r="BG119" s="846"/>
      <c r="BH119" s="846"/>
      <c r="BI119" s="846"/>
      <c r="BJ119" s="846"/>
      <c r="BK119" s="846"/>
      <c r="BL119" s="846"/>
      <c r="BM119" s="846"/>
      <c r="BN119" s="846"/>
      <c r="BO119" s="846"/>
      <c r="BP119" s="846"/>
      <c r="BQ119" s="846"/>
      <c r="BR119" s="846"/>
      <c r="BS119" s="846"/>
      <c r="BT119" s="280"/>
      <c r="BU119" s="280"/>
      <c r="BV119" s="1158"/>
      <c r="BW119" s="1159"/>
      <c r="BX119" s="1159"/>
      <c r="BY119" s="1159"/>
      <c r="BZ119" s="1159"/>
      <c r="CA119" s="1159"/>
      <c r="CB119" s="280"/>
      <c r="CC119" s="280"/>
      <c r="CD119" s="280"/>
      <c r="CE119" s="280"/>
      <c r="CF119" s="280"/>
      <c r="CG119" s="280"/>
      <c r="CH119" s="280"/>
      <c r="CI119" s="280"/>
      <c r="CJ119" s="280"/>
      <c r="CK119" s="280"/>
      <c r="CL119" s="280"/>
      <c r="CM119" s="280"/>
      <c r="CN119" s="280"/>
      <c r="CO119" s="280"/>
      <c r="CP119" s="280"/>
      <c r="CQ119" s="279"/>
      <c r="CR119" s="279"/>
      <c r="CS119" s="279"/>
      <c r="CT119" s="279"/>
      <c r="CU119" s="279"/>
      <c r="CV119" s="279"/>
      <c r="CW119" s="279"/>
      <c r="CX119" s="279"/>
      <c r="CY119" s="279"/>
      <c r="CZ119" s="279"/>
      <c r="DA119" s="279"/>
      <c r="DB119" s="279"/>
      <c r="DC119" s="279"/>
      <c r="DD119" s="279"/>
      <c r="DE119" s="279"/>
      <c r="DF119" s="279"/>
      <c r="DG119" s="279"/>
      <c r="DH119" s="279"/>
      <c r="DI119" s="279"/>
      <c r="DJ119" s="279"/>
      <c r="DK119" s="279"/>
      <c r="DL119" s="279"/>
      <c r="DM119" s="279"/>
      <c r="DN119" s="279"/>
      <c r="DO119" s="279"/>
      <c r="DP119" s="279"/>
      <c r="DQ119" s="279"/>
      <c r="DR119" s="279"/>
      <c r="DS119" s="279"/>
      <c r="DT119" s="279"/>
      <c r="DU119" s="279"/>
      <c r="DV119" s="279"/>
      <c r="DW119" s="279"/>
      <c r="DX119" s="279"/>
      <c r="DY119" s="279"/>
      <c r="DZ119" s="279"/>
      <c r="EA119" s="279"/>
      <c r="EB119" s="279"/>
      <c r="EC119" s="279"/>
      <c r="ED119" s="279"/>
      <c r="EE119" s="279"/>
      <c r="EF119" s="279"/>
      <c r="EG119" s="279"/>
      <c r="EH119" s="279"/>
      <c r="EI119" s="279"/>
      <c r="EJ119" s="279"/>
      <c r="EK119" s="279"/>
      <c r="EL119" s="279"/>
      <c r="EM119" s="279"/>
      <c r="EN119" s="279"/>
      <c r="EO119" s="279"/>
      <c r="EP119" s="279"/>
      <c r="EQ119" s="279"/>
      <c r="ER119" s="279"/>
      <c r="ES119" s="279"/>
      <c r="ET119" s="279"/>
      <c r="EU119" s="279"/>
      <c r="EV119" s="279"/>
      <c r="EW119" s="279"/>
      <c r="EX119" s="279"/>
      <c r="EY119" s="279"/>
      <c r="EZ119" s="279"/>
      <c r="FA119" s="279"/>
      <c r="FB119" s="279"/>
      <c r="FC119" s="279"/>
      <c r="FD119" s="279"/>
      <c r="FE119" s="279"/>
      <c r="FF119" s="279"/>
      <c r="FG119" s="279"/>
      <c r="FH119" s="279"/>
      <c r="FI119" s="279"/>
      <c r="FJ119" s="279"/>
      <c r="FK119" s="279"/>
      <c r="FL119" s="279"/>
      <c r="FM119" s="279"/>
      <c r="FN119" s="279"/>
      <c r="FO119" s="279"/>
      <c r="FP119" s="279"/>
      <c r="FQ119" s="279"/>
      <c r="FR119" s="279"/>
      <c r="FS119" s="279"/>
      <c r="FT119" s="279"/>
      <c r="FU119" s="279"/>
      <c r="FV119" s="279"/>
      <c r="FW119" s="279"/>
      <c r="FX119" s="279"/>
      <c r="FY119" s="279"/>
      <c r="FZ119" s="279"/>
      <c r="GA119" s="279"/>
      <c r="GB119" s="279"/>
      <c r="GC119" s="279"/>
      <c r="GD119" s="279"/>
      <c r="GE119" s="279"/>
      <c r="GF119" s="279"/>
      <c r="GG119" s="279"/>
      <c r="GH119" s="279"/>
      <c r="GI119" s="279"/>
      <c r="GJ119" s="279"/>
      <c r="GK119" s="387"/>
    </row>
    <row r="120" spans="1:193" ht="16.5" customHeight="1">
      <c r="A120" s="386"/>
      <c r="B120" s="279"/>
      <c r="C120" s="313"/>
      <c r="D120" s="313"/>
      <c r="E120" s="314"/>
      <c r="F120" s="314"/>
      <c r="G120" s="314"/>
      <c r="H120" s="314"/>
      <c r="I120" s="314"/>
      <c r="J120" s="314"/>
      <c r="K120" s="314"/>
      <c r="L120" s="314"/>
      <c r="M120" s="314"/>
      <c r="N120" s="314"/>
      <c r="O120" s="314"/>
      <c r="P120" s="314"/>
      <c r="Q120" s="314"/>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6"/>
      <c r="AV120" s="316"/>
      <c r="AW120" s="280"/>
      <c r="AX120" s="280"/>
      <c r="AY120" s="280"/>
      <c r="AZ120" s="280"/>
      <c r="BA120" s="280"/>
      <c r="BB120" s="280"/>
      <c r="BC120" s="280"/>
      <c r="BD120" s="280"/>
      <c r="BE120" s="280"/>
      <c r="BF120" s="280"/>
      <c r="BG120" s="280"/>
      <c r="BH120" s="280"/>
      <c r="BI120" s="280"/>
      <c r="BJ120" s="280"/>
      <c r="BK120" s="1160"/>
      <c r="BL120" s="1160"/>
      <c r="BM120" s="1160"/>
      <c r="BN120" s="1160"/>
      <c r="BO120" s="1160"/>
      <c r="BP120" s="1160"/>
      <c r="BQ120" s="1160"/>
      <c r="BR120" s="1160"/>
      <c r="BS120" s="1160"/>
      <c r="BT120" s="280"/>
      <c r="BU120" s="280"/>
      <c r="BV120" s="1158"/>
      <c r="BW120" s="1159"/>
      <c r="BX120" s="1159"/>
      <c r="BY120" s="1159"/>
      <c r="BZ120" s="1159"/>
      <c r="CA120" s="1159"/>
      <c r="CB120" s="280"/>
      <c r="CC120" s="280"/>
      <c r="CD120" s="280"/>
      <c r="CE120" s="280"/>
      <c r="CF120" s="280"/>
      <c r="CG120" s="280"/>
      <c r="CH120" s="280"/>
      <c r="CI120" s="280"/>
      <c r="CJ120" s="280"/>
      <c r="CK120" s="280"/>
      <c r="CL120" s="280"/>
      <c r="CM120" s="280"/>
      <c r="CN120" s="280"/>
      <c r="CO120" s="280"/>
      <c r="CP120" s="280"/>
      <c r="CQ120" s="279"/>
      <c r="CR120" s="279"/>
      <c r="CS120" s="279"/>
      <c r="CT120" s="279"/>
      <c r="CU120" s="279"/>
      <c r="CV120" s="279"/>
      <c r="CW120" s="279"/>
      <c r="CX120" s="279"/>
      <c r="CY120" s="279"/>
      <c r="CZ120" s="279"/>
      <c r="DA120" s="279"/>
      <c r="DB120" s="279"/>
      <c r="DC120" s="279"/>
      <c r="DD120" s="279"/>
      <c r="DE120" s="279"/>
      <c r="DF120" s="279"/>
      <c r="DG120" s="279"/>
      <c r="DH120" s="279"/>
      <c r="DI120" s="279"/>
      <c r="DJ120" s="279"/>
      <c r="DK120" s="279"/>
      <c r="DL120" s="279"/>
      <c r="DM120" s="279"/>
      <c r="DN120" s="279"/>
      <c r="DO120" s="279"/>
      <c r="DP120" s="279"/>
      <c r="DQ120" s="279"/>
      <c r="DR120" s="279"/>
      <c r="DS120" s="279"/>
      <c r="DT120" s="279"/>
      <c r="DU120" s="279"/>
      <c r="DV120" s="279"/>
      <c r="DW120" s="279"/>
      <c r="DX120" s="279"/>
      <c r="DY120" s="279"/>
      <c r="DZ120" s="279"/>
      <c r="EA120" s="279"/>
      <c r="EB120" s="279"/>
      <c r="EC120" s="279"/>
      <c r="ED120" s="279"/>
      <c r="EE120" s="279"/>
      <c r="EF120" s="279"/>
      <c r="EG120" s="279"/>
      <c r="EH120" s="279"/>
      <c r="EI120" s="279"/>
      <c r="EJ120" s="279"/>
      <c r="EK120" s="279"/>
      <c r="EL120" s="279"/>
      <c r="EM120" s="279"/>
      <c r="EN120" s="279"/>
      <c r="EO120" s="279"/>
      <c r="EP120" s="279"/>
      <c r="EQ120" s="279"/>
      <c r="ER120" s="279"/>
      <c r="ES120" s="279"/>
      <c r="ET120" s="279"/>
      <c r="EU120" s="279"/>
      <c r="EV120" s="279"/>
      <c r="EW120" s="279"/>
      <c r="EX120" s="279"/>
      <c r="EY120" s="279"/>
      <c r="EZ120" s="279"/>
      <c r="FA120" s="279"/>
      <c r="FB120" s="279"/>
      <c r="FC120" s="279"/>
      <c r="FD120" s="279"/>
      <c r="FE120" s="279"/>
      <c r="FF120" s="279"/>
      <c r="FG120" s="279"/>
      <c r="FH120" s="279"/>
      <c r="FI120" s="279"/>
      <c r="FJ120" s="279"/>
      <c r="FK120" s="279"/>
      <c r="FL120" s="279"/>
      <c r="FM120" s="279"/>
      <c r="FN120" s="279"/>
      <c r="FO120" s="279"/>
      <c r="FP120" s="279"/>
      <c r="FQ120" s="279"/>
      <c r="FR120" s="279"/>
      <c r="FS120" s="279"/>
      <c r="FT120" s="279"/>
      <c r="FU120" s="279"/>
      <c r="FV120" s="279"/>
      <c r="FW120" s="279"/>
      <c r="FX120" s="279"/>
      <c r="FY120" s="279"/>
      <c r="FZ120" s="279"/>
      <c r="GA120" s="279"/>
      <c r="GB120" s="279"/>
      <c r="GC120" s="279"/>
      <c r="GD120" s="279"/>
      <c r="GE120" s="279"/>
      <c r="GF120" s="279"/>
      <c r="GG120" s="279"/>
      <c r="GH120" s="279"/>
      <c r="GI120" s="279"/>
      <c r="GJ120" s="279"/>
      <c r="GK120" s="387"/>
    </row>
    <row r="121" spans="1:193" ht="16.5" customHeight="1">
      <c r="A121" s="386"/>
      <c r="B121" s="279"/>
      <c r="C121" s="313"/>
      <c r="D121" s="313"/>
      <c r="E121" s="314"/>
      <c r="F121" s="314"/>
      <c r="G121" s="314"/>
      <c r="H121" s="314"/>
      <c r="I121" s="314"/>
      <c r="J121" s="314"/>
      <c r="K121" s="314"/>
      <c r="L121" s="314"/>
      <c r="M121" s="314"/>
      <c r="N121" s="314"/>
      <c r="O121" s="314"/>
      <c r="P121" s="314"/>
      <c r="Q121" s="314"/>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6"/>
      <c r="AV121" s="316"/>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c r="CC121" s="280"/>
      <c r="CD121" s="280"/>
      <c r="CE121" s="280"/>
      <c r="CF121" s="280"/>
      <c r="CG121" s="280"/>
      <c r="CH121" s="280"/>
      <c r="CI121" s="280"/>
      <c r="CJ121" s="280"/>
      <c r="CK121" s="280"/>
      <c r="CL121" s="280"/>
      <c r="CM121" s="280"/>
      <c r="CN121" s="280"/>
      <c r="CO121" s="280"/>
      <c r="CP121" s="280"/>
      <c r="CQ121" s="279"/>
      <c r="CR121" s="279"/>
      <c r="CS121" s="279"/>
      <c r="CT121" s="279"/>
      <c r="CU121" s="279"/>
      <c r="CV121" s="279"/>
      <c r="CW121" s="279"/>
      <c r="CX121" s="279"/>
      <c r="CY121" s="279"/>
      <c r="CZ121" s="279"/>
      <c r="DA121" s="279"/>
      <c r="DB121" s="279"/>
      <c r="DC121" s="279"/>
      <c r="DD121" s="279"/>
      <c r="DE121" s="279"/>
      <c r="DF121" s="279"/>
      <c r="DG121" s="279"/>
      <c r="DH121" s="279"/>
      <c r="DI121" s="279"/>
      <c r="DJ121" s="279"/>
      <c r="DK121" s="279"/>
      <c r="DL121" s="279"/>
      <c r="DM121" s="279"/>
      <c r="DN121" s="279"/>
      <c r="DO121" s="279"/>
      <c r="DP121" s="279"/>
      <c r="DQ121" s="279"/>
      <c r="DR121" s="279"/>
      <c r="DS121" s="279"/>
      <c r="DT121" s="279"/>
      <c r="DU121" s="279"/>
      <c r="DV121" s="279"/>
      <c r="DW121" s="279"/>
      <c r="DX121" s="279"/>
      <c r="DY121" s="279"/>
      <c r="DZ121" s="279"/>
      <c r="EA121" s="279"/>
      <c r="EB121" s="279"/>
      <c r="EC121" s="279"/>
      <c r="ED121" s="279"/>
      <c r="EE121" s="279"/>
      <c r="EF121" s="279"/>
      <c r="EG121" s="279"/>
      <c r="EH121" s="279"/>
      <c r="EI121" s="279"/>
      <c r="EJ121" s="279"/>
      <c r="EK121" s="279"/>
      <c r="EL121" s="279"/>
      <c r="EM121" s="279"/>
      <c r="EN121" s="279"/>
      <c r="EO121" s="279"/>
      <c r="EP121" s="279"/>
      <c r="EQ121" s="279"/>
      <c r="ER121" s="279"/>
      <c r="ES121" s="279"/>
      <c r="ET121" s="279"/>
      <c r="EU121" s="279"/>
      <c r="EV121" s="279"/>
      <c r="EW121" s="279"/>
      <c r="EX121" s="279"/>
      <c r="EY121" s="279"/>
      <c r="EZ121" s="279"/>
      <c r="FA121" s="279"/>
      <c r="FB121" s="279"/>
      <c r="FC121" s="279"/>
      <c r="FD121" s="279"/>
      <c r="FE121" s="279"/>
      <c r="FF121" s="279"/>
      <c r="FG121" s="279"/>
      <c r="FH121" s="279"/>
      <c r="FI121" s="279"/>
      <c r="FJ121" s="279"/>
      <c r="FK121" s="279"/>
      <c r="FL121" s="279"/>
      <c r="FM121" s="279"/>
      <c r="FN121" s="279"/>
      <c r="FO121" s="279"/>
      <c r="FP121" s="279"/>
      <c r="FQ121" s="279"/>
      <c r="FR121" s="279"/>
      <c r="FS121" s="279"/>
      <c r="FT121" s="279"/>
      <c r="FU121" s="279"/>
      <c r="FV121" s="279"/>
      <c r="FW121" s="279"/>
      <c r="FX121" s="279"/>
      <c r="FY121" s="279"/>
      <c r="FZ121" s="279"/>
      <c r="GA121" s="279"/>
      <c r="GB121" s="279"/>
      <c r="GC121" s="279"/>
      <c r="GD121" s="279"/>
      <c r="GE121" s="279"/>
      <c r="GF121" s="279"/>
      <c r="GG121" s="279"/>
      <c r="GH121" s="279"/>
      <c r="GI121" s="279"/>
      <c r="GJ121" s="279"/>
      <c r="GK121" s="387"/>
    </row>
    <row r="122" spans="1:193" ht="16.5" customHeight="1">
      <c r="A122" s="386"/>
      <c r="B122" s="279"/>
      <c r="C122" s="313"/>
      <c r="D122" s="313"/>
      <c r="E122" s="314"/>
      <c r="F122" s="314"/>
      <c r="G122" s="314"/>
      <c r="H122" s="314"/>
      <c r="I122" s="314"/>
      <c r="J122" s="314"/>
      <c r="K122" s="314"/>
      <c r="L122" s="314"/>
      <c r="M122" s="314"/>
      <c r="N122" s="314"/>
      <c r="O122" s="314"/>
      <c r="P122" s="314"/>
      <c r="Q122" s="314"/>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6"/>
      <c r="AV122" s="316"/>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80"/>
      <c r="BU122" s="280"/>
      <c r="BV122" s="280"/>
      <c r="BW122" s="280"/>
      <c r="BX122" s="280"/>
      <c r="BY122" s="280"/>
      <c r="BZ122" s="280"/>
      <c r="CA122" s="280"/>
      <c r="CB122" s="280"/>
      <c r="CC122" s="280"/>
      <c r="CD122" s="280"/>
      <c r="CE122" s="280"/>
      <c r="CF122" s="280"/>
      <c r="CG122" s="280"/>
      <c r="CH122" s="280"/>
      <c r="CI122" s="280"/>
      <c r="CJ122" s="280"/>
      <c r="CK122" s="280"/>
      <c r="CL122" s="280"/>
      <c r="CM122" s="280"/>
      <c r="CN122" s="280"/>
      <c r="CO122" s="280"/>
      <c r="CP122" s="280"/>
      <c r="CQ122" s="279"/>
      <c r="CR122" s="279"/>
      <c r="CS122" s="279"/>
      <c r="CT122" s="279"/>
      <c r="CU122" s="279"/>
      <c r="CV122" s="279"/>
      <c r="CW122" s="279"/>
      <c r="CX122" s="279"/>
      <c r="CY122" s="279"/>
      <c r="CZ122" s="279"/>
      <c r="DA122" s="279"/>
      <c r="DB122" s="279"/>
      <c r="DC122" s="279"/>
      <c r="DD122" s="279"/>
      <c r="DE122" s="279"/>
      <c r="DF122" s="279"/>
      <c r="DG122" s="279"/>
      <c r="DH122" s="279"/>
      <c r="DI122" s="279"/>
      <c r="DJ122" s="279"/>
      <c r="DK122" s="279"/>
      <c r="DL122" s="279"/>
      <c r="DM122" s="279"/>
      <c r="DN122" s="279"/>
      <c r="DO122" s="279"/>
      <c r="DP122" s="279"/>
      <c r="DQ122" s="279"/>
      <c r="DR122" s="279"/>
      <c r="DS122" s="279"/>
      <c r="DT122" s="279"/>
      <c r="DU122" s="279"/>
      <c r="DV122" s="279"/>
      <c r="DW122" s="279"/>
      <c r="DX122" s="279"/>
      <c r="DY122" s="279"/>
      <c r="DZ122" s="279"/>
      <c r="EA122" s="279"/>
      <c r="EB122" s="279"/>
      <c r="EC122" s="279"/>
      <c r="ED122" s="279"/>
      <c r="EE122" s="279"/>
      <c r="EF122" s="279"/>
      <c r="EG122" s="279"/>
      <c r="EH122" s="279"/>
      <c r="EI122" s="279"/>
      <c r="EJ122" s="279"/>
      <c r="EK122" s="279"/>
      <c r="EL122" s="279"/>
      <c r="EM122" s="279"/>
      <c r="EN122" s="279"/>
      <c r="EO122" s="279"/>
      <c r="EP122" s="279"/>
      <c r="EQ122" s="279"/>
      <c r="ER122" s="279"/>
      <c r="ES122" s="279"/>
      <c r="ET122" s="279"/>
      <c r="EU122" s="279"/>
      <c r="EV122" s="279"/>
      <c r="EW122" s="279"/>
      <c r="EX122" s="279"/>
      <c r="EY122" s="279"/>
      <c r="EZ122" s="279"/>
      <c r="FA122" s="279"/>
      <c r="FB122" s="279"/>
      <c r="FC122" s="279"/>
      <c r="FD122" s="279"/>
      <c r="FE122" s="279"/>
      <c r="FF122" s="279"/>
      <c r="FG122" s="279"/>
      <c r="FH122" s="279"/>
      <c r="FI122" s="279"/>
      <c r="FJ122" s="279"/>
      <c r="FK122" s="279"/>
      <c r="FL122" s="279"/>
      <c r="FM122" s="279"/>
      <c r="FN122" s="279"/>
      <c r="FO122" s="279"/>
      <c r="FP122" s="279"/>
      <c r="FQ122" s="279"/>
      <c r="FR122" s="279"/>
      <c r="FS122" s="279"/>
      <c r="FT122" s="279"/>
      <c r="FU122" s="279"/>
      <c r="FV122" s="279"/>
      <c r="FW122" s="279"/>
      <c r="FX122" s="279"/>
      <c r="FY122" s="279"/>
      <c r="FZ122" s="279"/>
      <c r="GA122" s="279"/>
      <c r="GB122" s="279"/>
      <c r="GC122" s="279"/>
      <c r="GD122" s="279"/>
      <c r="GE122" s="279"/>
      <c r="GF122" s="279"/>
      <c r="GG122" s="279"/>
      <c r="GH122" s="279"/>
      <c r="GI122" s="279"/>
      <c r="GJ122" s="279"/>
      <c r="GK122" s="387"/>
    </row>
    <row r="123" spans="1:193" ht="16.5" customHeight="1">
      <c r="A123" s="386"/>
      <c r="B123" s="279"/>
      <c r="C123" s="313"/>
      <c r="D123" s="313"/>
      <c r="E123" s="314"/>
      <c r="F123" s="314"/>
      <c r="G123" s="314"/>
      <c r="H123" s="314"/>
      <c r="I123" s="314"/>
      <c r="J123" s="314"/>
      <c r="K123" s="314"/>
      <c r="L123" s="314"/>
      <c r="M123" s="314"/>
      <c r="N123" s="314"/>
      <c r="O123" s="314"/>
      <c r="P123" s="314"/>
      <c r="Q123" s="314"/>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6"/>
      <c r="AV123" s="316"/>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0"/>
      <c r="BY123" s="280"/>
      <c r="BZ123" s="280"/>
      <c r="CA123" s="280"/>
      <c r="CB123" s="280"/>
      <c r="CC123" s="280"/>
      <c r="CD123" s="280"/>
      <c r="CE123" s="280"/>
      <c r="CF123" s="280"/>
      <c r="CG123" s="280"/>
      <c r="CH123" s="280"/>
      <c r="CI123" s="280"/>
      <c r="CJ123" s="280"/>
      <c r="CK123" s="280"/>
      <c r="CL123" s="280"/>
      <c r="CM123" s="280"/>
      <c r="CN123" s="280"/>
      <c r="CO123" s="280"/>
      <c r="CP123" s="280"/>
      <c r="CQ123" s="279"/>
      <c r="CR123" s="279"/>
      <c r="CS123" s="279"/>
      <c r="CT123" s="279"/>
      <c r="CU123" s="279"/>
      <c r="CV123" s="279"/>
      <c r="CW123" s="279"/>
      <c r="CX123" s="279"/>
      <c r="CY123" s="279"/>
      <c r="CZ123" s="279"/>
      <c r="DA123" s="279"/>
      <c r="DB123" s="279"/>
      <c r="DC123" s="279"/>
      <c r="DD123" s="279"/>
      <c r="DE123" s="279"/>
      <c r="DF123" s="279"/>
      <c r="DG123" s="279"/>
      <c r="DH123" s="279"/>
      <c r="DI123" s="279"/>
      <c r="DJ123" s="279"/>
      <c r="DK123" s="279"/>
      <c r="DL123" s="279"/>
      <c r="DM123" s="279"/>
      <c r="DN123" s="279"/>
      <c r="DO123" s="279"/>
      <c r="DP123" s="279"/>
      <c r="DQ123" s="279"/>
      <c r="DR123" s="279"/>
      <c r="DS123" s="279"/>
      <c r="DT123" s="279"/>
      <c r="DU123" s="279"/>
      <c r="DV123" s="279"/>
      <c r="DW123" s="279"/>
      <c r="DX123" s="279"/>
      <c r="DY123" s="279"/>
      <c r="DZ123" s="279"/>
      <c r="EA123" s="279"/>
      <c r="EB123" s="279"/>
      <c r="EC123" s="279"/>
      <c r="ED123" s="279"/>
      <c r="EE123" s="279"/>
      <c r="EF123" s="279"/>
      <c r="EG123" s="279"/>
      <c r="EH123" s="279"/>
      <c r="EI123" s="279"/>
      <c r="EJ123" s="279"/>
      <c r="EK123" s="279"/>
      <c r="EL123" s="279"/>
      <c r="EM123" s="279"/>
      <c r="EN123" s="279"/>
      <c r="EO123" s="279"/>
      <c r="EP123" s="279"/>
      <c r="EQ123" s="279"/>
      <c r="ER123" s="279"/>
      <c r="ES123" s="279"/>
      <c r="ET123" s="279"/>
      <c r="EU123" s="279"/>
      <c r="EV123" s="279"/>
      <c r="EW123" s="279"/>
      <c r="EX123" s="279"/>
      <c r="EY123" s="279"/>
      <c r="EZ123" s="279"/>
      <c r="FA123" s="279"/>
      <c r="FB123" s="279"/>
      <c r="FC123" s="279"/>
      <c r="FD123" s="279"/>
      <c r="FE123" s="279"/>
      <c r="FF123" s="279"/>
      <c r="FG123" s="279"/>
      <c r="FH123" s="279"/>
      <c r="FI123" s="279"/>
      <c r="FJ123" s="279"/>
      <c r="FK123" s="279"/>
      <c r="FL123" s="279"/>
      <c r="FM123" s="279"/>
      <c r="FN123" s="279"/>
      <c r="FO123" s="279"/>
      <c r="FP123" s="279"/>
      <c r="FQ123" s="279"/>
      <c r="FR123" s="279"/>
      <c r="FS123" s="279"/>
      <c r="FT123" s="279"/>
      <c r="FU123" s="279"/>
      <c r="FV123" s="279"/>
      <c r="FW123" s="279"/>
      <c r="FX123" s="279"/>
      <c r="FY123" s="279"/>
      <c r="FZ123" s="279"/>
      <c r="GA123" s="279"/>
      <c r="GB123" s="279"/>
      <c r="GC123" s="279"/>
      <c r="GD123" s="279"/>
      <c r="GE123" s="279"/>
      <c r="GF123" s="279"/>
      <c r="GG123" s="279"/>
      <c r="GH123" s="279"/>
      <c r="GI123" s="279"/>
      <c r="GJ123" s="279"/>
      <c r="GK123" s="387"/>
    </row>
    <row r="124" spans="1:193" ht="16.5" customHeight="1">
      <c r="A124" s="386"/>
      <c r="B124" s="279"/>
      <c r="C124" s="313"/>
      <c r="D124" s="313"/>
      <c r="E124" s="314"/>
      <c r="F124" s="314"/>
      <c r="G124" s="314"/>
      <c r="H124" s="314"/>
      <c r="I124" s="314"/>
      <c r="J124" s="314"/>
      <c r="K124" s="314"/>
      <c r="L124" s="314"/>
      <c r="M124" s="314"/>
      <c r="N124" s="314"/>
      <c r="O124" s="314"/>
      <c r="P124" s="314"/>
      <c r="Q124" s="314"/>
      <c r="R124" s="315"/>
      <c r="S124" s="315"/>
      <c r="T124" s="315"/>
      <c r="U124" s="315"/>
      <c r="V124" s="315"/>
      <c r="W124" s="315"/>
      <c r="X124" s="315"/>
      <c r="Y124" s="315"/>
      <c r="Z124" s="315"/>
      <c r="AA124" s="315"/>
      <c r="AB124" s="315"/>
      <c r="AC124" s="315"/>
      <c r="AD124" s="315"/>
      <c r="AE124" s="315"/>
      <c r="AF124" s="315"/>
      <c r="AG124" s="315"/>
      <c r="AH124" s="315"/>
      <c r="AI124" s="315"/>
      <c r="AJ124" s="315"/>
      <c r="AK124" s="315"/>
      <c r="AL124" s="315"/>
      <c r="AM124" s="315"/>
      <c r="AN124" s="315"/>
      <c r="AO124" s="315"/>
      <c r="AP124" s="315"/>
      <c r="AQ124" s="315"/>
      <c r="AR124" s="315"/>
      <c r="AS124" s="315"/>
      <c r="AT124" s="315"/>
      <c r="AU124" s="316"/>
      <c r="AV124" s="316"/>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c r="CC124" s="280"/>
      <c r="CD124" s="280"/>
      <c r="CE124" s="280"/>
      <c r="CF124" s="280"/>
      <c r="CG124" s="280"/>
      <c r="CH124" s="280"/>
      <c r="CI124" s="280"/>
      <c r="CJ124" s="280"/>
      <c r="CK124" s="280"/>
      <c r="CL124" s="280"/>
      <c r="CM124" s="280"/>
      <c r="CN124" s="280"/>
      <c r="CO124" s="280"/>
      <c r="CP124" s="280"/>
      <c r="CQ124" s="279"/>
      <c r="CR124" s="279"/>
      <c r="CS124" s="279"/>
      <c r="CT124" s="279"/>
      <c r="CU124" s="279"/>
      <c r="CV124" s="279"/>
      <c r="CW124" s="279"/>
      <c r="CX124" s="279"/>
      <c r="CY124" s="279"/>
      <c r="CZ124" s="279"/>
      <c r="DA124" s="279"/>
      <c r="DB124" s="279"/>
      <c r="DC124" s="279"/>
      <c r="DD124" s="279"/>
      <c r="DE124" s="279"/>
      <c r="DF124" s="279"/>
      <c r="DG124" s="279"/>
      <c r="DH124" s="279"/>
      <c r="DI124" s="279"/>
      <c r="DJ124" s="279"/>
      <c r="DK124" s="279"/>
      <c r="DL124" s="279"/>
      <c r="DM124" s="279"/>
      <c r="DN124" s="279"/>
      <c r="DO124" s="279"/>
      <c r="DP124" s="279"/>
      <c r="DQ124" s="279"/>
      <c r="DR124" s="279"/>
      <c r="DS124" s="279"/>
      <c r="DT124" s="279"/>
      <c r="DU124" s="279"/>
      <c r="DV124" s="279"/>
      <c r="DW124" s="279"/>
      <c r="DX124" s="279"/>
      <c r="DY124" s="279"/>
      <c r="DZ124" s="279"/>
      <c r="EA124" s="279"/>
      <c r="EB124" s="279"/>
      <c r="EC124" s="279"/>
      <c r="ED124" s="279"/>
      <c r="EE124" s="279"/>
      <c r="EF124" s="279"/>
      <c r="EG124" s="279"/>
      <c r="EH124" s="279"/>
      <c r="EI124" s="279"/>
      <c r="EJ124" s="279"/>
      <c r="EK124" s="279"/>
      <c r="EL124" s="279"/>
      <c r="EM124" s="279"/>
      <c r="EN124" s="279"/>
      <c r="EO124" s="279"/>
      <c r="EP124" s="279"/>
      <c r="EQ124" s="279"/>
      <c r="ER124" s="279"/>
      <c r="ES124" s="279"/>
      <c r="ET124" s="279"/>
      <c r="EU124" s="279"/>
      <c r="EV124" s="279"/>
      <c r="EW124" s="279"/>
      <c r="EX124" s="279"/>
      <c r="EY124" s="279"/>
      <c r="EZ124" s="279"/>
      <c r="FA124" s="279"/>
      <c r="FB124" s="279"/>
      <c r="FC124" s="279"/>
      <c r="FD124" s="279"/>
      <c r="FE124" s="279"/>
      <c r="FF124" s="279"/>
      <c r="FG124" s="279"/>
      <c r="FH124" s="279"/>
      <c r="FI124" s="279"/>
      <c r="FJ124" s="279"/>
      <c r="FK124" s="279"/>
      <c r="FL124" s="279"/>
      <c r="FM124" s="279"/>
      <c r="FN124" s="279"/>
      <c r="FO124" s="279"/>
      <c r="FP124" s="279"/>
      <c r="FQ124" s="279"/>
      <c r="FR124" s="279"/>
      <c r="FS124" s="279"/>
      <c r="FT124" s="279"/>
      <c r="FU124" s="279"/>
      <c r="FV124" s="279"/>
      <c r="FW124" s="279"/>
      <c r="FX124" s="279"/>
      <c r="FY124" s="279"/>
      <c r="FZ124" s="279"/>
      <c r="GA124" s="279"/>
      <c r="GB124" s="279"/>
      <c r="GC124" s="279"/>
      <c r="GD124" s="279"/>
      <c r="GE124" s="279"/>
      <c r="GF124" s="279"/>
      <c r="GG124" s="279"/>
      <c r="GH124" s="279"/>
      <c r="GI124" s="279"/>
      <c r="GJ124" s="279"/>
      <c r="GK124" s="387"/>
    </row>
    <row r="125" spans="1:193" ht="16.5" customHeight="1">
      <c r="A125" s="386"/>
      <c r="B125" s="279"/>
      <c r="C125" s="313"/>
      <c r="D125" s="313"/>
      <c r="E125" s="314"/>
      <c r="F125" s="314"/>
      <c r="G125" s="314"/>
      <c r="H125" s="314"/>
      <c r="I125" s="314"/>
      <c r="J125" s="314"/>
      <c r="K125" s="314"/>
      <c r="L125" s="314"/>
      <c r="M125" s="314"/>
      <c r="N125" s="314"/>
      <c r="O125" s="314"/>
      <c r="P125" s="314"/>
      <c r="Q125" s="314"/>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316"/>
      <c r="AV125" s="316"/>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c r="CC125" s="280"/>
      <c r="CD125" s="280"/>
      <c r="CE125" s="280"/>
      <c r="CF125" s="280"/>
      <c r="CG125" s="280"/>
      <c r="CH125" s="280"/>
      <c r="CI125" s="280"/>
      <c r="CJ125" s="280"/>
      <c r="CK125" s="280"/>
      <c r="CL125" s="280"/>
      <c r="CM125" s="280"/>
      <c r="CN125" s="280"/>
      <c r="CO125" s="280"/>
      <c r="CP125" s="280"/>
      <c r="CQ125" s="279"/>
      <c r="CR125" s="279"/>
      <c r="CS125" s="279"/>
      <c r="CT125" s="279"/>
      <c r="CU125" s="279"/>
      <c r="CV125" s="279"/>
      <c r="CW125" s="279"/>
      <c r="CX125" s="279"/>
      <c r="CY125" s="279"/>
      <c r="CZ125" s="279"/>
      <c r="DA125" s="279"/>
      <c r="DB125" s="279"/>
      <c r="DC125" s="279"/>
      <c r="DD125" s="279"/>
      <c r="DE125" s="279"/>
      <c r="DF125" s="279"/>
      <c r="DG125" s="279"/>
      <c r="DH125" s="279"/>
      <c r="DI125" s="279"/>
      <c r="DJ125" s="279"/>
      <c r="DK125" s="279"/>
      <c r="DL125" s="279"/>
      <c r="DM125" s="279"/>
      <c r="DN125" s="279"/>
      <c r="DO125" s="279"/>
      <c r="DP125" s="279"/>
      <c r="DQ125" s="279"/>
      <c r="DR125" s="279"/>
      <c r="DS125" s="279"/>
      <c r="DT125" s="279"/>
      <c r="DU125" s="279"/>
      <c r="DV125" s="279"/>
      <c r="DW125" s="279"/>
      <c r="DX125" s="279"/>
      <c r="DY125" s="279"/>
      <c r="DZ125" s="279"/>
      <c r="EA125" s="279"/>
      <c r="EB125" s="279"/>
      <c r="EC125" s="279"/>
      <c r="ED125" s="279"/>
      <c r="EE125" s="279"/>
      <c r="EF125" s="279"/>
      <c r="EG125" s="279"/>
      <c r="EH125" s="279"/>
      <c r="EI125" s="279"/>
      <c r="EJ125" s="279"/>
      <c r="EK125" s="279"/>
      <c r="EL125" s="279"/>
      <c r="EM125" s="279"/>
      <c r="EN125" s="279"/>
      <c r="EO125" s="279"/>
      <c r="EP125" s="279"/>
      <c r="EQ125" s="279"/>
      <c r="ER125" s="279"/>
      <c r="ES125" s="279"/>
      <c r="ET125" s="279"/>
      <c r="EU125" s="279"/>
      <c r="EV125" s="279"/>
      <c r="EW125" s="279"/>
      <c r="EX125" s="279"/>
      <c r="EY125" s="279"/>
      <c r="EZ125" s="279"/>
      <c r="FA125" s="279"/>
      <c r="FB125" s="279"/>
      <c r="FC125" s="279"/>
      <c r="FD125" s="279"/>
      <c r="FE125" s="279"/>
      <c r="FF125" s="279"/>
      <c r="FG125" s="279"/>
      <c r="FH125" s="279"/>
      <c r="FI125" s="279"/>
      <c r="FJ125" s="279"/>
      <c r="FK125" s="279"/>
      <c r="FL125" s="279"/>
      <c r="FM125" s="279"/>
      <c r="FN125" s="279"/>
      <c r="FO125" s="279"/>
      <c r="FP125" s="279"/>
      <c r="FQ125" s="279"/>
      <c r="FR125" s="279"/>
      <c r="FS125" s="279"/>
      <c r="FT125" s="279"/>
      <c r="FU125" s="279"/>
      <c r="FV125" s="279"/>
      <c r="FW125" s="279"/>
      <c r="FX125" s="279"/>
      <c r="FY125" s="279"/>
      <c r="FZ125" s="279"/>
      <c r="GA125" s="279"/>
      <c r="GB125" s="279"/>
      <c r="GC125" s="279"/>
      <c r="GD125" s="279"/>
      <c r="GE125" s="279"/>
      <c r="GF125" s="279"/>
      <c r="GG125" s="279"/>
      <c r="GH125" s="279"/>
      <c r="GI125" s="279"/>
      <c r="GJ125" s="279"/>
      <c r="GK125" s="387"/>
    </row>
    <row r="126" spans="1:193" ht="16.5" customHeight="1">
      <c r="A126" s="386"/>
      <c r="B126" s="279"/>
      <c r="C126" s="313"/>
      <c r="D126" s="313"/>
      <c r="E126" s="314"/>
      <c r="F126" s="314"/>
      <c r="G126" s="314"/>
      <c r="H126" s="314"/>
      <c r="I126" s="314"/>
      <c r="J126" s="314"/>
      <c r="K126" s="314"/>
      <c r="L126" s="314"/>
      <c r="M126" s="314"/>
      <c r="N126" s="314"/>
      <c r="O126" s="314"/>
      <c r="P126" s="314"/>
      <c r="Q126" s="314"/>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6"/>
      <c r="AV126" s="316"/>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c r="CL126" s="280"/>
      <c r="CM126" s="280"/>
      <c r="CN126" s="280"/>
      <c r="CO126" s="280"/>
      <c r="CP126" s="280"/>
      <c r="CQ126" s="279"/>
      <c r="CR126" s="279"/>
      <c r="CS126" s="279"/>
      <c r="CT126" s="279"/>
      <c r="CU126" s="279"/>
      <c r="CV126" s="279"/>
      <c r="CW126" s="279"/>
      <c r="CX126" s="279"/>
      <c r="CY126" s="279"/>
      <c r="CZ126" s="279"/>
      <c r="DA126" s="279"/>
      <c r="DB126" s="279"/>
      <c r="DC126" s="279"/>
      <c r="DD126" s="279"/>
      <c r="DE126" s="279"/>
      <c r="DF126" s="279"/>
      <c r="DG126" s="279"/>
      <c r="DH126" s="279"/>
      <c r="DI126" s="279"/>
      <c r="DJ126" s="279"/>
      <c r="DK126" s="279"/>
      <c r="DL126" s="279"/>
      <c r="DM126" s="279"/>
      <c r="DN126" s="279"/>
      <c r="DO126" s="279"/>
      <c r="DP126" s="279"/>
      <c r="DQ126" s="279"/>
      <c r="DR126" s="279"/>
      <c r="DS126" s="279"/>
      <c r="DT126" s="279"/>
      <c r="DU126" s="279"/>
      <c r="DV126" s="279"/>
      <c r="DW126" s="279"/>
      <c r="DX126" s="279"/>
      <c r="DY126" s="279"/>
      <c r="DZ126" s="279"/>
      <c r="EA126" s="279"/>
      <c r="EB126" s="279"/>
      <c r="EC126" s="279"/>
      <c r="ED126" s="279"/>
      <c r="EE126" s="279"/>
      <c r="EF126" s="279"/>
      <c r="EG126" s="279"/>
      <c r="EH126" s="279"/>
      <c r="EI126" s="279"/>
      <c r="EJ126" s="279"/>
      <c r="EK126" s="279"/>
      <c r="EL126" s="279"/>
      <c r="EM126" s="279"/>
      <c r="EN126" s="279"/>
      <c r="EO126" s="279"/>
      <c r="EP126" s="279"/>
      <c r="EQ126" s="279"/>
      <c r="ER126" s="279"/>
      <c r="ES126" s="279"/>
      <c r="ET126" s="279"/>
      <c r="EU126" s="279"/>
      <c r="EV126" s="279"/>
      <c r="EW126" s="279"/>
      <c r="EX126" s="279"/>
      <c r="EY126" s="279"/>
      <c r="EZ126" s="279"/>
      <c r="FA126" s="279"/>
      <c r="FB126" s="279"/>
      <c r="FC126" s="279"/>
      <c r="FD126" s="279"/>
      <c r="FE126" s="279"/>
      <c r="FF126" s="279"/>
      <c r="FG126" s="279"/>
      <c r="FH126" s="279"/>
      <c r="FI126" s="279"/>
      <c r="FJ126" s="279"/>
      <c r="FK126" s="279"/>
      <c r="FL126" s="279"/>
      <c r="FM126" s="279"/>
      <c r="FN126" s="279"/>
      <c r="FO126" s="279"/>
      <c r="FP126" s="279"/>
      <c r="FQ126" s="279"/>
      <c r="FR126" s="279"/>
      <c r="FS126" s="279"/>
      <c r="FT126" s="279"/>
      <c r="FU126" s="279"/>
      <c r="FV126" s="279"/>
      <c r="FW126" s="279"/>
      <c r="FX126" s="279"/>
      <c r="FY126" s="279"/>
      <c r="FZ126" s="279"/>
      <c r="GA126" s="279"/>
      <c r="GB126" s="279"/>
      <c r="GC126" s="279"/>
      <c r="GD126" s="279"/>
      <c r="GE126" s="279"/>
      <c r="GF126" s="279"/>
      <c r="GG126" s="279"/>
      <c r="GH126" s="279"/>
      <c r="GI126" s="279"/>
      <c r="GJ126" s="279"/>
      <c r="GK126" s="387"/>
    </row>
    <row r="127" spans="1:193" ht="16.5" customHeight="1">
      <c r="A127" s="386"/>
      <c r="B127" s="279"/>
      <c r="C127" s="313"/>
      <c r="D127" s="313"/>
      <c r="E127" s="314"/>
      <c r="F127" s="314"/>
      <c r="G127" s="314"/>
      <c r="H127" s="314"/>
      <c r="I127" s="314"/>
      <c r="J127" s="314"/>
      <c r="K127" s="314"/>
      <c r="L127" s="314"/>
      <c r="M127" s="314"/>
      <c r="N127" s="314"/>
      <c r="O127" s="314"/>
      <c r="P127" s="314"/>
      <c r="Q127" s="314"/>
      <c r="R127" s="315"/>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c r="AU127" s="316"/>
      <c r="AV127" s="316"/>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280"/>
      <c r="BZ127" s="280"/>
      <c r="CA127" s="280"/>
      <c r="CB127" s="280"/>
      <c r="CC127" s="280"/>
      <c r="CD127" s="280"/>
      <c r="CE127" s="280"/>
      <c r="CF127" s="280"/>
      <c r="CG127" s="280"/>
      <c r="CH127" s="280"/>
      <c r="CI127" s="280"/>
      <c r="CJ127" s="280"/>
      <c r="CK127" s="280"/>
      <c r="CL127" s="280"/>
      <c r="CM127" s="280"/>
      <c r="CN127" s="280"/>
      <c r="CO127" s="280"/>
      <c r="CP127" s="280"/>
      <c r="CQ127" s="279"/>
      <c r="CR127" s="279"/>
      <c r="CS127" s="279"/>
      <c r="CT127" s="279"/>
      <c r="CU127" s="279"/>
      <c r="CV127" s="279"/>
      <c r="CW127" s="279"/>
      <c r="CX127" s="279"/>
      <c r="CY127" s="279"/>
      <c r="CZ127" s="279"/>
      <c r="DA127" s="279"/>
      <c r="DB127" s="279"/>
      <c r="DC127" s="279"/>
      <c r="DD127" s="279"/>
      <c r="DE127" s="279"/>
      <c r="DF127" s="279"/>
      <c r="DG127" s="279"/>
      <c r="DH127" s="279"/>
      <c r="DI127" s="279"/>
      <c r="DJ127" s="279"/>
      <c r="DK127" s="279"/>
      <c r="DL127" s="279"/>
      <c r="DM127" s="279"/>
      <c r="DN127" s="279"/>
      <c r="DO127" s="279"/>
      <c r="DP127" s="279"/>
      <c r="DQ127" s="279"/>
      <c r="DR127" s="279"/>
      <c r="DS127" s="279"/>
      <c r="DT127" s="279"/>
      <c r="DU127" s="279"/>
      <c r="DV127" s="279"/>
      <c r="DW127" s="279"/>
      <c r="DX127" s="279"/>
      <c r="DY127" s="279"/>
      <c r="DZ127" s="279"/>
      <c r="EA127" s="279"/>
      <c r="EB127" s="279"/>
      <c r="EC127" s="279"/>
      <c r="ED127" s="279"/>
      <c r="EE127" s="279"/>
      <c r="EF127" s="279"/>
      <c r="EG127" s="279"/>
      <c r="EH127" s="279"/>
      <c r="EI127" s="279"/>
      <c r="EJ127" s="279"/>
      <c r="EK127" s="279"/>
      <c r="EL127" s="279"/>
      <c r="EM127" s="279"/>
      <c r="EN127" s="279"/>
      <c r="EO127" s="279"/>
      <c r="EP127" s="279"/>
      <c r="EQ127" s="279"/>
      <c r="ER127" s="279"/>
      <c r="ES127" s="279"/>
      <c r="ET127" s="279"/>
      <c r="EU127" s="279"/>
      <c r="EV127" s="279"/>
      <c r="EW127" s="279"/>
      <c r="EX127" s="279"/>
      <c r="EY127" s="279"/>
      <c r="EZ127" s="279"/>
      <c r="FA127" s="279"/>
      <c r="FB127" s="279"/>
      <c r="FC127" s="279"/>
      <c r="FD127" s="279"/>
      <c r="FE127" s="279"/>
      <c r="FF127" s="279"/>
      <c r="FG127" s="279"/>
      <c r="FH127" s="279"/>
      <c r="FI127" s="279"/>
      <c r="FJ127" s="279"/>
      <c r="FK127" s="279"/>
      <c r="FL127" s="279"/>
      <c r="FM127" s="279"/>
      <c r="FN127" s="279"/>
      <c r="FO127" s="279"/>
      <c r="FP127" s="279"/>
      <c r="FQ127" s="279"/>
      <c r="FR127" s="279"/>
      <c r="FS127" s="279"/>
      <c r="FT127" s="279"/>
      <c r="FU127" s="279"/>
      <c r="FV127" s="279"/>
      <c r="FW127" s="279"/>
      <c r="FX127" s="279"/>
      <c r="FY127" s="279"/>
      <c r="FZ127" s="279"/>
      <c r="GA127" s="279"/>
      <c r="GB127" s="279"/>
      <c r="GC127" s="279"/>
      <c r="GD127" s="279"/>
      <c r="GE127" s="279"/>
      <c r="GF127" s="279"/>
      <c r="GG127" s="279"/>
      <c r="GH127" s="279"/>
      <c r="GI127" s="279"/>
      <c r="GJ127" s="279"/>
      <c r="GK127" s="387"/>
    </row>
    <row r="128" spans="1:193" ht="16.5" customHeight="1">
      <c r="A128" s="386"/>
      <c r="B128" s="279"/>
      <c r="C128" s="313"/>
      <c r="D128" s="313"/>
      <c r="E128" s="314"/>
      <c r="F128" s="314"/>
      <c r="G128" s="314"/>
      <c r="H128" s="314"/>
      <c r="I128" s="314"/>
      <c r="J128" s="314"/>
      <c r="K128" s="314"/>
      <c r="L128" s="314"/>
      <c r="M128" s="314"/>
      <c r="N128" s="314"/>
      <c r="O128" s="314"/>
      <c r="P128" s="314"/>
      <c r="Q128" s="314"/>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6"/>
      <c r="AV128" s="316"/>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280"/>
      <c r="BZ128" s="280"/>
      <c r="CA128" s="280"/>
      <c r="CB128" s="280"/>
      <c r="CC128" s="280"/>
      <c r="CD128" s="280"/>
      <c r="CE128" s="280"/>
      <c r="CF128" s="280"/>
      <c r="CG128" s="280"/>
      <c r="CH128" s="280"/>
      <c r="CI128" s="280"/>
      <c r="CJ128" s="280"/>
      <c r="CK128" s="280"/>
      <c r="CL128" s="280"/>
      <c r="CM128" s="280"/>
      <c r="CN128" s="280"/>
      <c r="CO128" s="280"/>
      <c r="CP128" s="280"/>
      <c r="CQ128" s="279"/>
      <c r="CR128" s="279"/>
      <c r="CS128" s="279"/>
      <c r="CT128" s="279"/>
      <c r="CU128" s="279"/>
      <c r="CV128" s="279"/>
      <c r="CW128" s="279"/>
      <c r="CX128" s="279"/>
      <c r="CY128" s="279"/>
      <c r="CZ128" s="279"/>
      <c r="DA128" s="279"/>
      <c r="DB128" s="279"/>
      <c r="DC128" s="279"/>
      <c r="DD128" s="279"/>
      <c r="DE128" s="279"/>
      <c r="DF128" s="279"/>
      <c r="DG128" s="279"/>
      <c r="DH128" s="279"/>
      <c r="DI128" s="279"/>
      <c r="DJ128" s="279"/>
      <c r="DK128" s="279"/>
      <c r="DL128" s="279"/>
      <c r="DM128" s="279"/>
      <c r="DN128" s="279"/>
      <c r="DO128" s="279"/>
      <c r="DP128" s="279"/>
      <c r="DQ128" s="279"/>
      <c r="DR128" s="279"/>
      <c r="DS128" s="279"/>
      <c r="DT128" s="279"/>
      <c r="DU128" s="279"/>
      <c r="DV128" s="279"/>
      <c r="DW128" s="279"/>
      <c r="DX128" s="279"/>
      <c r="DY128" s="279"/>
      <c r="DZ128" s="279"/>
      <c r="EA128" s="279"/>
      <c r="EB128" s="279"/>
      <c r="EC128" s="279"/>
      <c r="ED128" s="279"/>
      <c r="EE128" s="279"/>
      <c r="EF128" s="279"/>
      <c r="EG128" s="279"/>
      <c r="EH128" s="279"/>
      <c r="EI128" s="279"/>
      <c r="EJ128" s="279"/>
      <c r="EK128" s="279"/>
      <c r="EL128" s="279"/>
      <c r="EM128" s="279"/>
      <c r="EN128" s="279"/>
      <c r="EO128" s="279"/>
      <c r="EP128" s="279"/>
      <c r="EQ128" s="279"/>
      <c r="ER128" s="279"/>
      <c r="ES128" s="279"/>
      <c r="ET128" s="279"/>
      <c r="EU128" s="279"/>
      <c r="EV128" s="279"/>
      <c r="EW128" s="279"/>
      <c r="EX128" s="279"/>
      <c r="EY128" s="279"/>
      <c r="EZ128" s="279"/>
      <c r="FA128" s="279"/>
      <c r="FB128" s="279"/>
      <c r="FC128" s="279"/>
      <c r="FD128" s="279"/>
      <c r="FE128" s="279"/>
      <c r="FF128" s="279"/>
      <c r="FG128" s="279"/>
      <c r="FH128" s="279"/>
      <c r="FI128" s="279"/>
      <c r="FJ128" s="279"/>
      <c r="FK128" s="279"/>
      <c r="FL128" s="279"/>
      <c r="FM128" s="279"/>
      <c r="FN128" s="279"/>
      <c r="FO128" s="279"/>
      <c r="FP128" s="279"/>
      <c r="FQ128" s="279"/>
      <c r="FR128" s="279"/>
      <c r="FS128" s="279"/>
      <c r="FT128" s="279"/>
      <c r="FU128" s="279"/>
      <c r="FV128" s="279"/>
      <c r="FW128" s="279"/>
      <c r="FX128" s="279"/>
      <c r="FY128" s="279"/>
      <c r="FZ128" s="279"/>
      <c r="GA128" s="279"/>
      <c r="GB128" s="279"/>
      <c r="GC128" s="279"/>
      <c r="GD128" s="279"/>
      <c r="GE128" s="279"/>
      <c r="GF128" s="279"/>
      <c r="GG128" s="279"/>
      <c r="GH128" s="279"/>
      <c r="GI128" s="279"/>
      <c r="GJ128" s="279"/>
      <c r="GK128" s="387"/>
    </row>
    <row r="129" spans="1:193" ht="16.5" customHeight="1">
      <c r="A129" s="386"/>
      <c r="B129" s="279"/>
      <c r="C129" s="313"/>
      <c r="D129" s="313"/>
      <c r="E129" s="314"/>
      <c r="F129" s="314"/>
      <c r="G129" s="314"/>
      <c r="H129" s="314"/>
      <c r="I129" s="314"/>
      <c r="J129" s="314"/>
      <c r="K129" s="314"/>
      <c r="L129" s="314"/>
      <c r="M129" s="314"/>
      <c r="N129" s="314"/>
      <c r="O129" s="314"/>
      <c r="P129" s="314"/>
      <c r="Q129" s="314"/>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5"/>
      <c r="AO129" s="315"/>
      <c r="AP129" s="315"/>
      <c r="AQ129" s="315"/>
      <c r="AR129" s="315"/>
      <c r="AS129" s="315"/>
      <c r="AT129" s="315"/>
      <c r="AU129" s="316"/>
      <c r="AV129" s="316"/>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c r="CM129" s="280"/>
      <c r="CN129" s="280"/>
      <c r="CO129" s="280"/>
      <c r="CP129" s="280"/>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79"/>
      <c r="DQ129" s="279"/>
      <c r="DR129" s="279"/>
      <c r="DS129" s="279"/>
      <c r="DT129" s="279"/>
      <c r="DU129" s="279"/>
      <c r="DV129" s="279"/>
      <c r="DW129" s="279"/>
      <c r="DX129" s="279"/>
      <c r="DY129" s="279"/>
      <c r="DZ129" s="279"/>
      <c r="EA129" s="279"/>
      <c r="EB129" s="279"/>
      <c r="EC129" s="279"/>
      <c r="ED129" s="279"/>
      <c r="EE129" s="279"/>
      <c r="EF129" s="279"/>
      <c r="EG129" s="279"/>
      <c r="EH129" s="279"/>
      <c r="EI129" s="279"/>
      <c r="EJ129" s="279"/>
      <c r="EK129" s="279"/>
      <c r="EL129" s="279"/>
      <c r="EM129" s="279"/>
      <c r="EN129" s="279"/>
      <c r="EO129" s="279"/>
      <c r="EP129" s="279"/>
      <c r="EQ129" s="279"/>
      <c r="ER129" s="279"/>
      <c r="ES129" s="279"/>
      <c r="ET129" s="279"/>
      <c r="EU129" s="279"/>
      <c r="EV129" s="279"/>
      <c r="EW129" s="279"/>
      <c r="EX129" s="279"/>
      <c r="EY129" s="279"/>
      <c r="EZ129" s="279"/>
      <c r="FA129" s="279"/>
      <c r="FB129" s="279"/>
      <c r="FC129" s="279"/>
      <c r="FD129" s="279"/>
      <c r="FE129" s="279"/>
      <c r="FF129" s="279"/>
      <c r="FG129" s="279"/>
      <c r="FH129" s="279"/>
      <c r="FI129" s="279"/>
      <c r="FJ129" s="279"/>
      <c r="FK129" s="279"/>
      <c r="FL129" s="279"/>
      <c r="FM129" s="279"/>
      <c r="FN129" s="279"/>
      <c r="FO129" s="279"/>
      <c r="FP129" s="279"/>
      <c r="FQ129" s="279"/>
      <c r="FR129" s="279"/>
      <c r="FS129" s="279"/>
      <c r="FT129" s="279"/>
      <c r="FU129" s="279"/>
      <c r="FV129" s="279"/>
      <c r="FW129" s="279"/>
      <c r="FX129" s="279"/>
      <c r="FY129" s="279"/>
      <c r="FZ129" s="279"/>
      <c r="GA129" s="279"/>
      <c r="GB129" s="279"/>
      <c r="GC129" s="279"/>
      <c r="GD129" s="279"/>
      <c r="GE129" s="279"/>
      <c r="GF129" s="279"/>
      <c r="GG129" s="279"/>
      <c r="GH129" s="279"/>
      <c r="GI129" s="279"/>
      <c r="GJ129" s="279"/>
      <c r="GK129" s="387"/>
    </row>
    <row r="130" spans="1:193" ht="16.5" customHeight="1">
      <c r="A130" s="386"/>
      <c r="B130" s="279"/>
      <c r="C130" s="313"/>
      <c r="D130" s="313"/>
      <c r="E130" s="314"/>
      <c r="F130" s="314"/>
      <c r="G130" s="314"/>
      <c r="H130" s="314"/>
      <c r="I130" s="314"/>
      <c r="J130" s="314"/>
      <c r="K130" s="314"/>
      <c r="L130" s="314"/>
      <c r="M130" s="314"/>
      <c r="N130" s="314"/>
      <c r="O130" s="314"/>
      <c r="P130" s="314"/>
      <c r="Q130" s="314"/>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6"/>
      <c r="AV130" s="316"/>
      <c r="AW130" s="280"/>
      <c r="AX130" s="280"/>
      <c r="AY130" s="280"/>
      <c r="AZ130" s="280"/>
      <c r="BA130" s="280"/>
      <c r="BB130" s="280"/>
      <c r="BC130" s="280"/>
      <c r="BD130" s="280"/>
      <c r="BE130" s="280"/>
      <c r="BF130" s="280"/>
      <c r="BG130" s="280"/>
      <c r="BH130" s="280"/>
      <c r="BI130" s="280"/>
      <c r="BJ130" s="280"/>
      <c r="BK130" s="280"/>
      <c r="BL130" s="280"/>
      <c r="BM130" s="280"/>
      <c r="BN130" s="280"/>
      <c r="BO130" s="280"/>
      <c r="BP130" s="280"/>
      <c r="BQ130" s="280"/>
      <c r="BR130" s="280"/>
      <c r="BS130" s="280"/>
      <c r="BT130" s="280"/>
      <c r="BU130" s="280"/>
      <c r="BV130" s="280"/>
      <c r="BW130" s="280"/>
      <c r="BX130" s="280"/>
      <c r="BY130" s="280"/>
      <c r="BZ130" s="280"/>
      <c r="CA130" s="280"/>
      <c r="CB130" s="280"/>
      <c r="CC130" s="280"/>
      <c r="CD130" s="280"/>
      <c r="CE130" s="280"/>
      <c r="CF130" s="280"/>
      <c r="CG130" s="280"/>
      <c r="CH130" s="280"/>
      <c r="CI130" s="280"/>
      <c r="CJ130" s="280"/>
      <c r="CK130" s="280"/>
      <c r="CL130" s="280"/>
      <c r="CM130" s="280"/>
      <c r="CN130" s="280"/>
      <c r="CO130" s="280"/>
      <c r="CP130" s="280"/>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79"/>
      <c r="DQ130" s="279"/>
      <c r="DR130" s="279"/>
      <c r="DS130" s="279"/>
      <c r="DT130" s="279"/>
      <c r="DU130" s="279"/>
      <c r="DV130" s="279"/>
      <c r="DW130" s="279"/>
      <c r="DX130" s="279"/>
      <c r="DY130" s="279"/>
      <c r="DZ130" s="279"/>
      <c r="EA130" s="279"/>
      <c r="EB130" s="279"/>
      <c r="EC130" s="279"/>
      <c r="ED130" s="279"/>
      <c r="EE130" s="279"/>
      <c r="EF130" s="279"/>
      <c r="EG130" s="279"/>
      <c r="EH130" s="279"/>
      <c r="EI130" s="279"/>
      <c r="EJ130" s="279"/>
      <c r="EK130" s="279"/>
      <c r="EL130" s="279"/>
      <c r="EM130" s="279"/>
      <c r="EN130" s="279"/>
      <c r="EO130" s="279"/>
      <c r="EP130" s="279"/>
      <c r="EQ130" s="279"/>
      <c r="ER130" s="279"/>
      <c r="ES130" s="279"/>
      <c r="ET130" s="279"/>
      <c r="EU130" s="279"/>
      <c r="EV130" s="279"/>
      <c r="EW130" s="279"/>
      <c r="EX130" s="279"/>
      <c r="EY130" s="279"/>
      <c r="EZ130" s="279"/>
      <c r="FA130" s="279"/>
      <c r="FB130" s="279"/>
      <c r="FC130" s="279"/>
      <c r="FD130" s="279"/>
      <c r="FE130" s="279"/>
      <c r="FF130" s="279"/>
      <c r="FG130" s="279"/>
      <c r="FH130" s="279"/>
      <c r="FI130" s="279"/>
      <c r="FJ130" s="279"/>
      <c r="FK130" s="279"/>
      <c r="FL130" s="279"/>
      <c r="FM130" s="279"/>
      <c r="FN130" s="279"/>
      <c r="FO130" s="279"/>
      <c r="FP130" s="279"/>
      <c r="FQ130" s="279"/>
      <c r="FR130" s="279"/>
      <c r="FS130" s="279"/>
      <c r="FT130" s="279"/>
      <c r="FU130" s="279"/>
      <c r="FV130" s="279"/>
      <c r="FW130" s="279"/>
      <c r="FX130" s="279"/>
      <c r="FY130" s="279"/>
      <c r="FZ130" s="279"/>
      <c r="GA130" s="279"/>
      <c r="GB130" s="279"/>
      <c r="GC130" s="279"/>
      <c r="GD130" s="279"/>
      <c r="GE130" s="279"/>
      <c r="GF130" s="279"/>
      <c r="GG130" s="279"/>
      <c r="GH130" s="279"/>
      <c r="GI130" s="279"/>
      <c r="GJ130" s="279"/>
      <c r="GK130" s="387"/>
    </row>
    <row r="131" spans="1:193" ht="16.5" customHeight="1">
      <c r="A131" s="386"/>
      <c r="B131" s="279"/>
      <c r="C131" s="313"/>
      <c r="D131" s="313"/>
      <c r="E131" s="314"/>
      <c r="F131" s="314"/>
      <c r="G131" s="314"/>
      <c r="H131" s="314"/>
      <c r="I131" s="314"/>
      <c r="J131" s="314"/>
      <c r="K131" s="314"/>
      <c r="L131" s="314"/>
      <c r="M131" s="314"/>
      <c r="N131" s="314"/>
      <c r="O131" s="314"/>
      <c r="P131" s="314"/>
      <c r="Q131" s="314"/>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6"/>
      <c r="AV131" s="316"/>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0"/>
      <c r="BY131" s="280"/>
      <c r="BZ131" s="280"/>
      <c r="CA131" s="280"/>
      <c r="CB131" s="280"/>
      <c r="CC131" s="280"/>
      <c r="CD131" s="280"/>
      <c r="CE131" s="280"/>
      <c r="CF131" s="280"/>
      <c r="CG131" s="280"/>
      <c r="CH131" s="280"/>
      <c r="CI131" s="280"/>
      <c r="CJ131" s="280"/>
      <c r="CK131" s="280"/>
      <c r="CL131" s="280"/>
      <c r="CM131" s="280"/>
      <c r="CN131" s="280"/>
      <c r="CO131" s="280"/>
      <c r="CP131" s="280"/>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79"/>
      <c r="DQ131" s="279"/>
      <c r="DR131" s="279"/>
      <c r="DS131" s="279"/>
      <c r="DT131" s="279"/>
      <c r="DU131" s="279"/>
      <c r="DV131" s="279"/>
      <c r="DW131" s="279"/>
      <c r="DX131" s="279"/>
      <c r="DY131" s="279"/>
      <c r="DZ131" s="279"/>
      <c r="EA131" s="279"/>
      <c r="EB131" s="279"/>
      <c r="EC131" s="279"/>
      <c r="ED131" s="279"/>
      <c r="EE131" s="279"/>
      <c r="EF131" s="279"/>
      <c r="EG131" s="279"/>
      <c r="EH131" s="279"/>
      <c r="EI131" s="279"/>
      <c r="EJ131" s="279"/>
      <c r="EK131" s="279"/>
      <c r="EL131" s="279"/>
      <c r="EM131" s="279"/>
      <c r="EN131" s="279"/>
      <c r="EO131" s="279"/>
      <c r="EP131" s="279"/>
      <c r="EQ131" s="279"/>
      <c r="ER131" s="279"/>
      <c r="ES131" s="279"/>
      <c r="ET131" s="279"/>
      <c r="EU131" s="279"/>
      <c r="EV131" s="279"/>
      <c r="EW131" s="279"/>
      <c r="EX131" s="279"/>
      <c r="EY131" s="279"/>
      <c r="EZ131" s="279"/>
      <c r="FA131" s="279"/>
      <c r="FB131" s="279"/>
      <c r="FC131" s="279"/>
      <c r="FD131" s="279"/>
      <c r="FE131" s="279"/>
      <c r="FF131" s="279"/>
      <c r="FG131" s="279"/>
      <c r="FH131" s="279"/>
      <c r="FI131" s="279"/>
      <c r="FJ131" s="279"/>
      <c r="FK131" s="279"/>
      <c r="FL131" s="279"/>
      <c r="FM131" s="279"/>
      <c r="FN131" s="279"/>
      <c r="FO131" s="279"/>
      <c r="FP131" s="279"/>
      <c r="FQ131" s="279"/>
      <c r="FR131" s="279"/>
      <c r="FS131" s="279"/>
      <c r="FT131" s="279"/>
      <c r="FU131" s="279"/>
      <c r="FV131" s="279"/>
      <c r="FW131" s="279"/>
      <c r="FX131" s="279"/>
      <c r="FY131" s="279"/>
      <c r="FZ131" s="279"/>
      <c r="GA131" s="279"/>
      <c r="GB131" s="279"/>
      <c r="GC131" s="279"/>
      <c r="GD131" s="279"/>
      <c r="GE131" s="279"/>
      <c r="GF131" s="279"/>
      <c r="GG131" s="279"/>
      <c r="GH131" s="279"/>
      <c r="GI131" s="279"/>
      <c r="GJ131" s="279"/>
      <c r="GK131" s="387"/>
    </row>
    <row r="132" spans="1:193" ht="16.5" customHeight="1">
      <c r="A132" s="386"/>
      <c r="B132" s="279"/>
      <c r="C132" s="313"/>
      <c r="D132" s="313"/>
      <c r="E132" s="314"/>
      <c r="F132" s="314"/>
      <c r="G132" s="314"/>
      <c r="H132" s="314"/>
      <c r="I132" s="314"/>
      <c r="J132" s="314"/>
      <c r="K132" s="314"/>
      <c r="L132" s="314"/>
      <c r="M132" s="314"/>
      <c r="N132" s="314"/>
      <c r="O132" s="314"/>
      <c r="P132" s="314"/>
      <c r="Q132" s="314"/>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6"/>
      <c r="AV132" s="316"/>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280"/>
      <c r="BW132" s="280"/>
      <c r="BX132" s="280"/>
      <c r="BY132" s="280"/>
      <c r="BZ132" s="280"/>
      <c r="CA132" s="280"/>
      <c r="CB132" s="280"/>
      <c r="CC132" s="280"/>
      <c r="CD132" s="280"/>
      <c r="CE132" s="280"/>
      <c r="CF132" s="280"/>
      <c r="CG132" s="280"/>
      <c r="CH132" s="280"/>
      <c r="CI132" s="280"/>
      <c r="CJ132" s="280"/>
      <c r="CK132" s="280"/>
      <c r="CL132" s="280"/>
      <c r="CM132" s="280"/>
      <c r="CN132" s="280"/>
      <c r="CO132" s="280"/>
      <c r="CP132" s="280"/>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79"/>
      <c r="DQ132" s="279"/>
      <c r="DR132" s="279"/>
      <c r="DS132" s="279"/>
      <c r="DT132" s="279"/>
      <c r="DU132" s="279"/>
      <c r="DV132" s="279"/>
      <c r="DW132" s="279"/>
      <c r="DX132" s="279"/>
      <c r="DY132" s="279"/>
      <c r="DZ132" s="279"/>
      <c r="EA132" s="279"/>
      <c r="EB132" s="279"/>
      <c r="EC132" s="279"/>
      <c r="ED132" s="279"/>
      <c r="EE132" s="279"/>
      <c r="EF132" s="279"/>
      <c r="EG132" s="279"/>
      <c r="EH132" s="279"/>
      <c r="EI132" s="279"/>
      <c r="EJ132" s="279"/>
      <c r="EK132" s="279"/>
      <c r="EL132" s="279"/>
      <c r="EM132" s="279"/>
      <c r="EN132" s="279"/>
      <c r="EO132" s="279"/>
      <c r="EP132" s="279"/>
      <c r="EQ132" s="279"/>
      <c r="ER132" s="279"/>
      <c r="ES132" s="279"/>
      <c r="ET132" s="279"/>
      <c r="EU132" s="279"/>
      <c r="EV132" s="279"/>
      <c r="EW132" s="279"/>
      <c r="EX132" s="279"/>
      <c r="EY132" s="279"/>
      <c r="EZ132" s="279"/>
      <c r="FA132" s="279"/>
      <c r="FB132" s="279"/>
      <c r="FC132" s="279"/>
      <c r="FD132" s="279"/>
      <c r="FE132" s="279"/>
      <c r="FF132" s="279"/>
      <c r="FG132" s="279"/>
      <c r="FH132" s="279"/>
      <c r="FI132" s="279"/>
      <c r="FJ132" s="279"/>
      <c r="FK132" s="279"/>
      <c r="FL132" s="279"/>
      <c r="FM132" s="279"/>
      <c r="FN132" s="279"/>
      <c r="FO132" s="279"/>
      <c r="FP132" s="279"/>
      <c r="FQ132" s="279"/>
      <c r="FR132" s="279"/>
      <c r="FS132" s="279"/>
      <c r="FT132" s="279"/>
      <c r="FU132" s="279"/>
      <c r="FV132" s="279"/>
      <c r="FW132" s="279"/>
      <c r="FX132" s="279"/>
      <c r="FY132" s="279"/>
      <c r="FZ132" s="279"/>
      <c r="GA132" s="279"/>
      <c r="GB132" s="279"/>
      <c r="GC132" s="279"/>
      <c r="GD132" s="279"/>
      <c r="GE132" s="279"/>
      <c r="GF132" s="279"/>
      <c r="GG132" s="279"/>
      <c r="GH132" s="279"/>
      <c r="GI132" s="279"/>
      <c r="GJ132" s="279"/>
      <c r="GK132" s="387"/>
    </row>
    <row r="133" spans="1:193" ht="16.5" customHeight="1">
      <c r="A133" s="386"/>
      <c r="B133" s="279"/>
      <c r="C133" s="313"/>
      <c r="D133" s="313"/>
      <c r="E133" s="314"/>
      <c r="F133" s="314"/>
      <c r="G133" s="314"/>
      <c r="H133" s="314"/>
      <c r="I133" s="314"/>
      <c r="J133" s="314"/>
      <c r="K133" s="314"/>
      <c r="L133" s="314"/>
      <c r="M133" s="314"/>
      <c r="N133" s="314"/>
      <c r="O133" s="314"/>
      <c r="P133" s="314"/>
      <c r="Q133" s="314"/>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6"/>
      <c r="AV133" s="316"/>
      <c r="AW133" s="280"/>
      <c r="AX133" s="280"/>
      <c r="AY133" s="280"/>
      <c r="AZ133" s="280"/>
      <c r="BA133" s="280"/>
      <c r="BB133" s="280"/>
      <c r="BC133" s="280"/>
      <c r="BD133" s="280"/>
      <c r="BE133" s="280"/>
      <c r="BF133" s="280"/>
      <c r="BG133" s="280"/>
      <c r="BH133" s="280"/>
      <c r="BI133" s="280"/>
      <c r="BJ133" s="280"/>
      <c r="BK133" s="280"/>
      <c r="BL133" s="280"/>
      <c r="BM133" s="280"/>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79"/>
      <c r="DQ133" s="279"/>
      <c r="DR133" s="279"/>
      <c r="DS133" s="279"/>
      <c r="DT133" s="279"/>
      <c r="DU133" s="279"/>
      <c r="DV133" s="279"/>
      <c r="DW133" s="279"/>
      <c r="DX133" s="279"/>
      <c r="DY133" s="279"/>
      <c r="DZ133" s="279"/>
      <c r="EA133" s="279"/>
      <c r="EB133" s="279"/>
      <c r="EC133" s="279"/>
      <c r="ED133" s="279"/>
      <c r="EE133" s="279"/>
      <c r="EF133" s="279"/>
      <c r="EG133" s="279"/>
      <c r="EH133" s="279"/>
      <c r="EI133" s="279"/>
      <c r="EJ133" s="279"/>
      <c r="EK133" s="279"/>
      <c r="EL133" s="279"/>
      <c r="EM133" s="279"/>
      <c r="EN133" s="279"/>
      <c r="EO133" s="279"/>
      <c r="EP133" s="279"/>
      <c r="EQ133" s="279"/>
      <c r="ER133" s="279"/>
      <c r="ES133" s="279"/>
      <c r="ET133" s="279"/>
      <c r="EU133" s="279"/>
      <c r="EV133" s="279"/>
      <c r="EW133" s="279"/>
      <c r="EX133" s="279"/>
      <c r="EY133" s="279"/>
      <c r="EZ133" s="279"/>
      <c r="FA133" s="279"/>
      <c r="FB133" s="279"/>
      <c r="FC133" s="279"/>
      <c r="FD133" s="279"/>
      <c r="FE133" s="279"/>
      <c r="FF133" s="279"/>
      <c r="FG133" s="279"/>
      <c r="FH133" s="279"/>
      <c r="FI133" s="279"/>
      <c r="FJ133" s="279"/>
      <c r="FK133" s="279"/>
      <c r="FL133" s="279"/>
      <c r="FM133" s="279"/>
      <c r="FN133" s="279"/>
      <c r="FO133" s="279"/>
      <c r="FP133" s="279"/>
      <c r="FQ133" s="279"/>
      <c r="FR133" s="279"/>
      <c r="FS133" s="279"/>
      <c r="FT133" s="279"/>
      <c r="FU133" s="279"/>
      <c r="FV133" s="279"/>
      <c r="FW133" s="279"/>
      <c r="FX133" s="279"/>
      <c r="FY133" s="279"/>
      <c r="FZ133" s="279"/>
      <c r="GA133" s="279"/>
      <c r="GB133" s="279"/>
      <c r="GC133" s="279"/>
      <c r="GD133" s="279"/>
      <c r="GE133" s="279"/>
      <c r="GF133" s="279"/>
      <c r="GG133" s="279"/>
      <c r="GH133" s="279"/>
      <c r="GI133" s="279"/>
      <c r="GJ133" s="279"/>
      <c r="GK133" s="387"/>
    </row>
    <row r="134" spans="1:193" ht="16.5" customHeight="1">
      <c r="A134" s="386"/>
      <c r="B134" s="279"/>
      <c r="C134" s="313"/>
      <c r="D134" s="313"/>
      <c r="E134" s="314"/>
      <c r="F134" s="314"/>
      <c r="G134" s="314"/>
      <c r="H134" s="314"/>
      <c r="I134" s="314"/>
      <c r="J134" s="314"/>
      <c r="K134" s="314"/>
      <c r="L134" s="314"/>
      <c r="M134" s="314"/>
      <c r="N134" s="314"/>
      <c r="O134" s="314"/>
      <c r="P134" s="314"/>
      <c r="Q134" s="314"/>
      <c r="R134" s="315"/>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6"/>
      <c r="AV134" s="316"/>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79"/>
      <c r="DQ134" s="279"/>
      <c r="DR134" s="279"/>
      <c r="DS134" s="279"/>
      <c r="DT134" s="279"/>
      <c r="DU134" s="279"/>
      <c r="DV134" s="279"/>
      <c r="DW134" s="279"/>
      <c r="DX134" s="279"/>
      <c r="DY134" s="279"/>
      <c r="DZ134" s="279"/>
      <c r="EA134" s="279"/>
      <c r="EB134" s="279"/>
      <c r="EC134" s="279"/>
      <c r="ED134" s="279"/>
      <c r="EE134" s="279"/>
      <c r="EF134" s="279"/>
      <c r="EG134" s="279"/>
      <c r="EH134" s="279"/>
      <c r="EI134" s="279"/>
      <c r="EJ134" s="279"/>
      <c r="EK134" s="279"/>
      <c r="EL134" s="279"/>
      <c r="EM134" s="279"/>
      <c r="EN134" s="279"/>
      <c r="EO134" s="279"/>
      <c r="EP134" s="279"/>
      <c r="EQ134" s="279"/>
      <c r="ER134" s="279"/>
      <c r="ES134" s="279"/>
      <c r="ET134" s="279"/>
      <c r="EU134" s="279"/>
      <c r="EV134" s="279"/>
      <c r="EW134" s="279"/>
      <c r="EX134" s="279"/>
      <c r="EY134" s="279"/>
      <c r="EZ134" s="279"/>
      <c r="FA134" s="279"/>
      <c r="FB134" s="279"/>
      <c r="FC134" s="279"/>
      <c r="FD134" s="279"/>
      <c r="FE134" s="279"/>
      <c r="FF134" s="279"/>
      <c r="FG134" s="279"/>
      <c r="FH134" s="279"/>
      <c r="FI134" s="279"/>
      <c r="FJ134" s="279"/>
      <c r="FK134" s="279"/>
      <c r="FL134" s="279"/>
      <c r="FM134" s="279"/>
      <c r="FN134" s="279"/>
      <c r="FO134" s="279"/>
      <c r="FP134" s="279"/>
      <c r="FQ134" s="279"/>
      <c r="FR134" s="279"/>
      <c r="FS134" s="279"/>
      <c r="FT134" s="279"/>
      <c r="FU134" s="279"/>
      <c r="FV134" s="279"/>
      <c r="FW134" s="279"/>
      <c r="FX134" s="279"/>
      <c r="FY134" s="279"/>
      <c r="FZ134" s="279"/>
      <c r="GA134" s="279"/>
      <c r="GB134" s="279"/>
      <c r="GC134" s="279"/>
      <c r="GD134" s="279"/>
      <c r="GE134" s="279"/>
      <c r="GF134" s="279"/>
      <c r="GG134" s="279"/>
      <c r="GH134" s="279"/>
      <c r="GI134" s="279"/>
      <c r="GJ134" s="279"/>
      <c r="GK134" s="387"/>
    </row>
    <row r="135" spans="1:193" ht="16.5" customHeight="1">
      <c r="A135" s="386"/>
      <c r="B135" s="279"/>
      <c r="C135" s="313"/>
      <c r="D135" s="313"/>
      <c r="E135" s="314"/>
      <c r="F135" s="314"/>
      <c r="G135" s="314"/>
      <c r="H135" s="314"/>
      <c r="I135" s="314"/>
      <c r="J135" s="314"/>
      <c r="K135" s="314"/>
      <c r="L135" s="314"/>
      <c r="M135" s="314"/>
      <c r="N135" s="314"/>
      <c r="O135" s="314"/>
      <c r="P135" s="314"/>
      <c r="Q135" s="314"/>
      <c r="R135" s="315"/>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5"/>
      <c r="AO135" s="315"/>
      <c r="AP135" s="315"/>
      <c r="AQ135" s="315"/>
      <c r="AR135" s="315"/>
      <c r="AS135" s="315"/>
      <c r="AT135" s="315"/>
      <c r="AU135" s="316"/>
      <c r="AV135" s="316"/>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0"/>
      <c r="BY135" s="280"/>
      <c r="BZ135" s="280"/>
      <c r="CA135" s="280"/>
      <c r="CB135" s="280"/>
      <c r="CC135" s="280"/>
      <c r="CD135" s="280"/>
      <c r="CE135" s="280"/>
      <c r="CF135" s="280"/>
      <c r="CG135" s="280"/>
      <c r="CH135" s="280"/>
      <c r="CI135" s="280"/>
      <c r="CJ135" s="280"/>
      <c r="CK135" s="280"/>
      <c r="CL135" s="280"/>
      <c r="CM135" s="280"/>
      <c r="CN135" s="280"/>
      <c r="CO135" s="280"/>
      <c r="CP135" s="280"/>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c r="EA135" s="279"/>
      <c r="EB135" s="279"/>
      <c r="EC135" s="279"/>
      <c r="ED135" s="279"/>
      <c r="EE135" s="279"/>
      <c r="EF135" s="279"/>
      <c r="EG135" s="279"/>
      <c r="EH135" s="279"/>
      <c r="EI135" s="279"/>
      <c r="EJ135" s="279"/>
      <c r="EK135" s="279"/>
      <c r="EL135" s="279"/>
      <c r="EM135" s="279"/>
      <c r="EN135" s="279"/>
      <c r="EO135" s="279"/>
      <c r="EP135" s="279"/>
      <c r="EQ135" s="279"/>
      <c r="ER135" s="279"/>
      <c r="ES135" s="279"/>
      <c r="ET135" s="279"/>
      <c r="EU135" s="279"/>
      <c r="EV135" s="279"/>
      <c r="EW135" s="279"/>
      <c r="EX135" s="279"/>
      <c r="EY135" s="279"/>
      <c r="EZ135" s="279"/>
      <c r="FA135" s="279"/>
      <c r="FB135" s="279"/>
      <c r="FC135" s="279"/>
      <c r="FD135" s="279"/>
      <c r="FE135" s="279"/>
      <c r="FF135" s="279"/>
      <c r="FG135" s="279"/>
      <c r="FH135" s="279"/>
      <c r="FI135" s="279"/>
      <c r="FJ135" s="279"/>
      <c r="FK135" s="279"/>
      <c r="FL135" s="279"/>
      <c r="FM135" s="279"/>
      <c r="FN135" s="279"/>
      <c r="FO135" s="279"/>
      <c r="FP135" s="279"/>
      <c r="FQ135" s="279"/>
      <c r="FR135" s="279"/>
      <c r="FS135" s="279"/>
      <c r="FT135" s="279"/>
      <c r="FU135" s="279"/>
      <c r="FV135" s="279"/>
      <c r="FW135" s="279"/>
      <c r="FX135" s="279"/>
      <c r="FY135" s="279"/>
      <c r="FZ135" s="279"/>
      <c r="GA135" s="279"/>
      <c r="GB135" s="279"/>
      <c r="GC135" s="279"/>
      <c r="GD135" s="279"/>
      <c r="GE135" s="279"/>
      <c r="GF135" s="279"/>
      <c r="GG135" s="279"/>
      <c r="GH135" s="279"/>
      <c r="GI135" s="279"/>
      <c r="GJ135" s="279"/>
      <c r="GK135" s="387"/>
    </row>
    <row r="136" spans="1:193" ht="16.5" customHeight="1">
      <c r="A136" s="386"/>
      <c r="B136" s="279"/>
      <c r="C136" s="313"/>
      <c r="D136" s="313"/>
      <c r="E136" s="314"/>
      <c r="F136" s="314"/>
      <c r="G136" s="314"/>
      <c r="H136" s="314"/>
      <c r="I136" s="314"/>
      <c r="J136" s="314"/>
      <c r="K136" s="314"/>
      <c r="L136" s="314"/>
      <c r="M136" s="314"/>
      <c r="N136" s="314"/>
      <c r="O136" s="314"/>
      <c r="P136" s="314"/>
      <c r="Q136" s="314"/>
      <c r="R136" s="315"/>
      <c r="S136" s="315"/>
      <c r="T136" s="315"/>
      <c r="U136" s="315"/>
      <c r="V136" s="315"/>
      <c r="W136" s="315"/>
      <c r="X136" s="315"/>
      <c r="Y136" s="315"/>
      <c r="Z136" s="315"/>
      <c r="AA136" s="315"/>
      <c r="AB136" s="315"/>
      <c r="AC136" s="315"/>
      <c r="AD136" s="315"/>
      <c r="AE136" s="315"/>
      <c r="AF136" s="315"/>
      <c r="AG136" s="315"/>
      <c r="AH136" s="315"/>
      <c r="AI136" s="315"/>
      <c r="AJ136" s="315"/>
      <c r="AK136" s="315"/>
      <c r="AL136" s="315"/>
      <c r="AM136" s="315"/>
      <c r="AN136" s="315"/>
      <c r="AO136" s="315"/>
      <c r="AP136" s="315"/>
      <c r="AQ136" s="315"/>
      <c r="AR136" s="315"/>
      <c r="AS136" s="315"/>
      <c r="AT136" s="315"/>
      <c r="AU136" s="316"/>
      <c r="AV136" s="316"/>
      <c r="AW136" s="280"/>
      <c r="AX136" s="280"/>
      <c r="AY136" s="280"/>
      <c r="AZ136" s="280"/>
      <c r="BA136" s="280"/>
      <c r="BB136" s="280"/>
      <c r="BC136" s="280"/>
      <c r="BD136" s="280"/>
      <c r="BE136" s="280"/>
      <c r="BF136" s="280"/>
      <c r="BG136" s="280"/>
      <c r="BH136" s="280"/>
      <c r="BI136" s="280"/>
      <c r="BJ136" s="280"/>
      <c r="BK136" s="280"/>
      <c r="BL136" s="280"/>
      <c r="BM136" s="280"/>
      <c r="BN136" s="280"/>
      <c r="BO136" s="280"/>
      <c r="BP136" s="280"/>
      <c r="BQ136" s="280"/>
      <c r="BR136" s="280"/>
      <c r="BS136" s="280"/>
      <c r="BT136" s="280"/>
      <c r="BU136" s="280"/>
      <c r="BV136" s="280"/>
      <c r="BW136" s="280"/>
      <c r="BX136" s="280"/>
      <c r="BY136" s="280"/>
      <c r="BZ136" s="280"/>
      <c r="CA136" s="280"/>
      <c r="CB136" s="280"/>
      <c r="CC136" s="280"/>
      <c r="CD136" s="280"/>
      <c r="CE136" s="280"/>
      <c r="CF136" s="280"/>
      <c r="CG136" s="280"/>
      <c r="CH136" s="280"/>
      <c r="CI136" s="280"/>
      <c r="CJ136" s="280"/>
      <c r="CK136" s="280"/>
      <c r="CL136" s="280"/>
      <c r="CM136" s="280"/>
      <c r="CN136" s="280"/>
      <c r="CO136" s="280"/>
      <c r="CP136" s="280"/>
      <c r="CQ136" s="279"/>
      <c r="CR136" s="279"/>
      <c r="CS136" s="279"/>
      <c r="CT136" s="279"/>
      <c r="CU136" s="279"/>
      <c r="CV136" s="279"/>
      <c r="CW136" s="279"/>
      <c r="CX136" s="279"/>
      <c r="CY136" s="279"/>
      <c r="CZ136" s="279"/>
      <c r="DA136" s="279"/>
      <c r="DB136" s="279"/>
      <c r="DC136" s="279"/>
      <c r="DD136" s="279"/>
      <c r="DE136" s="279"/>
      <c r="DF136" s="279"/>
      <c r="DG136" s="279"/>
      <c r="DH136" s="279"/>
      <c r="DI136" s="279"/>
      <c r="DJ136" s="279"/>
      <c r="DK136" s="279"/>
      <c r="DL136" s="279"/>
      <c r="DM136" s="279"/>
      <c r="DN136" s="279"/>
      <c r="DO136" s="279"/>
      <c r="DP136" s="279"/>
      <c r="DQ136" s="279"/>
      <c r="DR136" s="279"/>
      <c r="DS136" s="279"/>
      <c r="DT136" s="279"/>
      <c r="DU136" s="279"/>
      <c r="DV136" s="279"/>
      <c r="DW136" s="279"/>
      <c r="DX136" s="279"/>
      <c r="DY136" s="279"/>
      <c r="DZ136" s="279"/>
      <c r="EA136" s="279"/>
      <c r="EB136" s="279"/>
      <c r="EC136" s="279"/>
      <c r="ED136" s="279"/>
      <c r="EE136" s="279"/>
      <c r="EF136" s="279"/>
      <c r="EG136" s="279"/>
      <c r="EH136" s="279"/>
      <c r="EI136" s="279"/>
      <c r="EJ136" s="279"/>
      <c r="EK136" s="279"/>
      <c r="EL136" s="279"/>
      <c r="EM136" s="279"/>
      <c r="EN136" s="279"/>
      <c r="EO136" s="279"/>
      <c r="EP136" s="279"/>
      <c r="EQ136" s="279"/>
      <c r="ER136" s="279"/>
      <c r="ES136" s="279"/>
      <c r="ET136" s="279"/>
      <c r="EU136" s="279"/>
      <c r="EV136" s="279"/>
      <c r="EW136" s="279"/>
      <c r="EX136" s="279"/>
      <c r="EY136" s="279"/>
      <c r="EZ136" s="279"/>
      <c r="FA136" s="279"/>
      <c r="FB136" s="279"/>
      <c r="FC136" s="279"/>
      <c r="FD136" s="279"/>
      <c r="FE136" s="279"/>
      <c r="FF136" s="279"/>
      <c r="FG136" s="279"/>
      <c r="FH136" s="279"/>
      <c r="FI136" s="279"/>
      <c r="FJ136" s="279"/>
      <c r="FK136" s="279"/>
      <c r="FL136" s="279"/>
      <c r="FM136" s="279"/>
      <c r="FN136" s="279"/>
      <c r="FO136" s="279"/>
      <c r="FP136" s="279"/>
      <c r="FQ136" s="279"/>
      <c r="FR136" s="279"/>
      <c r="FS136" s="279"/>
      <c r="FT136" s="279"/>
      <c r="FU136" s="279"/>
      <c r="FV136" s="279"/>
      <c r="FW136" s="279"/>
      <c r="FX136" s="279"/>
      <c r="FY136" s="279"/>
      <c r="FZ136" s="279"/>
      <c r="GA136" s="279"/>
      <c r="GB136" s="279"/>
      <c r="GC136" s="279"/>
      <c r="GD136" s="279"/>
      <c r="GE136" s="279"/>
      <c r="GF136" s="279"/>
      <c r="GG136" s="279"/>
      <c r="GH136" s="279"/>
      <c r="GI136" s="279"/>
      <c r="GJ136" s="279"/>
      <c r="GK136" s="387"/>
    </row>
    <row r="137" spans="1:193" ht="16.5" customHeight="1">
      <c r="A137" s="386"/>
      <c r="B137" s="279"/>
      <c r="C137" s="313"/>
      <c r="D137" s="313"/>
      <c r="E137" s="314"/>
      <c r="F137" s="314"/>
      <c r="G137" s="314"/>
      <c r="H137" s="314"/>
      <c r="I137" s="314"/>
      <c r="J137" s="314"/>
      <c r="K137" s="314"/>
      <c r="L137" s="314"/>
      <c r="M137" s="314"/>
      <c r="N137" s="314"/>
      <c r="O137" s="314"/>
      <c r="P137" s="314"/>
      <c r="Q137" s="314"/>
      <c r="R137" s="315"/>
      <c r="S137" s="315"/>
      <c r="T137" s="315"/>
      <c r="U137" s="315"/>
      <c r="V137" s="315"/>
      <c r="W137" s="315"/>
      <c r="X137" s="315"/>
      <c r="Y137" s="315"/>
      <c r="Z137" s="315"/>
      <c r="AA137" s="315"/>
      <c r="AB137" s="315"/>
      <c r="AC137" s="315"/>
      <c r="AD137" s="315"/>
      <c r="AE137" s="315"/>
      <c r="AF137" s="315"/>
      <c r="AG137" s="315"/>
      <c r="AH137" s="315"/>
      <c r="AI137" s="315"/>
      <c r="AJ137" s="315"/>
      <c r="AK137" s="315"/>
      <c r="AL137" s="315"/>
      <c r="AM137" s="315"/>
      <c r="AN137" s="315"/>
      <c r="AO137" s="315"/>
      <c r="AP137" s="315"/>
      <c r="AQ137" s="315"/>
      <c r="AR137" s="315"/>
      <c r="AS137" s="315"/>
      <c r="AT137" s="315"/>
      <c r="AU137" s="316"/>
      <c r="AV137" s="316"/>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c r="CM137" s="280"/>
      <c r="CN137" s="280"/>
      <c r="CO137" s="280"/>
      <c r="CP137" s="280"/>
      <c r="CQ137" s="279"/>
      <c r="CR137" s="279"/>
      <c r="CS137" s="279"/>
      <c r="CT137" s="279"/>
      <c r="CU137" s="279"/>
      <c r="CV137" s="279"/>
      <c r="CW137" s="279"/>
      <c r="CX137" s="279"/>
      <c r="CY137" s="279"/>
      <c r="CZ137" s="279"/>
      <c r="DA137" s="279"/>
      <c r="DB137" s="279"/>
      <c r="DC137" s="279"/>
      <c r="DD137" s="279"/>
      <c r="DE137" s="279"/>
      <c r="DF137" s="279"/>
      <c r="DG137" s="279"/>
      <c r="DH137" s="279"/>
      <c r="DI137" s="279"/>
      <c r="DJ137" s="279"/>
      <c r="DK137" s="279"/>
      <c r="DL137" s="279"/>
      <c r="DM137" s="279"/>
      <c r="DN137" s="279"/>
      <c r="DO137" s="279"/>
      <c r="DP137" s="279"/>
      <c r="DQ137" s="279"/>
      <c r="DR137" s="279"/>
      <c r="DS137" s="279"/>
      <c r="DT137" s="279"/>
      <c r="DU137" s="279"/>
      <c r="DV137" s="279"/>
      <c r="DW137" s="279"/>
      <c r="DX137" s="279"/>
      <c r="DY137" s="279"/>
      <c r="DZ137" s="279"/>
      <c r="EA137" s="279"/>
      <c r="EB137" s="279"/>
      <c r="EC137" s="279"/>
      <c r="ED137" s="279"/>
      <c r="EE137" s="279"/>
      <c r="EF137" s="279"/>
      <c r="EG137" s="279"/>
      <c r="EH137" s="279"/>
      <c r="EI137" s="279"/>
      <c r="EJ137" s="279"/>
      <c r="EK137" s="279"/>
      <c r="EL137" s="279"/>
      <c r="EM137" s="279"/>
      <c r="EN137" s="279"/>
      <c r="EO137" s="279"/>
      <c r="EP137" s="279"/>
      <c r="EQ137" s="279"/>
      <c r="ER137" s="279"/>
      <c r="ES137" s="279"/>
      <c r="ET137" s="279"/>
      <c r="EU137" s="279"/>
      <c r="EV137" s="279"/>
      <c r="EW137" s="279"/>
      <c r="EX137" s="279"/>
      <c r="EY137" s="279"/>
      <c r="EZ137" s="279"/>
      <c r="FA137" s="279"/>
      <c r="FB137" s="279"/>
      <c r="FC137" s="279"/>
      <c r="FD137" s="279"/>
      <c r="FE137" s="279"/>
      <c r="FF137" s="279"/>
      <c r="FG137" s="279"/>
      <c r="FH137" s="279"/>
      <c r="FI137" s="279"/>
      <c r="FJ137" s="279"/>
      <c r="FK137" s="279"/>
      <c r="FL137" s="279"/>
      <c r="FM137" s="279"/>
      <c r="FN137" s="279"/>
      <c r="FO137" s="279"/>
      <c r="FP137" s="279"/>
      <c r="FQ137" s="279"/>
      <c r="FR137" s="279"/>
      <c r="FS137" s="279"/>
      <c r="FT137" s="279"/>
      <c r="FU137" s="279"/>
      <c r="FV137" s="279"/>
      <c r="FW137" s="279"/>
      <c r="FX137" s="279"/>
      <c r="FY137" s="279"/>
      <c r="FZ137" s="279"/>
      <c r="GA137" s="279"/>
      <c r="GB137" s="279"/>
      <c r="GC137" s="279"/>
      <c r="GD137" s="279"/>
      <c r="GE137" s="279"/>
      <c r="GF137" s="279"/>
      <c r="GG137" s="279"/>
      <c r="GH137" s="279"/>
      <c r="GI137" s="279"/>
      <c r="GJ137" s="279"/>
      <c r="GK137" s="387"/>
    </row>
    <row r="138" spans="1:193" ht="16.5" customHeight="1">
      <c r="A138" s="386"/>
      <c r="B138" s="279"/>
      <c r="C138" s="313"/>
      <c r="D138" s="313"/>
      <c r="E138" s="314"/>
      <c r="F138" s="314"/>
      <c r="G138" s="314"/>
      <c r="H138" s="314"/>
      <c r="I138" s="314"/>
      <c r="J138" s="314"/>
      <c r="K138" s="314"/>
      <c r="L138" s="314"/>
      <c r="M138" s="314"/>
      <c r="N138" s="314"/>
      <c r="O138" s="314"/>
      <c r="P138" s="314"/>
      <c r="Q138" s="314"/>
      <c r="R138" s="315"/>
      <c r="S138" s="315"/>
      <c r="T138" s="315"/>
      <c r="U138" s="315"/>
      <c r="V138" s="315"/>
      <c r="W138" s="315"/>
      <c r="X138" s="315"/>
      <c r="Y138" s="315"/>
      <c r="Z138" s="315"/>
      <c r="AA138" s="315"/>
      <c r="AB138" s="315"/>
      <c r="AC138" s="315"/>
      <c r="AD138" s="315"/>
      <c r="AE138" s="315"/>
      <c r="AF138" s="315"/>
      <c r="AG138" s="315"/>
      <c r="AH138" s="315"/>
      <c r="AI138" s="315"/>
      <c r="AJ138" s="315"/>
      <c r="AK138" s="315"/>
      <c r="AL138" s="315"/>
      <c r="AM138" s="315"/>
      <c r="AN138" s="315"/>
      <c r="AO138" s="315"/>
      <c r="AP138" s="315"/>
      <c r="AQ138" s="315"/>
      <c r="AR138" s="315"/>
      <c r="AS138" s="315"/>
      <c r="AT138" s="315"/>
      <c r="AU138" s="316"/>
      <c r="AV138" s="316"/>
      <c r="AW138" s="280"/>
      <c r="AX138" s="280"/>
      <c r="AY138" s="280"/>
      <c r="AZ138" s="280"/>
      <c r="BA138" s="280"/>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c r="CM138" s="280"/>
      <c r="CN138" s="280"/>
      <c r="CO138" s="280"/>
      <c r="CP138" s="280"/>
      <c r="CQ138" s="279"/>
      <c r="CR138" s="279"/>
      <c r="CS138" s="279"/>
      <c r="CT138" s="279"/>
      <c r="CU138" s="279"/>
      <c r="CV138" s="279"/>
      <c r="CW138" s="279"/>
      <c r="CX138" s="279"/>
      <c r="CY138" s="279"/>
      <c r="CZ138" s="279"/>
      <c r="DA138" s="279"/>
      <c r="DB138" s="279"/>
      <c r="DC138" s="279"/>
      <c r="DD138" s="279"/>
      <c r="DE138" s="279"/>
      <c r="DF138" s="279"/>
      <c r="DG138" s="279"/>
      <c r="DH138" s="279"/>
      <c r="DI138" s="279"/>
      <c r="DJ138" s="279"/>
      <c r="DK138" s="279"/>
      <c r="DL138" s="279"/>
      <c r="DM138" s="279"/>
      <c r="DN138" s="279"/>
      <c r="DO138" s="279"/>
      <c r="DP138" s="279"/>
      <c r="DQ138" s="279"/>
      <c r="DR138" s="279"/>
      <c r="DS138" s="279"/>
      <c r="DT138" s="279"/>
      <c r="DU138" s="279"/>
      <c r="DV138" s="279"/>
      <c r="DW138" s="279"/>
      <c r="DX138" s="279"/>
      <c r="DY138" s="279"/>
      <c r="DZ138" s="279"/>
      <c r="EA138" s="279"/>
      <c r="EB138" s="279"/>
      <c r="EC138" s="279"/>
      <c r="ED138" s="279"/>
      <c r="EE138" s="279"/>
      <c r="EF138" s="279"/>
      <c r="EG138" s="279"/>
      <c r="EH138" s="279"/>
      <c r="EI138" s="279"/>
      <c r="EJ138" s="279"/>
      <c r="EK138" s="279"/>
      <c r="EL138" s="279"/>
      <c r="EM138" s="279"/>
      <c r="EN138" s="279"/>
      <c r="EO138" s="279"/>
      <c r="EP138" s="279"/>
      <c r="EQ138" s="279"/>
      <c r="ER138" s="279"/>
      <c r="ES138" s="279"/>
      <c r="ET138" s="279"/>
      <c r="EU138" s="279"/>
      <c r="EV138" s="279"/>
      <c r="EW138" s="279"/>
      <c r="EX138" s="279"/>
      <c r="EY138" s="279"/>
      <c r="EZ138" s="279"/>
      <c r="FA138" s="279"/>
      <c r="FB138" s="279"/>
      <c r="FC138" s="279"/>
      <c r="FD138" s="279"/>
      <c r="FE138" s="279"/>
      <c r="FF138" s="279"/>
      <c r="FG138" s="279"/>
      <c r="FH138" s="279"/>
      <c r="FI138" s="279"/>
      <c r="FJ138" s="279"/>
      <c r="FK138" s="279"/>
      <c r="FL138" s="279"/>
      <c r="FM138" s="279"/>
      <c r="FN138" s="279"/>
      <c r="FO138" s="279"/>
      <c r="FP138" s="279"/>
      <c r="FQ138" s="279"/>
      <c r="FR138" s="279"/>
      <c r="FS138" s="279"/>
      <c r="FT138" s="279"/>
      <c r="FU138" s="279"/>
      <c r="FV138" s="279"/>
      <c r="FW138" s="279"/>
      <c r="FX138" s="279"/>
      <c r="FY138" s="279"/>
      <c r="FZ138" s="279"/>
      <c r="GA138" s="279"/>
      <c r="GB138" s="279"/>
      <c r="GC138" s="279"/>
      <c r="GD138" s="279"/>
      <c r="GE138" s="279"/>
      <c r="GF138" s="279"/>
      <c r="GG138" s="279"/>
      <c r="GH138" s="279"/>
      <c r="GI138" s="279"/>
      <c r="GJ138" s="279"/>
      <c r="GK138" s="387"/>
    </row>
    <row r="139" spans="1:193" ht="16.5" customHeight="1">
      <c r="A139" s="386"/>
      <c r="B139" s="279"/>
      <c r="C139" s="313"/>
      <c r="D139" s="313"/>
      <c r="E139" s="314"/>
      <c r="F139" s="314"/>
      <c r="G139" s="314"/>
      <c r="H139" s="314"/>
      <c r="I139" s="314"/>
      <c r="J139" s="314"/>
      <c r="K139" s="314"/>
      <c r="L139" s="314"/>
      <c r="M139" s="314"/>
      <c r="N139" s="314"/>
      <c r="O139" s="314"/>
      <c r="P139" s="314"/>
      <c r="Q139" s="314"/>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5"/>
      <c r="AQ139" s="315"/>
      <c r="AR139" s="315"/>
      <c r="AS139" s="315"/>
      <c r="AT139" s="315"/>
      <c r="AU139" s="316"/>
      <c r="AV139" s="316"/>
      <c r="AW139" s="280"/>
      <c r="AX139" s="280"/>
      <c r="AY139" s="280"/>
      <c r="AZ139" s="280"/>
      <c r="BA139" s="280"/>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0"/>
      <c r="BY139" s="280"/>
      <c r="BZ139" s="280"/>
      <c r="CA139" s="280"/>
      <c r="CB139" s="280"/>
      <c r="CC139" s="280"/>
      <c r="CD139" s="280"/>
      <c r="CE139" s="280"/>
      <c r="CF139" s="280"/>
      <c r="CG139" s="280"/>
      <c r="CH139" s="280"/>
      <c r="CI139" s="280"/>
      <c r="CJ139" s="280"/>
      <c r="CK139" s="280"/>
      <c r="CL139" s="280"/>
      <c r="CM139" s="280"/>
      <c r="CN139" s="280"/>
      <c r="CO139" s="280"/>
      <c r="CP139" s="280"/>
      <c r="CQ139" s="279"/>
      <c r="CR139" s="279"/>
      <c r="CS139" s="279"/>
      <c r="CT139" s="279"/>
      <c r="CU139" s="279"/>
      <c r="CV139" s="279"/>
      <c r="CW139" s="279"/>
      <c r="CX139" s="279"/>
      <c r="CY139" s="279"/>
      <c r="CZ139" s="279"/>
      <c r="DA139" s="279"/>
      <c r="DB139" s="279"/>
      <c r="DC139" s="279"/>
      <c r="DD139" s="279"/>
      <c r="DE139" s="279"/>
      <c r="DF139" s="279"/>
      <c r="DG139" s="279"/>
      <c r="DH139" s="279"/>
      <c r="DI139" s="279"/>
      <c r="DJ139" s="279"/>
      <c r="DK139" s="279"/>
      <c r="DL139" s="279"/>
      <c r="DM139" s="279"/>
      <c r="DN139" s="279"/>
      <c r="DO139" s="279"/>
      <c r="DP139" s="279"/>
      <c r="DQ139" s="279"/>
      <c r="DR139" s="279"/>
      <c r="DS139" s="279"/>
      <c r="DT139" s="279"/>
      <c r="DU139" s="279"/>
      <c r="DV139" s="279"/>
      <c r="DW139" s="279"/>
      <c r="DX139" s="279"/>
      <c r="DY139" s="279"/>
      <c r="DZ139" s="279"/>
      <c r="EA139" s="279"/>
      <c r="EB139" s="279"/>
      <c r="EC139" s="279"/>
      <c r="ED139" s="279"/>
      <c r="EE139" s="279"/>
      <c r="EF139" s="279"/>
      <c r="EG139" s="279"/>
      <c r="EH139" s="279"/>
      <c r="EI139" s="279"/>
      <c r="EJ139" s="279"/>
      <c r="EK139" s="279"/>
      <c r="EL139" s="279"/>
      <c r="EM139" s="279"/>
      <c r="EN139" s="279"/>
      <c r="EO139" s="279"/>
      <c r="EP139" s="279"/>
      <c r="EQ139" s="279"/>
      <c r="ER139" s="279"/>
      <c r="ES139" s="279"/>
      <c r="ET139" s="279"/>
      <c r="EU139" s="279"/>
      <c r="EV139" s="279"/>
      <c r="EW139" s="279"/>
      <c r="EX139" s="279"/>
      <c r="EY139" s="279"/>
      <c r="EZ139" s="279"/>
      <c r="FA139" s="279"/>
      <c r="FB139" s="279"/>
      <c r="FC139" s="279"/>
      <c r="FD139" s="279"/>
      <c r="FE139" s="279"/>
      <c r="FF139" s="279"/>
      <c r="FG139" s="279"/>
      <c r="FH139" s="279"/>
      <c r="FI139" s="279"/>
      <c r="FJ139" s="279"/>
      <c r="FK139" s="279"/>
      <c r="FL139" s="279"/>
      <c r="FM139" s="279"/>
      <c r="FN139" s="279"/>
      <c r="FO139" s="279"/>
      <c r="FP139" s="279"/>
      <c r="FQ139" s="279"/>
      <c r="FR139" s="279"/>
      <c r="FS139" s="279"/>
      <c r="FT139" s="279"/>
      <c r="FU139" s="279"/>
      <c r="FV139" s="279"/>
      <c r="FW139" s="279"/>
      <c r="FX139" s="279"/>
      <c r="FY139" s="279"/>
      <c r="FZ139" s="279"/>
      <c r="GA139" s="279"/>
      <c r="GB139" s="279"/>
      <c r="GC139" s="279"/>
      <c r="GD139" s="279"/>
      <c r="GE139" s="279"/>
      <c r="GF139" s="279"/>
      <c r="GG139" s="279"/>
      <c r="GH139" s="279"/>
      <c r="GI139" s="279"/>
      <c r="GJ139" s="279"/>
      <c r="GK139" s="387"/>
    </row>
    <row r="140" spans="1:193" ht="16.5" customHeight="1">
      <c r="A140" s="386"/>
      <c r="B140" s="279"/>
      <c r="C140" s="313"/>
      <c r="D140" s="313"/>
      <c r="E140" s="314"/>
      <c r="F140" s="314"/>
      <c r="G140" s="314"/>
      <c r="H140" s="314"/>
      <c r="I140" s="314"/>
      <c r="J140" s="314"/>
      <c r="K140" s="314"/>
      <c r="L140" s="314"/>
      <c r="M140" s="314"/>
      <c r="N140" s="314"/>
      <c r="O140" s="314"/>
      <c r="P140" s="314"/>
      <c r="Q140" s="314"/>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5"/>
      <c r="AO140" s="315"/>
      <c r="AP140" s="315"/>
      <c r="AQ140" s="315"/>
      <c r="AR140" s="315"/>
      <c r="AS140" s="315"/>
      <c r="AT140" s="315"/>
      <c r="AU140" s="316"/>
      <c r="AV140" s="316"/>
      <c r="AW140" s="280"/>
      <c r="AX140" s="280"/>
      <c r="AY140" s="280"/>
      <c r="AZ140" s="280"/>
      <c r="BA140" s="280"/>
      <c r="BB140" s="280"/>
      <c r="BC140" s="280"/>
      <c r="BD140" s="280"/>
      <c r="BE140" s="280"/>
      <c r="BF140" s="280"/>
      <c r="BG140" s="280"/>
      <c r="BH140" s="280"/>
      <c r="BI140" s="280"/>
      <c r="BJ140" s="280"/>
      <c r="BK140" s="280"/>
      <c r="BL140" s="280"/>
      <c r="BM140" s="280"/>
      <c r="BN140" s="280"/>
      <c r="BO140" s="280"/>
      <c r="BP140" s="280"/>
      <c r="BQ140" s="280"/>
      <c r="BR140" s="280"/>
      <c r="BS140" s="280"/>
      <c r="BT140" s="280"/>
      <c r="BU140" s="280"/>
      <c r="BV140" s="280"/>
      <c r="BW140" s="280"/>
      <c r="BX140" s="280"/>
      <c r="BY140" s="280"/>
      <c r="BZ140" s="280"/>
      <c r="CA140" s="280"/>
      <c r="CB140" s="280"/>
      <c r="CC140" s="280"/>
      <c r="CD140" s="280"/>
      <c r="CE140" s="280"/>
      <c r="CF140" s="280"/>
      <c r="CG140" s="280"/>
      <c r="CH140" s="280"/>
      <c r="CI140" s="280"/>
      <c r="CJ140" s="280"/>
      <c r="CK140" s="280"/>
      <c r="CL140" s="280"/>
      <c r="CM140" s="280"/>
      <c r="CN140" s="280"/>
      <c r="CO140" s="280"/>
      <c r="CP140" s="280"/>
      <c r="CQ140" s="279"/>
      <c r="CR140" s="279"/>
      <c r="CS140" s="279"/>
      <c r="CT140" s="279"/>
      <c r="CU140" s="279"/>
      <c r="CV140" s="279"/>
      <c r="CW140" s="279"/>
      <c r="CX140" s="279"/>
      <c r="CY140" s="279"/>
      <c r="CZ140" s="279"/>
      <c r="DA140" s="279"/>
      <c r="DB140" s="279"/>
      <c r="DC140" s="279"/>
      <c r="DD140" s="279"/>
      <c r="DE140" s="279"/>
      <c r="DF140" s="279"/>
      <c r="DG140" s="279"/>
      <c r="DH140" s="279"/>
      <c r="DI140" s="279"/>
      <c r="DJ140" s="279"/>
      <c r="DK140" s="279"/>
      <c r="DL140" s="279"/>
      <c r="DM140" s="279"/>
      <c r="DN140" s="279"/>
      <c r="DO140" s="279"/>
      <c r="DP140" s="279"/>
      <c r="DQ140" s="279"/>
      <c r="DR140" s="279"/>
      <c r="DS140" s="279"/>
      <c r="DT140" s="279"/>
      <c r="DU140" s="279"/>
      <c r="DV140" s="279"/>
      <c r="DW140" s="279"/>
      <c r="DX140" s="279"/>
      <c r="DY140" s="279"/>
      <c r="DZ140" s="279"/>
      <c r="EA140" s="279"/>
      <c r="EB140" s="279"/>
      <c r="EC140" s="279"/>
      <c r="ED140" s="279"/>
      <c r="EE140" s="279"/>
      <c r="EF140" s="279"/>
      <c r="EG140" s="279"/>
      <c r="EH140" s="279"/>
      <c r="EI140" s="279"/>
      <c r="EJ140" s="279"/>
      <c r="EK140" s="279"/>
      <c r="EL140" s="279"/>
      <c r="EM140" s="279"/>
      <c r="EN140" s="279"/>
      <c r="EO140" s="279"/>
      <c r="EP140" s="279"/>
      <c r="EQ140" s="279"/>
      <c r="ER140" s="279"/>
      <c r="ES140" s="279"/>
      <c r="ET140" s="279"/>
      <c r="EU140" s="279"/>
      <c r="EV140" s="279"/>
      <c r="EW140" s="279"/>
      <c r="EX140" s="279"/>
      <c r="EY140" s="279"/>
      <c r="EZ140" s="279"/>
      <c r="FA140" s="279"/>
      <c r="FB140" s="279"/>
      <c r="FC140" s="279"/>
      <c r="FD140" s="279"/>
      <c r="FE140" s="279"/>
      <c r="FF140" s="279"/>
      <c r="FG140" s="279"/>
      <c r="FH140" s="279"/>
      <c r="FI140" s="279"/>
      <c r="FJ140" s="279"/>
      <c r="FK140" s="279"/>
      <c r="FL140" s="279"/>
      <c r="FM140" s="279"/>
      <c r="FN140" s="279"/>
      <c r="FO140" s="279"/>
      <c r="FP140" s="279"/>
      <c r="FQ140" s="279"/>
      <c r="FR140" s="279"/>
      <c r="FS140" s="279"/>
      <c r="FT140" s="279"/>
      <c r="FU140" s="279"/>
      <c r="FV140" s="279"/>
      <c r="FW140" s="279"/>
      <c r="FX140" s="279"/>
      <c r="FY140" s="279"/>
      <c r="FZ140" s="279"/>
      <c r="GA140" s="279"/>
      <c r="GB140" s="279"/>
      <c r="GC140" s="279"/>
      <c r="GD140" s="279"/>
      <c r="GE140" s="279"/>
      <c r="GF140" s="279"/>
      <c r="GG140" s="279"/>
      <c r="GH140" s="279"/>
      <c r="GI140" s="279"/>
      <c r="GJ140" s="279"/>
      <c r="GK140" s="387"/>
    </row>
    <row r="141" spans="1:193" ht="16.5" customHeight="1">
      <c r="A141" s="386"/>
      <c r="B141" s="279"/>
      <c r="C141" s="313"/>
      <c r="D141" s="313"/>
      <c r="E141" s="314"/>
      <c r="F141" s="314"/>
      <c r="G141" s="314"/>
      <c r="H141" s="314"/>
      <c r="I141" s="314"/>
      <c r="J141" s="314"/>
      <c r="K141" s="314"/>
      <c r="L141" s="314"/>
      <c r="M141" s="314"/>
      <c r="N141" s="314"/>
      <c r="O141" s="314"/>
      <c r="P141" s="314"/>
      <c r="Q141" s="314"/>
      <c r="R141" s="315"/>
      <c r="S141" s="315"/>
      <c r="T141" s="315"/>
      <c r="U141" s="315"/>
      <c r="V141" s="315"/>
      <c r="W141" s="315"/>
      <c r="X141" s="315"/>
      <c r="Y141" s="315"/>
      <c r="Z141" s="315"/>
      <c r="AA141" s="315"/>
      <c r="AB141" s="315"/>
      <c r="AC141" s="315"/>
      <c r="AD141" s="315"/>
      <c r="AE141" s="315"/>
      <c r="AF141" s="315"/>
      <c r="AG141" s="315"/>
      <c r="AH141" s="315"/>
      <c r="AI141" s="315"/>
      <c r="AJ141" s="315"/>
      <c r="AK141" s="315"/>
      <c r="AL141" s="315"/>
      <c r="AM141" s="315"/>
      <c r="AN141" s="315"/>
      <c r="AO141" s="315"/>
      <c r="AP141" s="315"/>
      <c r="AQ141" s="315"/>
      <c r="AR141" s="315"/>
      <c r="AS141" s="315"/>
      <c r="AT141" s="315"/>
      <c r="AU141" s="316"/>
      <c r="AV141" s="316"/>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0"/>
      <c r="CD141" s="280"/>
      <c r="CE141" s="280"/>
      <c r="CF141" s="280"/>
      <c r="CG141" s="280"/>
      <c r="CH141" s="280"/>
      <c r="CI141" s="280"/>
      <c r="CJ141" s="280"/>
      <c r="CK141" s="280"/>
      <c r="CL141" s="280"/>
      <c r="CM141" s="280"/>
      <c r="CN141" s="280"/>
      <c r="CO141" s="280"/>
      <c r="CP141" s="280"/>
      <c r="CQ141" s="279"/>
      <c r="CR141" s="279"/>
      <c r="CS141" s="279"/>
      <c r="CT141" s="279"/>
      <c r="CU141" s="279"/>
      <c r="CV141" s="279"/>
      <c r="CW141" s="279"/>
      <c r="CX141" s="279"/>
      <c r="CY141" s="279"/>
      <c r="CZ141" s="279"/>
      <c r="DA141" s="279"/>
      <c r="DB141" s="279"/>
      <c r="DC141" s="279"/>
      <c r="DD141" s="279"/>
      <c r="DE141" s="279"/>
      <c r="DF141" s="279"/>
      <c r="DG141" s="279"/>
      <c r="DH141" s="279"/>
      <c r="DI141" s="279"/>
      <c r="DJ141" s="279"/>
      <c r="DK141" s="279"/>
      <c r="DL141" s="279"/>
      <c r="DM141" s="279"/>
      <c r="DN141" s="279"/>
      <c r="DO141" s="279"/>
      <c r="DP141" s="279"/>
      <c r="DQ141" s="279"/>
      <c r="DR141" s="279"/>
      <c r="DS141" s="279"/>
      <c r="DT141" s="279"/>
      <c r="DU141" s="279"/>
      <c r="DV141" s="279"/>
      <c r="DW141" s="279"/>
      <c r="DX141" s="279"/>
      <c r="DY141" s="279"/>
      <c r="DZ141" s="279"/>
      <c r="EA141" s="279"/>
      <c r="EB141" s="279"/>
      <c r="EC141" s="279"/>
      <c r="ED141" s="279"/>
      <c r="EE141" s="279"/>
      <c r="EF141" s="279"/>
      <c r="EG141" s="279"/>
      <c r="EH141" s="279"/>
      <c r="EI141" s="279"/>
      <c r="EJ141" s="279"/>
      <c r="EK141" s="279"/>
      <c r="EL141" s="279"/>
      <c r="EM141" s="279"/>
      <c r="EN141" s="279"/>
      <c r="EO141" s="279"/>
      <c r="EP141" s="279"/>
      <c r="EQ141" s="279"/>
      <c r="ER141" s="279"/>
      <c r="ES141" s="279"/>
      <c r="ET141" s="279"/>
      <c r="EU141" s="279"/>
      <c r="EV141" s="279"/>
      <c r="EW141" s="279"/>
      <c r="EX141" s="279"/>
      <c r="EY141" s="279"/>
      <c r="EZ141" s="279"/>
      <c r="FA141" s="279"/>
      <c r="FB141" s="279"/>
      <c r="FC141" s="279"/>
      <c r="FD141" s="279"/>
      <c r="FE141" s="279"/>
      <c r="FF141" s="279"/>
      <c r="FG141" s="279"/>
      <c r="FH141" s="279"/>
      <c r="FI141" s="279"/>
      <c r="FJ141" s="279"/>
      <c r="FK141" s="279"/>
      <c r="FL141" s="279"/>
      <c r="FM141" s="279"/>
      <c r="FN141" s="279"/>
      <c r="FO141" s="279"/>
      <c r="FP141" s="279"/>
      <c r="FQ141" s="279"/>
      <c r="FR141" s="279"/>
      <c r="FS141" s="279"/>
      <c r="FT141" s="279"/>
      <c r="FU141" s="279"/>
      <c r="FV141" s="279"/>
      <c r="FW141" s="279"/>
      <c r="FX141" s="279"/>
      <c r="FY141" s="279"/>
      <c r="FZ141" s="279"/>
      <c r="GA141" s="279"/>
      <c r="GB141" s="279"/>
      <c r="GC141" s="279"/>
      <c r="GD141" s="279"/>
      <c r="GE141" s="279"/>
      <c r="GF141" s="279"/>
      <c r="GG141" s="279"/>
      <c r="GH141" s="279"/>
      <c r="GI141" s="279"/>
      <c r="GJ141" s="279"/>
      <c r="GK141" s="387"/>
    </row>
    <row r="142" spans="1:193" ht="16.5" customHeight="1">
      <c r="A142" s="386"/>
      <c r="B142" s="279"/>
      <c r="C142" s="313"/>
      <c r="D142" s="313"/>
      <c r="E142" s="314"/>
      <c r="F142" s="314"/>
      <c r="G142" s="314"/>
      <c r="H142" s="314"/>
      <c r="I142" s="314"/>
      <c r="J142" s="314"/>
      <c r="K142" s="314"/>
      <c r="L142" s="314"/>
      <c r="M142" s="314"/>
      <c r="N142" s="314"/>
      <c r="O142" s="314"/>
      <c r="P142" s="314"/>
      <c r="Q142" s="314"/>
      <c r="R142" s="315"/>
      <c r="S142" s="315"/>
      <c r="T142" s="315"/>
      <c r="U142" s="315"/>
      <c r="V142" s="315"/>
      <c r="W142" s="315"/>
      <c r="X142" s="315"/>
      <c r="Y142" s="315"/>
      <c r="Z142" s="315"/>
      <c r="AA142" s="315"/>
      <c r="AB142" s="315"/>
      <c r="AC142" s="315"/>
      <c r="AD142" s="315"/>
      <c r="AE142" s="315"/>
      <c r="AF142" s="315"/>
      <c r="AG142" s="315"/>
      <c r="AH142" s="315"/>
      <c r="AI142" s="315"/>
      <c r="AJ142" s="315"/>
      <c r="AK142" s="315"/>
      <c r="AL142" s="315"/>
      <c r="AM142" s="315"/>
      <c r="AN142" s="315"/>
      <c r="AO142" s="315"/>
      <c r="AP142" s="315"/>
      <c r="AQ142" s="315"/>
      <c r="AR142" s="315"/>
      <c r="AS142" s="315"/>
      <c r="AT142" s="315"/>
      <c r="AU142" s="316"/>
      <c r="AV142" s="316"/>
      <c r="AW142" s="280"/>
      <c r="AX142" s="280"/>
      <c r="AY142" s="280"/>
      <c r="AZ142" s="280"/>
      <c r="BA142" s="280"/>
      <c r="BB142" s="280"/>
      <c r="BC142" s="280"/>
      <c r="BD142" s="280"/>
      <c r="BE142" s="280"/>
      <c r="BF142" s="280"/>
      <c r="BG142" s="280"/>
      <c r="BH142" s="280"/>
      <c r="BI142" s="280"/>
      <c r="BJ142" s="280"/>
      <c r="BK142" s="280"/>
      <c r="BL142" s="280"/>
      <c r="BM142" s="280"/>
      <c r="BN142" s="280"/>
      <c r="BO142" s="280"/>
      <c r="BP142" s="280"/>
      <c r="BQ142" s="280"/>
      <c r="BR142" s="280"/>
      <c r="BS142" s="280"/>
      <c r="BT142" s="280"/>
      <c r="BU142" s="280"/>
      <c r="BV142" s="280"/>
      <c r="BW142" s="280"/>
      <c r="BX142" s="280"/>
      <c r="BY142" s="280"/>
      <c r="BZ142" s="280"/>
      <c r="CA142" s="280"/>
      <c r="CB142" s="280"/>
      <c r="CC142" s="280"/>
      <c r="CD142" s="280"/>
      <c r="CE142" s="280"/>
      <c r="CF142" s="280"/>
      <c r="CG142" s="280"/>
      <c r="CH142" s="280"/>
      <c r="CI142" s="280"/>
      <c r="CJ142" s="280"/>
      <c r="CK142" s="280"/>
      <c r="CL142" s="280"/>
      <c r="CM142" s="280"/>
      <c r="CN142" s="280"/>
      <c r="CO142" s="280"/>
      <c r="CP142" s="280"/>
      <c r="CQ142" s="279"/>
      <c r="CR142" s="279"/>
      <c r="CS142" s="279"/>
      <c r="CT142" s="279"/>
      <c r="CU142" s="279"/>
      <c r="CV142" s="279"/>
      <c r="CW142" s="279"/>
      <c r="CX142" s="279"/>
      <c r="CY142" s="279"/>
      <c r="CZ142" s="279"/>
      <c r="DA142" s="279"/>
      <c r="DB142" s="279"/>
      <c r="DC142" s="279"/>
      <c r="DD142" s="279"/>
      <c r="DE142" s="279"/>
      <c r="DF142" s="279"/>
      <c r="DG142" s="279"/>
      <c r="DH142" s="279"/>
      <c r="DI142" s="279"/>
      <c r="DJ142" s="279"/>
      <c r="DK142" s="279"/>
      <c r="DL142" s="279"/>
      <c r="DM142" s="279"/>
      <c r="DN142" s="279"/>
      <c r="DO142" s="279"/>
      <c r="DP142" s="279"/>
      <c r="DQ142" s="279"/>
      <c r="DR142" s="279"/>
      <c r="DS142" s="279"/>
      <c r="DT142" s="279"/>
      <c r="DU142" s="279"/>
      <c r="DV142" s="279"/>
      <c r="DW142" s="279"/>
      <c r="DX142" s="279"/>
      <c r="DY142" s="279"/>
      <c r="DZ142" s="279"/>
      <c r="EA142" s="279"/>
      <c r="EB142" s="279"/>
      <c r="EC142" s="279"/>
      <c r="ED142" s="279"/>
      <c r="EE142" s="279"/>
      <c r="EF142" s="279"/>
      <c r="EG142" s="279"/>
      <c r="EH142" s="279"/>
      <c r="EI142" s="279"/>
      <c r="EJ142" s="279"/>
      <c r="EK142" s="279"/>
      <c r="EL142" s="279"/>
      <c r="EM142" s="279"/>
      <c r="EN142" s="279"/>
      <c r="EO142" s="279"/>
      <c r="EP142" s="279"/>
      <c r="EQ142" s="279"/>
      <c r="ER142" s="279"/>
      <c r="ES142" s="279"/>
      <c r="ET142" s="279"/>
      <c r="EU142" s="279"/>
      <c r="EV142" s="279"/>
      <c r="EW142" s="279"/>
      <c r="EX142" s="279"/>
      <c r="EY142" s="279"/>
      <c r="EZ142" s="279"/>
      <c r="FA142" s="279"/>
      <c r="FB142" s="279"/>
      <c r="FC142" s="279"/>
      <c r="FD142" s="279"/>
      <c r="FE142" s="279"/>
      <c r="FF142" s="279"/>
      <c r="FG142" s="279"/>
      <c r="FH142" s="279"/>
      <c r="FI142" s="279"/>
      <c r="FJ142" s="279"/>
      <c r="FK142" s="279"/>
      <c r="FL142" s="279"/>
      <c r="FM142" s="279"/>
      <c r="FN142" s="279"/>
      <c r="FO142" s="279"/>
      <c r="FP142" s="279"/>
      <c r="FQ142" s="279"/>
      <c r="FR142" s="279"/>
      <c r="FS142" s="279"/>
      <c r="FT142" s="279"/>
      <c r="FU142" s="279"/>
      <c r="FV142" s="279"/>
      <c r="FW142" s="279"/>
      <c r="FX142" s="279"/>
      <c r="FY142" s="279"/>
      <c r="FZ142" s="279"/>
      <c r="GA142" s="279"/>
      <c r="GB142" s="279"/>
      <c r="GC142" s="279"/>
      <c r="GD142" s="279"/>
      <c r="GE142" s="279"/>
      <c r="GF142" s="279"/>
      <c r="GG142" s="279"/>
      <c r="GH142" s="279"/>
      <c r="GI142" s="279"/>
      <c r="GJ142" s="279"/>
      <c r="GK142" s="387"/>
    </row>
    <row r="143" spans="1:193" ht="16.5" customHeight="1">
      <c r="A143" s="386"/>
      <c r="B143" s="279"/>
      <c r="C143" s="313"/>
      <c r="D143" s="313"/>
      <c r="E143" s="314"/>
      <c r="F143" s="314"/>
      <c r="G143" s="314"/>
      <c r="H143" s="314"/>
      <c r="I143" s="314"/>
      <c r="J143" s="314"/>
      <c r="K143" s="314"/>
      <c r="L143" s="314"/>
      <c r="M143" s="314"/>
      <c r="N143" s="314"/>
      <c r="O143" s="314"/>
      <c r="P143" s="314"/>
      <c r="Q143" s="314"/>
      <c r="R143" s="315"/>
      <c r="S143" s="315"/>
      <c r="T143" s="315"/>
      <c r="U143" s="315"/>
      <c r="V143" s="315"/>
      <c r="W143" s="315"/>
      <c r="X143" s="315"/>
      <c r="Y143" s="315"/>
      <c r="Z143" s="315"/>
      <c r="AA143" s="315"/>
      <c r="AB143" s="315"/>
      <c r="AC143" s="315"/>
      <c r="AD143" s="315"/>
      <c r="AE143" s="315"/>
      <c r="AF143" s="315"/>
      <c r="AG143" s="315"/>
      <c r="AH143" s="315"/>
      <c r="AI143" s="315"/>
      <c r="AJ143" s="315"/>
      <c r="AK143" s="315"/>
      <c r="AL143" s="315"/>
      <c r="AM143" s="315"/>
      <c r="AN143" s="315"/>
      <c r="AO143" s="315"/>
      <c r="AP143" s="315"/>
      <c r="AQ143" s="315"/>
      <c r="AR143" s="315"/>
      <c r="AS143" s="315"/>
      <c r="AT143" s="315"/>
      <c r="AU143" s="316"/>
      <c r="AV143" s="316"/>
      <c r="AW143" s="280"/>
      <c r="AX143" s="280"/>
      <c r="AY143" s="280"/>
      <c r="AZ143" s="280"/>
      <c r="BA143" s="280"/>
      <c r="BB143" s="280"/>
      <c r="BC143" s="280"/>
      <c r="BD143" s="280"/>
      <c r="BE143" s="280"/>
      <c r="BF143" s="280"/>
      <c r="BG143" s="280"/>
      <c r="BH143" s="280"/>
      <c r="BI143" s="280"/>
      <c r="BJ143" s="280"/>
      <c r="BK143" s="280"/>
      <c r="BL143" s="280"/>
      <c r="BM143" s="280"/>
      <c r="BN143" s="280"/>
      <c r="BO143" s="280"/>
      <c r="BP143" s="280"/>
      <c r="BQ143" s="280"/>
      <c r="BR143" s="280"/>
      <c r="BS143" s="280"/>
      <c r="BT143" s="280"/>
      <c r="BU143" s="280"/>
      <c r="BV143" s="280"/>
      <c r="BW143" s="280"/>
      <c r="BX143" s="280"/>
      <c r="BY143" s="280"/>
      <c r="BZ143" s="280"/>
      <c r="CA143" s="280"/>
      <c r="CB143" s="280"/>
      <c r="CC143" s="280"/>
      <c r="CD143" s="280"/>
      <c r="CE143" s="280"/>
      <c r="CF143" s="280"/>
      <c r="CG143" s="280"/>
      <c r="CH143" s="280"/>
      <c r="CI143" s="280"/>
      <c r="CJ143" s="280"/>
      <c r="CK143" s="280"/>
      <c r="CL143" s="280"/>
      <c r="CM143" s="280"/>
      <c r="CN143" s="280"/>
      <c r="CO143" s="280"/>
      <c r="CP143" s="280"/>
      <c r="CQ143" s="279"/>
      <c r="CR143" s="279"/>
      <c r="CS143" s="279"/>
      <c r="CT143" s="279"/>
      <c r="CU143" s="279"/>
      <c r="CV143" s="279"/>
      <c r="CW143" s="279"/>
      <c r="CX143" s="279"/>
      <c r="CY143" s="279"/>
      <c r="CZ143" s="279"/>
      <c r="DA143" s="279"/>
      <c r="DB143" s="279"/>
      <c r="DC143" s="279"/>
      <c r="DD143" s="279"/>
      <c r="DE143" s="279"/>
      <c r="DF143" s="279"/>
      <c r="DG143" s="279"/>
      <c r="DH143" s="279"/>
      <c r="DI143" s="279"/>
      <c r="DJ143" s="279"/>
      <c r="DK143" s="279"/>
      <c r="DL143" s="279"/>
      <c r="DM143" s="279"/>
      <c r="DN143" s="279"/>
      <c r="DO143" s="279"/>
      <c r="DP143" s="279"/>
      <c r="DQ143" s="279"/>
      <c r="DR143" s="279"/>
      <c r="DS143" s="279"/>
      <c r="DT143" s="279"/>
      <c r="DU143" s="279"/>
      <c r="DV143" s="279"/>
      <c r="DW143" s="279"/>
      <c r="DX143" s="279"/>
      <c r="DY143" s="279"/>
      <c r="DZ143" s="279"/>
      <c r="EA143" s="279"/>
      <c r="EB143" s="279"/>
      <c r="EC143" s="279"/>
      <c r="ED143" s="279"/>
      <c r="EE143" s="279"/>
      <c r="EF143" s="279"/>
      <c r="EG143" s="279"/>
      <c r="EH143" s="279"/>
      <c r="EI143" s="279"/>
      <c r="EJ143" s="279"/>
      <c r="EK143" s="279"/>
      <c r="EL143" s="279"/>
      <c r="EM143" s="279"/>
      <c r="EN143" s="279"/>
      <c r="EO143" s="279"/>
      <c r="EP143" s="279"/>
      <c r="EQ143" s="279"/>
      <c r="ER143" s="279"/>
      <c r="ES143" s="279"/>
      <c r="ET143" s="279"/>
      <c r="EU143" s="279"/>
      <c r="EV143" s="279"/>
      <c r="EW143" s="279"/>
      <c r="EX143" s="279"/>
      <c r="EY143" s="279"/>
      <c r="EZ143" s="279"/>
      <c r="FA143" s="279"/>
      <c r="FB143" s="279"/>
      <c r="FC143" s="279"/>
      <c r="FD143" s="279"/>
      <c r="FE143" s="279"/>
      <c r="FF143" s="279"/>
      <c r="FG143" s="279"/>
      <c r="FH143" s="279"/>
      <c r="FI143" s="279"/>
      <c r="FJ143" s="279"/>
      <c r="FK143" s="279"/>
      <c r="FL143" s="279"/>
      <c r="FM143" s="279"/>
      <c r="FN143" s="279"/>
      <c r="FO143" s="279"/>
      <c r="FP143" s="279"/>
      <c r="FQ143" s="279"/>
      <c r="FR143" s="279"/>
      <c r="FS143" s="279"/>
      <c r="FT143" s="279"/>
      <c r="FU143" s="279"/>
      <c r="FV143" s="279"/>
      <c r="FW143" s="279"/>
      <c r="FX143" s="279"/>
      <c r="FY143" s="279"/>
      <c r="FZ143" s="279"/>
      <c r="GA143" s="279"/>
      <c r="GB143" s="279"/>
      <c r="GC143" s="279"/>
      <c r="GD143" s="279"/>
      <c r="GE143" s="279"/>
      <c r="GF143" s="279"/>
      <c r="GG143" s="279"/>
      <c r="GH143" s="279"/>
      <c r="GI143" s="279"/>
      <c r="GJ143" s="279"/>
      <c r="GK143" s="387"/>
    </row>
    <row r="144" spans="1:193" ht="16.5" customHeight="1">
      <c r="A144" s="386"/>
      <c r="B144" s="279"/>
      <c r="C144" s="313"/>
      <c r="D144" s="313"/>
      <c r="E144" s="314"/>
      <c r="F144" s="314"/>
      <c r="G144" s="314"/>
      <c r="H144" s="314"/>
      <c r="I144" s="314"/>
      <c r="J144" s="314"/>
      <c r="K144" s="314"/>
      <c r="L144" s="314"/>
      <c r="M144" s="314"/>
      <c r="N144" s="314"/>
      <c r="O144" s="314"/>
      <c r="P144" s="314"/>
      <c r="Q144" s="314"/>
      <c r="R144" s="315"/>
      <c r="S144" s="315"/>
      <c r="T144" s="315"/>
      <c r="U144" s="315"/>
      <c r="V144" s="315"/>
      <c r="W144" s="315"/>
      <c r="X144" s="315"/>
      <c r="Y144" s="315"/>
      <c r="Z144" s="315"/>
      <c r="AA144" s="315"/>
      <c r="AB144" s="315"/>
      <c r="AC144" s="315"/>
      <c r="AD144" s="315"/>
      <c r="AE144" s="315"/>
      <c r="AF144" s="315"/>
      <c r="AG144" s="315"/>
      <c r="AH144" s="315"/>
      <c r="AI144" s="315"/>
      <c r="AJ144" s="315"/>
      <c r="AK144" s="315"/>
      <c r="AL144" s="315"/>
      <c r="AM144" s="315"/>
      <c r="AN144" s="315"/>
      <c r="AO144" s="315"/>
      <c r="AP144" s="315"/>
      <c r="AQ144" s="315"/>
      <c r="AR144" s="315"/>
      <c r="AS144" s="315"/>
      <c r="AT144" s="315"/>
      <c r="AU144" s="316"/>
      <c r="AV144" s="316"/>
      <c r="AW144" s="280"/>
      <c r="AX144" s="280"/>
      <c r="AY144" s="280"/>
      <c r="AZ144" s="280"/>
      <c r="BA144" s="280"/>
      <c r="BB144" s="280"/>
      <c r="BC144" s="280"/>
      <c r="BD144" s="280"/>
      <c r="BE144" s="280"/>
      <c r="BF144" s="280"/>
      <c r="BG144" s="280"/>
      <c r="BH144" s="280"/>
      <c r="BI144" s="280"/>
      <c r="BJ144" s="280"/>
      <c r="BK144" s="280"/>
      <c r="BL144" s="280"/>
      <c r="BM144" s="280"/>
      <c r="BN144" s="280"/>
      <c r="BO144" s="280"/>
      <c r="BP144" s="280"/>
      <c r="BQ144" s="280"/>
      <c r="BR144" s="280"/>
      <c r="BS144" s="280"/>
      <c r="BT144" s="280"/>
      <c r="BU144" s="280"/>
      <c r="BV144" s="280"/>
      <c r="BW144" s="280"/>
      <c r="BX144" s="280"/>
      <c r="BY144" s="280"/>
      <c r="BZ144" s="280"/>
      <c r="CA144" s="280"/>
      <c r="CB144" s="280"/>
      <c r="CC144" s="280"/>
      <c r="CD144" s="280"/>
      <c r="CE144" s="280"/>
      <c r="CF144" s="280"/>
      <c r="CG144" s="280"/>
      <c r="CH144" s="280"/>
      <c r="CI144" s="280"/>
      <c r="CJ144" s="280"/>
      <c r="CK144" s="280"/>
      <c r="CL144" s="280"/>
      <c r="CM144" s="280"/>
      <c r="CN144" s="280"/>
      <c r="CO144" s="280"/>
      <c r="CP144" s="280"/>
      <c r="CQ144" s="279"/>
      <c r="CR144" s="279"/>
      <c r="CS144" s="279"/>
      <c r="CT144" s="279"/>
      <c r="CU144" s="279"/>
      <c r="CV144" s="279"/>
      <c r="CW144" s="279"/>
      <c r="CX144" s="279"/>
      <c r="CY144" s="279"/>
      <c r="CZ144" s="279"/>
      <c r="DA144" s="279"/>
      <c r="DB144" s="279"/>
      <c r="DC144" s="279"/>
      <c r="DD144" s="279"/>
      <c r="DE144" s="279"/>
      <c r="DF144" s="279"/>
      <c r="DG144" s="279"/>
      <c r="DH144" s="279"/>
      <c r="DI144" s="279"/>
      <c r="DJ144" s="279"/>
      <c r="DK144" s="279"/>
      <c r="DL144" s="279"/>
      <c r="DM144" s="279"/>
      <c r="DN144" s="279"/>
      <c r="DO144" s="279"/>
      <c r="DP144" s="279"/>
      <c r="DQ144" s="279"/>
      <c r="DR144" s="279"/>
      <c r="DS144" s="279"/>
      <c r="DT144" s="279"/>
      <c r="DU144" s="279"/>
      <c r="DV144" s="279"/>
      <c r="DW144" s="279"/>
      <c r="DX144" s="279"/>
      <c r="DY144" s="279"/>
      <c r="DZ144" s="279"/>
      <c r="EA144" s="279"/>
      <c r="EB144" s="279"/>
      <c r="EC144" s="279"/>
      <c r="ED144" s="279"/>
      <c r="EE144" s="279"/>
      <c r="EF144" s="279"/>
      <c r="EG144" s="279"/>
      <c r="EH144" s="279"/>
      <c r="EI144" s="279"/>
      <c r="EJ144" s="279"/>
      <c r="EK144" s="279"/>
      <c r="EL144" s="279"/>
      <c r="EM144" s="279"/>
      <c r="EN144" s="279"/>
      <c r="EO144" s="279"/>
      <c r="EP144" s="279"/>
      <c r="EQ144" s="279"/>
      <c r="ER144" s="279"/>
      <c r="ES144" s="279"/>
      <c r="ET144" s="279"/>
      <c r="EU144" s="279"/>
      <c r="EV144" s="279"/>
      <c r="EW144" s="279"/>
      <c r="EX144" s="279"/>
      <c r="EY144" s="279"/>
      <c r="EZ144" s="279"/>
      <c r="FA144" s="279"/>
      <c r="FB144" s="279"/>
      <c r="FC144" s="279"/>
      <c r="FD144" s="279"/>
      <c r="FE144" s="279"/>
      <c r="FF144" s="279"/>
      <c r="FG144" s="279"/>
      <c r="FH144" s="279"/>
      <c r="FI144" s="279"/>
      <c r="FJ144" s="279"/>
      <c r="FK144" s="279"/>
      <c r="FL144" s="279"/>
      <c r="FM144" s="279"/>
      <c r="FN144" s="279"/>
      <c r="FO144" s="279"/>
      <c r="FP144" s="279"/>
      <c r="FQ144" s="279"/>
      <c r="FR144" s="279"/>
      <c r="FS144" s="279"/>
      <c r="FT144" s="279"/>
      <c r="FU144" s="279"/>
      <c r="FV144" s="279"/>
      <c r="FW144" s="279"/>
      <c r="FX144" s="279"/>
      <c r="FY144" s="279"/>
      <c r="FZ144" s="279"/>
      <c r="GA144" s="279"/>
      <c r="GB144" s="279"/>
      <c r="GC144" s="279"/>
      <c r="GD144" s="279"/>
      <c r="GE144" s="279"/>
      <c r="GF144" s="279"/>
      <c r="GG144" s="279"/>
      <c r="GH144" s="279"/>
      <c r="GI144" s="279"/>
      <c r="GJ144" s="279"/>
      <c r="GK144" s="387"/>
    </row>
    <row r="145" spans="1:193" ht="16.5" customHeight="1">
      <c r="A145" s="386"/>
      <c r="B145" s="279"/>
      <c r="C145" s="313"/>
      <c r="D145" s="313"/>
      <c r="E145" s="314"/>
      <c r="F145" s="314"/>
      <c r="G145" s="314"/>
      <c r="H145" s="314"/>
      <c r="I145" s="314"/>
      <c r="J145" s="314"/>
      <c r="K145" s="314"/>
      <c r="L145" s="314"/>
      <c r="M145" s="314"/>
      <c r="N145" s="314"/>
      <c r="O145" s="314"/>
      <c r="P145" s="314"/>
      <c r="Q145" s="314"/>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6"/>
      <c r="AV145" s="316"/>
      <c r="AW145" s="280"/>
      <c r="AX145" s="280"/>
      <c r="AY145" s="280"/>
      <c r="AZ145" s="280"/>
      <c r="BA145" s="280"/>
      <c r="BB145" s="280"/>
      <c r="BC145" s="280"/>
      <c r="BD145" s="280"/>
      <c r="BE145" s="280"/>
      <c r="BF145" s="280"/>
      <c r="BG145" s="280"/>
      <c r="BH145" s="280"/>
      <c r="BI145" s="280"/>
      <c r="BJ145" s="280"/>
      <c r="BK145" s="280"/>
      <c r="BL145" s="280"/>
      <c r="BM145" s="280"/>
      <c r="BN145" s="280"/>
      <c r="BO145" s="280"/>
      <c r="BP145" s="280"/>
      <c r="BQ145" s="280"/>
      <c r="BR145" s="280"/>
      <c r="BS145" s="280"/>
      <c r="BT145" s="280"/>
      <c r="BU145" s="280"/>
      <c r="BV145" s="280"/>
      <c r="BW145" s="280"/>
      <c r="BX145" s="280"/>
      <c r="BY145" s="280"/>
      <c r="BZ145" s="280"/>
      <c r="CA145" s="280"/>
      <c r="CB145" s="280"/>
      <c r="CC145" s="280"/>
      <c r="CD145" s="280"/>
      <c r="CE145" s="280"/>
      <c r="CF145" s="280"/>
      <c r="CG145" s="280"/>
      <c r="CH145" s="280"/>
      <c r="CI145" s="280"/>
      <c r="CJ145" s="280"/>
      <c r="CK145" s="280"/>
      <c r="CL145" s="280"/>
      <c r="CM145" s="280"/>
      <c r="CN145" s="280"/>
      <c r="CO145" s="280"/>
      <c r="CP145" s="280"/>
      <c r="CQ145" s="279"/>
      <c r="CR145" s="279"/>
      <c r="CS145" s="279"/>
      <c r="CT145" s="279"/>
      <c r="CU145" s="279"/>
      <c r="CV145" s="279"/>
      <c r="CW145" s="279"/>
      <c r="CX145" s="279"/>
      <c r="CY145" s="279"/>
      <c r="CZ145" s="279"/>
      <c r="DA145" s="279"/>
      <c r="DB145" s="279"/>
      <c r="DC145" s="279"/>
      <c r="DD145" s="279"/>
      <c r="DE145" s="279"/>
      <c r="DF145" s="279"/>
      <c r="DG145" s="279"/>
      <c r="DH145" s="279"/>
      <c r="DI145" s="279"/>
      <c r="DJ145" s="279"/>
      <c r="DK145" s="279"/>
      <c r="DL145" s="279"/>
      <c r="DM145" s="279"/>
      <c r="DN145" s="279"/>
      <c r="DO145" s="279"/>
      <c r="DP145" s="279"/>
      <c r="DQ145" s="279"/>
      <c r="DR145" s="279"/>
      <c r="DS145" s="279"/>
      <c r="DT145" s="279"/>
      <c r="DU145" s="279"/>
      <c r="DV145" s="279"/>
      <c r="DW145" s="279"/>
      <c r="DX145" s="279"/>
      <c r="DY145" s="279"/>
      <c r="DZ145" s="279"/>
      <c r="EA145" s="279"/>
      <c r="EB145" s="279"/>
      <c r="EC145" s="279"/>
      <c r="ED145" s="279"/>
      <c r="EE145" s="279"/>
      <c r="EF145" s="279"/>
      <c r="EG145" s="279"/>
      <c r="EH145" s="279"/>
      <c r="EI145" s="279"/>
      <c r="EJ145" s="279"/>
      <c r="EK145" s="279"/>
      <c r="EL145" s="279"/>
      <c r="EM145" s="279"/>
      <c r="EN145" s="279"/>
      <c r="EO145" s="279"/>
      <c r="EP145" s="279"/>
      <c r="EQ145" s="279"/>
      <c r="ER145" s="279"/>
      <c r="ES145" s="279"/>
      <c r="ET145" s="279"/>
      <c r="EU145" s="279"/>
      <c r="EV145" s="279"/>
      <c r="EW145" s="279"/>
      <c r="EX145" s="279"/>
      <c r="EY145" s="279"/>
      <c r="EZ145" s="279"/>
      <c r="FA145" s="279"/>
      <c r="FB145" s="279"/>
      <c r="FC145" s="279"/>
      <c r="FD145" s="279"/>
      <c r="FE145" s="279"/>
      <c r="FF145" s="279"/>
      <c r="FG145" s="279"/>
      <c r="FH145" s="279"/>
      <c r="FI145" s="279"/>
      <c r="FJ145" s="279"/>
      <c r="FK145" s="279"/>
      <c r="FL145" s="279"/>
      <c r="FM145" s="279"/>
      <c r="FN145" s="279"/>
      <c r="FO145" s="279"/>
      <c r="FP145" s="279"/>
      <c r="FQ145" s="279"/>
      <c r="FR145" s="279"/>
      <c r="FS145" s="279"/>
      <c r="FT145" s="279"/>
      <c r="FU145" s="279"/>
      <c r="FV145" s="279"/>
      <c r="FW145" s="279"/>
      <c r="FX145" s="279"/>
      <c r="FY145" s="279"/>
      <c r="FZ145" s="279"/>
      <c r="GA145" s="279"/>
      <c r="GB145" s="279"/>
      <c r="GC145" s="279"/>
      <c r="GD145" s="279"/>
      <c r="GE145" s="279"/>
      <c r="GF145" s="279"/>
      <c r="GG145" s="279"/>
      <c r="GH145" s="279"/>
      <c r="GI145" s="279"/>
      <c r="GJ145" s="279"/>
      <c r="GK145" s="387"/>
    </row>
    <row r="146" spans="1:193" ht="16.5" customHeight="1">
      <c r="A146" s="386"/>
      <c r="B146" s="279"/>
      <c r="C146" s="313"/>
      <c r="D146" s="313"/>
      <c r="E146" s="314"/>
      <c r="F146" s="314"/>
      <c r="G146" s="314"/>
      <c r="H146" s="314"/>
      <c r="I146" s="314"/>
      <c r="J146" s="314"/>
      <c r="K146" s="314"/>
      <c r="L146" s="314"/>
      <c r="M146" s="314"/>
      <c r="N146" s="314"/>
      <c r="O146" s="314"/>
      <c r="P146" s="314"/>
      <c r="Q146" s="314"/>
      <c r="R146" s="315"/>
      <c r="S146" s="315"/>
      <c r="T146" s="315"/>
      <c r="U146" s="315"/>
      <c r="V146" s="315"/>
      <c r="W146" s="315"/>
      <c r="X146" s="315"/>
      <c r="Y146" s="315"/>
      <c r="Z146" s="315"/>
      <c r="AA146" s="315"/>
      <c r="AB146" s="315"/>
      <c r="AC146" s="315"/>
      <c r="AD146" s="315"/>
      <c r="AE146" s="315"/>
      <c r="AF146" s="315"/>
      <c r="AG146" s="315"/>
      <c r="AH146" s="315"/>
      <c r="AI146" s="315"/>
      <c r="AJ146" s="315"/>
      <c r="AK146" s="315"/>
      <c r="AL146" s="315"/>
      <c r="AM146" s="315"/>
      <c r="AN146" s="315"/>
      <c r="AO146" s="315"/>
      <c r="AP146" s="315"/>
      <c r="AQ146" s="315"/>
      <c r="AR146" s="315"/>
      <c r="AS146" s="315"/>
      <c r="AT146" s="315"/>
      <c r="AU146" s="316"/>
      <c r="AV146" s="316"/>
      <c r="AW146" s="280"/>
      <c r="AX146" s="280"/>
      <c r="AY146" s="280"/>
      <c r="AZ146" s="280"/>
      <c r="BA146" s="280"/>
      <c r="BB146" s="280"/>
      <c r="BC146" s="280"/>
      <c r="BD146" s="280"/>
      <c r="BE146" s="280"/>
      <c r="BF146" s="280"/>
      <c r="BG146" s="280"/>
      <c r="BH146" s="280"/>
      <c r="BI146" s="280"/>
      <c r="BJ146" s="280"/>
      <c r="BK146" s="280"/>
      <c r="BL146" s="280"/>
      <c r="BM146" s="280"/>
      <c r="BN146" s="280"/>
      <c r="BO146" s="280"/>
      <c r="BP146" s="280"/>
      <c r="BQ146" s="280"/>
      <c r="BR146" s="280"/>
      <c r="BS146" s="280"/>
      <c r="BT146" s="280"/>
      <c r="BU146" s="280"/>
      <c r="BV146" s="280"/>
      <c r="BW146" s="280"/>
      <c r="BX146" s="280"/>
      <c r="BY146" s="280"/>
      <c r="BZ146" s="280"/>
      <c r="CA146" s="280"/>
      <c r="CB146" s="280"/>
      <c r="CC146" s="280"/>
      <c r="CD146" s="280"/>
      <c r="CE146" s="280"/>
      <c r="CF146" s="280"/>
      <c r="CG146" s="280"/>
      <c r="CH146" s="280"/>
      <c r="CI146" s="280"/>
      <c r="CJ146" s="280"/>
      <c r="CK146" s="280"/>
      <c r="CL146" s="280"/>
      <c r="CM146" s="280"/>
      <c r="CN146" s="280"/>
      <c r="CO146" s="280"/>
      <c r="CP146" s="280"/>
      <c r="CQ146" s="279"/>
      <c r="CR146" s="279"/>
      <c r="CS146" s="279"/>
      <c r="CT146" s="279"/>
      <c r="CU146" s="279"/>
      <c r="CV146" s="279"/>
      <c r="CW146" s="279"/>
      <c r="CX146" s="279"/>
      <c r="CY146" s="279"/>
      <c r="CZ146" s="279"/>
      <c r="DA146" s="279"/>
      <c r="DB146" s="279"/>
      <c r="DC146" s="279"/>
      <c r="DD146" s="279"/>
      <c r="DE146" s="279"/>
      <c r="DF146" s="279"/>
      <c r="DG146" s="279"/>
      <c r="DH146" s="279"/>
      <c r="DI146" s="279"/>
      <c r="DJ146" s="279"/>
      <c r="DK146" s="279"/>
      <c r="DL146" s="279"/>
      <c r="DM146" s="279"/>
      <c r="DN146" s="279"/>
      <c r="DO146" s="279"/>
      <c r="DP146" s="279"/>
      <c r="DQ146" s="279"/>
      <c r="DR146" s="279"/>
      <c r="DS146" s="279"/>
      <c r="DT146" s="279"/>
      <c r="DU146" s="279"/>
      <c r="DV146" s="279"/>
      <c r="DW146" s="279"/>
      <c r="DX146" s="279"/>
      <c r="DY146" s="279"/>
      <c r="DZ146" s="279"/>
      <c r="EA146" s="279"/>
      <c r="EB146" s="279"/>
      <c r="EC146" s="279"/>
      <c r="ED146" s="279"/>
      <c r="EE146" s="279"/>
      <c r="EF146" s="279"/>
      <c r="EG146" s="279"/>
      <c r="EH146" s="279"/>
      <c r="EI146" s="279"/>
      <c r="EJ146" s="279"/>
      <c r="EK146" s="279"/>
      <c r="EL146" s="279"/>
      <c r="EM146" s="279"/>
      <c r="EN146" s="279"/>
      <c r="EO146" s="279"/>
      <c r="EP146" s="279"/>
      <c r="EQ146" s="279"/>
      <c r="ER146" s="279"/>
      <c r="ES146" s="279"/>
      <c r="ET146" s="279"/>
      <c r="EU146" s="279"/>
      <c r="EV146" s="279"/>
      <c r="EW146" s="279"/>
      <c r="EX146" s="279"/>
      <c r="EY146" s="279"/>
      <c r="EZ146" s="279"/>
      <c r="FA146" s="279"/>
      <c r="FB146" s="279"/>
      <c r="FC146" s="279"/>
      <c r="FD146" s="279"/>
      <c r="FE146" s="279"/>
      <c r="FF146" s="279"/>
      <c r="FG146" s="279"/>
      <c r="FH146" s="279"/>
      <c r="FI146" s="279"/>
      <c r="FJ146" s="279"/>
      <c r="FK146" s="279"/>
      <c r="FL146" s="279"/>
      <c r="FM146" s="279"/>
      <c r="FN146" s="279"/>
      <c r="FO146" s="279"/>
      <c r="FP146" s="279"/>
      <c r="FQ146" s="279"/>
      <c r="FR146" s="279"/>
      <c r="FS146" s="279"/>
      <c r="FT146" s="279"/>
      <c r="FU146" s="279"/>
      <c r="FV146" s="279"/>
      <c r="FW146" s="279"/>
      <c r="FX146" s="279"/>
      <c r="FY146" s="279"/>
      <c r="FZ146" s="279"/>
      <c r="GA146" s="279"/>
      <c r="GB146" s="279"/>
      <c r="GC146" s="279"/>
      <c r="GD146" s="279"/>
      <c r="GE146" s="279"/>
      <c r="GF146" s="279"/>
      <c r="GG146" s="279"/>
      <c r="GH146" s="279"/>
      <c r="GI146" s="279"/>
      <c r="GJ146" s="279"/>
      <c r="GK146" s="387"/>
    </row>
    <row r="147" spans="1:193" ht="16.5" customHeight="1">
      <c r="A147" s="386"/>
      <c r="B147" s="279"/>
      <c r="C147" s="313"/>
      <c r="D147" s="313"/>
      <c r="E147" s="314"/>
      <c r="F147" s="314"/>
      <c r="G147" s="314"/>
      <c r="H147" s="314"/>
      <c r="I147" s="314"/>
      <c r="J147" s="314"/>
      <c r="K147" s="314"/>
      <c r="L147" s="314"/>
      <c r="M147" s="314"/>
      <c r="N147" s="314"/>
      <c r="O147" s="314"/>
      <c r="P147" s="314"/>
      <c r="Q147" s="314"/>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6"/>
      <c r="AV147" s="316"/>
      <c r="AW147" s="280"/>
      <c r="AX147" s="280"/>
      <c r="AY147" s="280"/>
      <c r="AZ147" s="280"/>
      <c r="BA147" s="280"/>
      <c r="BB147" s="280"/>
      <c r="BC147" s="280"/>
      <c r="BD147" s="280"/>
      <c r="BE147" s="280"/>
      <c r="BF147" s="280"/>
      <c r="BG147" s="280"/>
      <c r="BH147" s="280"/>
      <c r="BI147" s="280"/>
      <c r="BJ147" s="280"/>
      <c r="BK147" s="280"/>
      <c r="BL147" s="280"/>
      <c r="BM147" s="280"/>
      <c r="BN147" s="280"/>
      <c r="BO147" s="280"/>
      <c r="BP147" s="280"/>
      <c r="BQ147" s="280"/>
      <c r="BR147" s="280"/>
      <c r="BS147" s="280"/>
      <c r="BT147" s="280"/>
      <c r="BU147" s="280"/>
      <c r="BV147" s="280"/>
      <c r="BW147" s="280"/>
      <c r="BX147" s="280"/>
      <c r="BY147" s="280"/>
      <c r="BZ147" s="280"/>
      <c r="CA147" s="280"/>
      <c r="CB147" s="280"/>
      <c r="CC147" s="280"/>
      <c r="CD147" s="280"/>
      <c r="CE147" s="280"/>
      <c r="CF147" s="280"/>
      <c r="CG147" s="280"/>
      <c r="CH147" s="280"/>
      <c r="CI147" s="280"/>
      <c r="CJ147" s="280"/>
      <c r="CK147" s="280"/>
      <c r="CL147" s="280"/>
      <c r="CM147" s="280"/>
      <c r="CN147" s="280"/>
      <c r="CO147" s="280"/>
      <c r="CP147" s="280"/>
      <c r="CQ147" s="279"/>
      <c r="CR147" s="279"/>
      <c r="CS147" s="279"/>
      <c r="CT147" s="279"/>
      <c r="CU147" s="279"/>
      <c r="CV147" s="279"/>
      <c r="CW147" s="279"/>
      <c r="CX147" s="279"/>
      <c r="CY147" s="279"/>
      <c r="CZ147" s="279"/>
      <c r="DA147" s="279"/>
      <c r="DB147" s="279"/>
      <c r="DC147" s="279"/>
      <c r="DD147" s="279"/>
      <c r="DE147" s="279"/>
      <c r="DF147" s="279"/>
      <c r="DG147" s="279"/>
      <c r="DH147" s="279"/>
      <c r="DI147" s="279"/>
      <c r="DJ147" s="279"/>
      <c r="DK147" s="279"/>
      <c r="DL147" s="279"/>
      <c r="DM147" s="279"/>
      <c r="DN147" s="279"/>
      <c r="DO147" s="279"/>
      <c r="DP147" s="279"/>
      <c r="DQ147" s="279"/>
      <c r="DR147" s="279"/>
      <c r="DS147" s="279"/>
      <c r="DT147" s="279"/>
      <c r="DU147" s="279"/>
      <c r="DV147" s="279"/>
      <c r="DW147" s="279"/>
      <c r="DX147" s="279"/>
      <c r="DY147" s="279"/>
      <c r="DZ147" s="279"/>
      <c r="EA147" s="279"/>
      <c r="EB147" s="279"/>
      <c r="EC147" s="279"/>
      <c r="ED147" s="279"/>
      <c r="EE147" s="279"/>
      <c r="EF147" s="279"/>
      <c r="EG147" s="279"/>
      <c r="EH147" s="279"/>
      <c r="EI147" s="279"/>
      <c r="EJ147" s="279"/>
      <c r="EK147" s="279"/>
      <c r="EL147" s="279"/>
      <c r="EM147" s="279"/>
      <c r="EN147" s="279"/>
      <c r="EO147" s="279"/>
      <c r="EP147" s="279"/>
      <c r="EQ147" s="279"/>
      <c r="ER147" s="279"/>
      <c r="ES147" s="279"/>
      <c r="ET147" s="279"/>
      <c r="EU147" s="279"/>
      <c r="EV147" s="279"/>
      <c r="EW147" s="279"/>
      <c r="EX147" s="279"/>
      <c r="EY147" s="279"/>
      <c r="EZ147" s="279"/>
      <c r="FA147" s="279"/>
      <c r="FB147" s="279"/>
      <c r="FC147" s="279"/>
      <c r="FD147" s="279"/>
      <c r="FE147" s="279"/>
      <c r="FF147" s="279"/>
      <c r="FG147" s="279"/>
      <c r="FH147" s="279"/>
      <c r="FI147" s="279"/>
      <c r="FJ147" s="279"/>
      <c r="FK147" s="279"/>
      <c r="FL147" s="279"/>
      <c r="FM147" s="279"/>
      <c r="FN147" s="279"/>
      <c r="FO147" s="279"/>
      <c r="FP147" s="279"/>
      <c r="FQ147" s="279"/>
      <c r="FR147" s="279"/>
      <c r="FS147" s="279"/>
      <c r="FT147" s="279"/>
      <c r="FU147" s="279"/>
      <c r="FV147" s="279"/>
      <c r="FW147" s="279"/>
      <c r="FX147" s="279"/>
      <c r="FY147" s="279"/>
      <c r="FZ147" s="279"/>
      <c r="GA147" s="279"/>
      <c r="GB147" s="279"/>
      <c r="GC147" s="279"/>
      <c r="GD147" s="279"/>
      <c r="GE147" s="279"/>
      <c r="GF147" s="279"/>
      <c r="GG147" s="279"/>
      <c r="GH147" s="279"/>
      <c r="GI147" s="279"/>
      <c r="GJ147" s="279"/>
      <c r="GK147" s="387"/>
    </row>
    <row r="148" spans="1:193" ht="16.5" customHeight="1">
      <c r="A148" s="386"/>
      <c r="B148" s="279"/>
      <c r="C148" s="313"/>
      <c r="D148" s="313"/>
      <c r="E148" s="314"/>
      <c r="F148" s="314"/>
      <c r="G148" s="314"/>
      <c r="H148" s="314"/>
      <c r="I148" s="314"/>
      <c r="J148" s="314"/>
      <c r="K148" s="314"/>
      <c r="L148" s="314"/>
      <c r="M148" s="314"/>
      <c r="N148" s="314"/>
      <c r="O148" s="314"/>
      <c r="P148" s="314"/>
      <c r="Q148" s="314"/>
      <c r="R148" s="315"/>
      <c r="S148" s="315"/>
      <c r="T148" s="315"/>
      <c r="U148" s="315"/>
      <c r="V148" s="315"/>
      <c r="W148" s="315"/>
      <c r="X148" s="315"/>
      <c r="Y148" s="315"/>
      <c r="Z148" s="315"/>
      <c r="AA148" s="315"/>
      <c r="AB148" s="315"/>
      <c r="AC148" s="315"/>
      <c r="AD148" s="315"/>
      <c r="AE148" s="315"/>
      <c r="AF148" s="315"/>
      <c r="AG148" s="315"/>
      <c r="AH148" s="315"/>
      <c r="AI148" s="315"/>
      <c r="AJ148" s="315"/>
      <c r="AK148" s="315"/>
      <c r="AL148" s="315"/>
      <c r="AM148" s="315"/>
      <c r="AN148" s="315"/>
      <c r="AO148" s="315"/>
      <c r="AP148" s="315"/>
      <c r="AQ148" s="315"/>
      <c r="AR148" s="315"/>
      <c r="AS148" s="315"/>
      <c r="AT148" s="315"/>
      <c r="AU148" s="316"/>
      <c r="AV148" s="316"/>
      <c r="AW148" s="280"/>
      <c r="AX148" s="280"/>
      <c r="AY148" s="280"/>
      <c r="AZ148" s="280"/>
      <c r="BA148" s="280"/>
      <c r="BB148" s="280"/>
      <c r="BC148" s="280"/>
      <c r="BD148" s="280"/>
      <c r="BE148" s="280"/>
      <c r="BF148" s="280"/>
      <c r="BG148" s="280"/>
      <c r="BH148" s="280"/>
      <c r="BI148" s="280"/>
      <c r="BJ148" s="280"/>
      <c r="BK148" s="280"/>
      <c r="BL148" s="280"/>
      <c r="BM148" s="280"/>
      <c r="BN148" s="280"/>
      <c r="BO148" s="280"/>
      <c r="BP148" s="280"/>
      <c r="BQ148" s="280"/>
      <c r="BR148" s="280"/>
      <c r="BS148" s="280"/>
      <c r="BT148" s="280"/>
      <c r="BU148" s="280"/>
      <c r="BV148" s="280"/>
      <c r="BW148" s="280"/>
      <c r="BX148" s="280"/>
      <c r="BY148" s="280"/>
      <c r="BZ148" s="280"/>
      <c r="CA148" s="280"/>
      <c r="CB148" s="280"/>
      <c r="CC148" s="280"/>
      <c r="CD148" s="280"/>
      <c r="CE148" s="280"/>
      <c r="CF148" s="280"/>
      <c r="CG148" s="280"/>
      <c r="CH148" s="280"/>
      <c r="CI148" s="280"/>
      <c r="CJ148" s="280"/>
      <c r="CK148" s="280"/>
      <c r="CL148" s="280"/>
      <c r="CM148" s="280"/>
      <c r="CN148" s="280"/>
      <c r="CO148" s="280"/>
      <c r="CP148" s="280"/>
      <c r="CQ148" s="279"/>
      <c r="CR148" s="279"/>
      <c r="CS148" s="279"/>
      <c r="CT148" s="279"/>
      <c r="CU148" s="279"/>
      <c r="CV148" s="279"/>
      <c r="CW148" s="279"/>
      <c r="CX148" s="279"/>
      <c r="CY148" s="279"/>
      <c r="CZ148" s="279"/>
      <c r="DA148" s="279"/>
      <c r="DB148" s="279"/>
      <c r="DC148" s="279"/>
      <c r="DD148" s="279"/>
      <c r="DE148" s="279"/>
      <c r="DF148" s="279"/>
      <c r="DG148" s="279"/>
      <c r="DH148" s="279"/>
      <c r="DI148" s="279"/>
      <c r="DJ148" s="279"/>
      <c r="DK148" s="279"/>
      <c r="DL148" s="279"/>
      <c r="DM148" s="279"/>
      <c r="DN148" s="279"/>
      <c r="DO148" s="279"/>
      <c r="DP148" s="279"/>
      <c r="DQ148" s="279"/>
      <c r="DR148" s="279"/>
      <c r="DS148" s="279"/>
      <c r="DT148" s="279"/>
      <c r="DU148" s="279"/>
      <c r="DV148" s="279"/>
      <c r="DW148" s="279"/>
      <c r="DX148" s="279"/>
      <c r="DY148" s="279"/>
      <c r="DZ148" s="279"/>
      <c r="EA148" s="279"/>
      <c r="EB148" s="279"/>
      <c r="EC148" s="279"/>
      <c r="ED148" s="279"/>
      <c r="EE148" s="279"/>
      <c r="EF148" s="279"/>
      <c r="EG148" s="279"/>
      <c r="EH148" s="279"/>
      <c r="EI148" s="279"/>
      <c r="EJ148" s="279"/>
      <c r="EK148" s="279"/>
      <c r="EL148" s="279"/>
      <c r="EM148" s="279"/>
      <c r="EN148" s="279"/>
      <c r="EO148" s="279"/>
      <c r="EP148" s="279"/>
      <c r="EQ148" s="279"/>
      <c r="ER148" s="279"/>
      <c r="ES148" s="279"/>
      <c r="ET148" s="279"/>
      <c r="EU148" s="279"/>
      <c r="EV148" s="279"/>
      <c r="EW148" s="279"/>
      <c r="EX148" s="279"/>
      <c r="EY148" s="279"/>
      <c r="EZ148" s="279"/>
      <c r="FA148" s="279"/>
      <c r="FB148" s="279"/>
      <c r="FC148" s="279"/>
      <c r="FD148" s="279"/>
      <c r="FE148" s="279"/>
      <c r="FF148" s="279"/>
      <c r="FG148" s="279"/>
      <c r="FH148" s="279"/>
      <c r="FI148" s="279"/>
      <c r="FJ148" s="279"/>
      <c r="FK148" s="279"/>
      <c r="FL148" s="279"/>
      <c r="FM148" s="279"/>
      <c r="FN148" s="279"/>
      <c r="FO148" s="279"/>
      <c r="FP148" s="279"/>
      <c r="FQ148" s="279"/>
      <c r="FR148" s="279"/>
      <c r="FS148" s="279"/>
      <c r="FT148" s="279"/>
      <c r="FU148" s="279"/>
      <c r="FV148" s="279"/>
      <c r="FW148" s="279"/>
      <c r="FX148" s="279"/>
      <c r="FY148" s="279"/>
      <c r="FZ148" s="279"/>
      <c r="GA148" s="279"/>
      <c r="GB148" s="279"/>
      <c r="GC148" s="279"/>
      <c r="GD148" s="279"/>
      <c r="GE148" s="279"/>
      <c r="GF148" s="279"/>
      <c r="GG148" s="279"/>
      <c r="GH148" s="279"/>
      <c r="GI148" s="279"/>
      <c r="GJ148" s="279"/>
      <c r="GK148" s="387"/>
    </row>
    <row r="149" spans="1:193" s="1" customFormat="1" ht="21.75" customHeight="1">
      <c r="A149" s="415"/>
      <c r="B149" s="8"/>
      <c r="C149" s="412"/>
      <c r="D149" s="389"/>
      <c r="E149" s="141" t="s">
        <v>131</v>
      </c>
      <c r="F149" s="163"/>
      <c r="G149" s="163"/>
      <c r="H149" s="163"/>
      <c r="I149" s="163"/>
      <c r="J149" s="163"/>
      <c r="K149" s="163"/>
      <c r="L149" s="163"/>
      <c r="M149" s="163"/>
      <c r="N149" s="164"/>
      <c r="O149" s="164"/>
      <c r="P149" s="164"/>
      <c r="Q149" s="164"/>
      <c r="R149" s="164"/>
      <c r="S149" s="63"/>
      <c r="T149" s="63"/>
      <c r="U149" s="64"/>
      <c r="V149" s="64"/>
      <c r="W149" s="64"/>
      <c r="X149" s="64"/>
      <c r="Y149" s="64"/>
      <c r="Z149" s="64"/>
      <c r="AA149" s="64"/>
      <c r="AB149" s="64"/>
      <c r="AC149" s="64"/>
      <c r="AD149" s="64"/>
      <c r="AE149" s="64"/>
      <c r="AF149" s="64"/>
      <c r="AG149" s="64"/>
      <c r="AH149" s="64"/>
      <c r="AI149" s="64"/>
      <c r="AJ149" s="230"/>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6"/>
      <c r="BQ149" s="6"/>
      <c r="BR149" s="6"/>
      <c r="BS149" s="6"/>
      <c r="BT149" s="6"/>
      <c r="BU149" s="6"/>
      <c r="BV149" s="6"/>
      <c r="BW149" s="6"/>
      <c r="BX149" s="6"/>
      <c r="BY149" s="174"/>
      <c r="BZ149" s="174"/>
      <c r="CA149" s="174"/>
      <c r="CB149" s="174"/>
      <c r="CC149" s="174"/>
      <c r="CD149" s="174"/>
      <c r="CE149" s="174"/>
      <c r="CF149" s="174"/>
      <c r="CG149" s="174"/>
      <c r="CH149" s="174"/>
      <c r="CI149" s="174"/>
      <c r="CJ149" s="423"/>
      <c r="CK149" s="6"/>
      <c r="CL149" s="6"/>
      <c r="CM149" s="6"/>
      <c r="CN149" s="6"/>
      <c r="CO149" s="6"/>
      <c r="CP149" s="6"/>
      <c r="CQ149" s="6"/>
      <c r="CR149" s="6"/>
      <c r="CS149" s="6"/>
      <c r="CT149" s="6"/>
      <c r="CU149" s="6"/>
      <c r="CV149" s="6"/>
      <c r="CW149" s="6"/>
      <c r="CX149" s="6"/>
      <c r="CY149" s="6"/>
      <c r="CZ149" s="6"/>
      <c r="DA149" s="6"/>
      <c r="DB149" s="36"/>
      <c r="DC149" s="36"/>
      <c r="DD149" s="36"/>
      <c r="DE149" s="36"/>
      <c r="DF149" s="36"/>
      <c r="DG149" s="92"/>
      <c r="DH149" s="92"/>
      <c r="DI149" s="63"/>
      <c r="DJ149" s="63"/>
      <c r="DK149" s="63"/>
      <c r="DL149" s="63"/>
      <c r="DM149" s="63"/>
      <c r="DN149" s="63"/>
      <c r="DO149" s="63"/>
      <c r="DP149" s="63"/>
      <c r="DQ149" s="63"/>
      <c r="DR149" s="63"/>
      <c r="DS149" s="63"/>
      <c r="DT149" s="63"/>
      <c r="DU149" s="63"/>
      <c r="DV149" s="63"/>
      <c r="DW149" s="63"/>
      <c r="DX149" s="63"/>
      <c r="DY149" s="63"/>
      <c r="DZ149" s="18"/>
      <c r="EA149" s="18"/>
      <c r="EB149" s="18"/>
      <c r="EC149" s="6"/>
      <c r="ED149" s="6"/>
      <c r="EE149" s="6"/>
      <c r="EF149" s="6"/>
      <c r="EG149" s="6"/>
      <c r="EH149" s="6"/>
      <c r="EI149" s="6"/>
      <c r="EJ149" s="6"/>
      <c r="EK149" s="6"/>
      <c r="EL149" s="6"/>
      <c r="EM149" s="6"/>
      <c r="EN149" s="6"/>
      <c r="EO149" s="6"/>
      <c r="EP149" s="6"/>
      <c r="EQ149" s="6"/>
      <c r="ER149" s="19"/>
      <c r="ES149" s="19"/>
      <c r="ET149" s="19"/>
      <c r="EU149" s="19"/>
      <c r="EV149" s="19"/>
      <c r="EW149" s="19"/>
      <c r="EX149" s="19"/>
      <c r="EY149" s="19"/>
      <c r="EZ149" s="19"/>
      <c r="FA149" s="6"/>
      <c r="FB149" s="6"/>
      <c r="FC149" s="6"/>
      <c r="FD149" s="6"/>
      <c r="FE149" s="6"/>
      <c r="FF149" s="6"/>
      <c r="FG149" s="6"/>
      <c r="FH149" s="6"/>
      <c r="FI149" s="6"/>
      <c r="FJ149" s="6"/>
      <c r="FK149" s="6"/>
      <c r="FL149" s="6"/>
      <c r="FM149" s="6"/>
      <c r="FN149" s="6"/>
      <c r="FO149" s="6"/>
      <c r="FP149" s="6"/>
      <c r="FQ149" s="6"/>
      <c r="FR149" s="6"/>
      <c r="FS149" s="6"/>
      <c r="FT149" s="6"/>
      <c r="FU149" s="62"/>
      <c r="FV149" s="14"/>
      <c r="FW149" s="390"/>
      <c r="FX149" s="390"/>
      <c r="FY149" s="390"/>
      <c r="FZ149" s="390"/>
      <c r="GA149" s="390"/>
      <c r="GB149" s="390"/>
      <c r="GC149" s="24"/>
      <c r="GD149" s="25"/>
      <c r="GE149" s="63"/>
      <c r="GF149" s="63"/>
      <c r="GG149" s="63"/>
      <c r="GH149" s="63"/>
      <c r="GI149" s="62"/>
      <c r="GJ149" s="14"/>
      <c r="GK149" s="392"/>
    </row>
    <row r="150" spans="1:193" s="1" customFormat="1" ht="6.75" customHeight="1">
      <c r="A150" s="436"/>
      <c r="B150" s="8"/>
      <c r="C150" s="6"/>
      <c r="D150" s="6"/>
      <c r="E150" s="133"/>
      <c r="F150" s="116"/>
      <c r="G150" s="116"/>
      <c r="H150" s="116"/>
      <c r="I150" s="116"/>
      <c r="J150" s="116"/>
      <c r="K150" s="116"/>
      <c r="L150" s="116"/>
      <c r="M150" s="116"/>
      <c r="N150" s="116"/>
      <c r="O150" s="116"/>
      <c r="P150" s="116"/>
      <c r="Q150" s="116"/>
      <c r="R150" s="116"/>
      <c r="S150" s="116"/>
      <c r="T150" s="116"/>
      <c r="U150" s="74"/>
      <c r="V150" s="74"/>
      <c r="W150" s="74"/>
      <c r="X150" s="74"/>
      <c r="Y150" s="74"/>
      <c r="Z150" s="74"/>
      <c r="AA150" s="74"/>
      <c r="AB150" s="74"/>
      <c r="AC150" s="74"/>
      <c r="AD150" s="74"/>
      <c r="AE150" s="74"/>
      <c r="AF150" s="74"/>
      <c r="AG150" s="74"/>
      <c r="AH150" s="74"/>
      <c r="AI150" s="74"/>
      <c r="AJ150" s="383"/>
      <c r="AK150" s="383"/>
      <c r="AL150" s="383"/>
      <c r="AM150" s="383"/>
      <c r="AN150" s="383"/>
      <c r="AO150" s="383"/>
      <c r="AP150" s="383"/>
      <c r="AQ150" s="383"/>
      <c r="AR150" s="383"/>
      <c r="AS150" s="383"/>
      <c r="AT150" s="383"/>
      <c r="AU150" s="383" t="s">
        <v>61</v>
      </c>
      <c r="AV150" s="363"/>
      <c r="AW150" s="363"/>
      <c r="AX150" s="363"/>
      <c r="AY150" s="363"/>
      <c r="AZ150" s="363"/>
      <c r="BA150" s="363"/>
      <c r="BB150" s="363"/>
      <c r="BC150" s="363"/>
      <c r="BD150" s="363"/>
      <c r="BE150" s="363"/>
      <c r="BF150" s="363"/>
      <c r="BG150" s="363"/>
      <c r="BH150" s="363"/>
      <c r="BI150" s="363"/>
      <c r="BJ150" s="363"/>
      <c r="BK150" s="363"/>
      <c r="BL150" s="363"/>
      <c r="BM150" s="363"/>
      <c r="BN150" s="363"/>
      <c r="BO150" s="363"/>
      <c r="BP150" s="363"/>
      <c r="BQ150" s="363"/>
      <c r="BR150" s="363"/>
      <c r="BS150" s="363"/>
      <c r="BT150" s="363"/>
      <c r="BU150" s="363"/>
      <c r="BV150" s="363"/>
      <c r="BW150" s="363"/>
      <c r="BX150" s="363"/>
      <c r="BY150" s="363"/>
      <c r="BZ150" s="363"/>
      <c r="CA150" s="363"/>
      <c r="CB150" s="363"/>
      <c r="CC150" s="363"/>
      <c r="CD150" s="363"/>
      <c r="CE150" s="363"/>
      <c r="CF150" s="363"/>
      <c r="CG150" s="363"/>
      <c r="CH150" s="363"/>
      <c r="CI150" s="363"/>
      <c r="CJ150" s="363"/>
      <c r="CK150" s="363"/>
      <c r="CL150" s="363"/>
      <c r="CM150" s="363"/>
      <c r="CN150" s="363"/>
      <c r="CO150" s="363"/>
      <c r="CP150" s="363"/>
      <c r="CQ150" s="427"/>
      <c r="CR150" s="423"/>
      <c r="CS150" s="423"/>
      <c r="CT150" s="423"/>
      <c r="CU150" s="423"/>
      <c r="CV150" s="6"/>
      <c r="CW150" s="6"/>
      <c r="CX150" s="6"/>
      <c r="CY150" s="6"/>
      <c r="CZ150" s="6"/>
      <c r="DA150" s="6"/>
      <c r="DB150" s="6"/>
      <c r="DC150" s="6"/>
      <c r="DD150" s="6"/>
      <c r="DE150" s="6"/>
      <c r="DF150" s="6"/>
      <c r="DG150" s="6"/>
      <c r="DH150" s="6"/>
      <c r="DI150" s="6"/>
      <c r="DJ150" s="6"/>
      <c r="DK150" s="6"/>
      <c r="DL150" s="36"/>
      <c r="DM150" s="36"/>
      <c r="DN150" s="36"/>
      <c r="DO150" s="36"/>
      <c r="DP150" s="36"/>
      <c r="DQ150" s="92"/>
      <c r="DR150" s="92"/>
      <c r="DS150" s="63"/>
      <c r="DT150" s="63"/>
      <c r="DU150" s="63"/>
      <c r="DV150" s="63"/>
      <c r="DW150" s="63"/>
      <c r="DX150" s="63"/>
      <c r="DY150" s="63"/>
      <c r="DZ150" s="63"/>
      <c r="EA150" s="63"/>
      <c r="EB150" s="63"/>
      <c r="EC150" s="63"/>
      <c r="ED150" s="63"/>
      <c r="EE150" s="63"/>
      <c r="EF150" s="63"/>
      <c r="EG150" s="63"/>
      <c r="EH150" s="63"/>
      <c r="EI150" s="63"/>
      <c r="EJ150" s="18"/>
      <c r="EK150" s="18"/>
      <c r="EL150" s="18"/>
      <c r="EM150" s="6"/>
      <c r="EN150" s="6"/>
      <c r="EO150" s="6"/>
      <c r="EP150" s="6"/>
      <c r="EQ150" s="6"/>
      <c r="ER150" s="6"/>
      <c r="ES150" s="6"/>
      <c r="ET150" s="6"/>
      <c r="EU150" s="6"/>
      <c r="EV150" s="6"/>
      <c r="EW150" s="6"/>
      <c r="EX150" s="6"/>
      <c r="EY150" s="6"/>
      <c r="EZ150" s="6"/>
      <c r="FA150" s="6"/>
      <c r="FB150" s="19"/>
      <c r="FC150" s="19"/>
      <c r="FD150" s="19"/>
      <c r="FE150" s="19"/>
      <c r="FF150" s="19"/>
      <c r="FG150" s="19"/>
      <c r="FH150" s="19"/>
      <c r="FI150" s="19"/>
      <c r="FJ150" s="19"/>
      <c r="FK150" s="6"/>
      <c r="FL150" s="6"/>
      <c r="FM150" s="6"/>
      <c r="FN150" s="6"/>
      <c r="FO150" s="6"/>
      <c r="FP150" s="6"/>
      <c r="FQ150" s="6"/>
      <c r="FR150" s="6"/>
      <c r="FS150" s="6"/>
      <c r="FT150" s="6"/>
      <c r="FU150" s="6"/>
      <c r="FV150" s="6"/>
      <c r="FW150" s="6"/>
      <c r="FX150" s="6"/>
      <c r="FY150" s="6"/>
      <c r="FZ150" s="6"/>
      <c r="GA150" s="6"/>
      <c r="GB150" s="6"/>
      <c r="GC150" s="6"/>
      <c r="GD150" s="6"/>
      <c r="GE150" s="62"/>
      <c r="GF150" s="14"/>
      <c r="GG150" s="390"/>
      <c r="GH150" s="390"/>
      <c r="GI150" s="390"/>
      <c r="GJ150" s="390"/>
      <c r="GK150" s="390"/>
    </row>
    <row r="151" spans="1:193" s="1" customFormat="1" ht="15" customHeight="1">
      <c r="A151" s="415"/>
      <c r="B151" s="8"/>
      <c r="C151" s="62"/>
      <c r="D151" s="62"/>
      <c r="E151" s="325"/>
      <c r="F151" s="8"/>
      <c r="G151" s="8"/>
      <c r="H151" s="8"/>
      <c r="I151" s="8"/>
      <c r="J151" s="8"/>
      <c r="K151" s="8"/>
      <c r="L151" s="8"/>
      <c r="M151" s="8"/>
      <c r="N151" s="8"/>
      <c r="O151" s="8"/>
      <c r="P151" s="8"/>
      <c r="Q151" s="8"/>
      <c r="R151" s="8"/>
      <c r="S151" s="8"/>
      <c r="T151" s="8"/>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62"/>
      <c r="AW151" s="62"/>
      <c r="AX151" s="62"/>
      <c r="AY151" s="62"/>
      <c r="AZ151" s="62"/>
      <c r="BA151" s="62"/>
      <c r="BB151" s="62"/>
      <c r="BC151" s="62"/>
      <c r="BD151" s="62"/>
      <c r="BE151" s="126"/>
      <c r="BF151" s="844" t="s">
        <v>42</v>
      </c>
      <c r="BG151" s="844"/>
      <c r="BH151" s="844"/>
      <c r="BI151" s="844"/>
      <c r="BJ151" s="844"/>
      <c r="BK151" s="844"/>
      <c r="BL151" s="844"/>
      <c r="BM151" s="844"/>
      <c r="BN151" s="844"/>
      <c r="BO151" s="844"/>
      <c r="BP151" s="844"/>
      <c r="BQ151" s="845"/>
      <c r="BR151" s="133"/>
      <c r="BS151" s="116"/>
      <c r="BT151" s="844" t="s">
        <v>43</v>
      </c>
      <c r="BU151" s="844"/>
      <c r="BV151" s="844"/>
      <c r="BW151" s="844"/>
      <c r="BX151" s="844"/>
      <c r="BY151" s="844"/>
      <c r="BZ151" s="844"/>
      <c r="CA151" s="844"/>
      <c r="CB151" s="844"/>
      <c r="CC151" s="116"/>
      <c r="CD151" s="135"/>
      <c r="CE151" s="133"/>
      <c r="CF151" s="116"/>
      <c r="CG151" s="437"/>
      <c r="CH151" s="437"/>
      <c r="CI151" s="437"/>
      <c r="CJ151" s="437" t="s">
        <v>121</v>
      </c>
      <c r="CK151" s="437"/>
      <c r="CL151" s="437"/>
      <c r="CM151" s="437"/>
      <c r="CN151" s="437"/>
      <c r="CO151" s="135"/>
      <c r="CP151" s="8"/>
      <c r="CQ151" s="117"/>
      <c r="CR151" s="8"/>
      <c r="CS151" s="8"/>
      <c r="CT151" s="8"/>
      <c r="CU151" s="6"/>
      <c r="CV151" s="6"/>
      <c r="CW151" s="6"/>
      <c r="CX151" s="6"/>
      <c r="CY151" s="6"/>
      <c r="CZ151" s="6"/>
      <c r="DA151" s="6"/>
      <c r="DB151" s="6"/>
      <c r="DC151" s="6"/>
      <c r="DD151" s="6"/>
      <c r="DE151" s="6"/>
      <c r="DF151" s="6"/>
      <c r="DG151" s="6"/>
      <c r="DH151" s="6"/>
      <c r="DI151" s="6"/>
      <c r="DJ151" s="6"/>
      <c r="DK151" s="6"/>
      <c r="DL151" s="36"/>
      <c r="DM151" s="36"/>
      <c r="DN151" s="36"/>
      <c r="DO151" s="36"/>
      <c r="DP151" s="36"/>
      <c r="DQ151" s="92"/>
      <c r="DR151" s="92"/>
      <c r="DS151" s="63"/>
      <c r="DT151" s="63"/>
      <c r="DU151" s="63"/>
      <c r="DV151" s="63"/>
      <c r="DW151" s="63"/>
      <c r="DX151" s="63"/>
      <c r="DY151" s="63"/>
      <c r="DZ151" s="63"/>
      <c r="EA151" s="63"/>
      <c r="EB151" s="63"/>
      <c r="EC151" s="63"/>
      <c r="ED151" s="63"/>
      <c r="EE151" s="63"/>
      <c r="EF151" s="63"/>
      <c r="EG151" s="63"/>
      <c r="EH151" s="63"/>
      <c r="EI151" s="63"/>
      <c r="EJ151" s="18"/>
      <c r="EK151" s="18"/>
      <c r="EL151" s="18"/>
      <c r="EM151" s="6"/>
      <c r="EN151" s="6"/>
      <c r="EO151" s="6"/>
      <c r="EP151" s="6"/>
      <c r="EQ151" s="6"/>
      <c r="ER151" s="6"/>
      <c r="ES151" s="6"/>
      <c r="ET151" s="6"/>
      <c r="EU151" s="6"/>
      <c r="EV151" s="6"/>
      <c r="EW151" s="6"/>
      <c r="EX151" s="6"/>
      <c r="EY151" s="6"/>
      <c r="EZ151" s="6"/>
      <c r="FA151" s="6"/>
      <c r="FB151" s="19"/>
      <c r="FC151" s="19"/>
      <c r="FD151" s="19"/>
      <c r="FE151" s="19"/>
      <c r="FF151" s="19"/>
      <c r="FG151" s="19"/>
      <c r="FH151" s="19"/>
      <c r="FI151" s="19"/>
      <c r="FJ151" s="19"/>
      <c r="FK151" s="6"/>
      <c r="FL151" s="6"/>
      <c r="FM151" s="6"/>
      <c r="FN151" s="6"/>
      <c r="FO151" s="6"/>
      <c r="FP151" s="6"/>
      <c r="FQ151" s="6"/>
      <c r="FR151" s="6"/>
      <c r="FS151" s="6"/>
      <c r="FT151" s="6"/>
      <c r="FU151" s="6"/>
      <c r="FV151" s="6"/>
      <c r="FW151" s="6"/>
      <c r="FX151" s="6"/>
      <c r="FY151" s="6"/>
      <c r="FZ151" s="6"/>
      <c r="GA151" s="6"/>
      <c r="GB151" s="6"/>
      <c r="GC151" s="6"/>
      <c r="GD151" s="395"/>
      <c r="GE151" s="62"/>
      <c r="GF151" s="14"/>
      <c r="GG151" s="390"/>
      <c r="GH151" s="390"/>
      <c r="GI151" s="390"/>
      <c r="GJ151" s="390"/>
      <c r="GK151" s="390"/>
    </row>
    <row r="152" spans="1:193" s="1" customFormat="1" ht="15">
      <c r="A152" s="415"/>
      <c r="B152" s="8"/>
      <c r="C152" s="62"/>
      <c r="D152" s="62"/>
      <c r="E152" s="832" t="s">
        <v>154</v>
      </c>
      <c r="F152" s="833"/>
      <c r="G152" s="833"/>
      <c r="H152" s="833"/>
      <c r="I152" s="833"/>
      <c r="J152" s="833"/>
      <c r="K152" s="833"/>
      <c r="L152" s="833"/>
      <c r="M152" s="833"/>
      <c r="N152" s="833"/>
      <c r="O152" s="833"/>
      <c r="P152" s="833"/>
      <c r="Q152" s="833"/>
      <c r="R152" s="833"/>
      <c r="S152" s="833"/>
      <c r="T152" s="833"/>
      <c r="U152" s="833"/>
      <c r="V152" s="833"/>
      <c r="W152" s="833"/>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23"/>
      <c r="AW152" s="23"/>
      <c r="AX152" s="23"/>
      <c r="AY152" s="23"/>
      <c r="AZ152" s="23"/>
      <c r="BA152" s="23"/>
      <c r="BB152" s="23"/>
      <c r="BC152" s="23"/>
      <c r="BD152" s="23"/>
      <c r="BE152" s="438"/>
      <c r="BF152" s="439"/>
      <c r="BG152" s="865" t="e">
        <f>CR35</f>
        <v>#DIV/0!</v>
      </c>
      <c r="BH152" s="865"/>
      <c r="BI152" s="865"/>
      <c r="BJ152" s="865"/>
      <c r="BK152" s="865"/>
      <c r="BL152" s="865"/>
      <c r="BM152" s="865"/>
      <c r="BN152" s="865"/>
      <c r="BO152" s="865"/>
      <c r="BP152" s="865"/>
      <c r="BQ152" s="119"/>
      <c r="BR152" s="118"/>
      <c r="BS152" s="93"/>
      <c r="BT152" s="865" t="e">
        <f>DA35</f>
        <v>#DIV/0!</v>
      </c>
      <c r="BU152" s="865"/>
      <c r="BV152" s="865"/>
      <c r="BW152" s="865"/>
      <c r="BX152" s="865"/>
      <c r="BY152" s="865"/>
      <c r="BZ152" s="865"/>
      <c r="CA152" s="865"/>
      <c r="CB152" s="865"/>
      <c r="CC152" s="93"/>
      <c r="CD152" s="119"/>
      <c r="CE152" s="118"/>
      <c r="CF152" s="379"/>
      <c r="CG152" s="379"/>
      <c r="CH152" s="379"/>
      <c r="CI152" s="379"/>
      <c r="CJ152" s="379"/>
      <c r="CK152" s="379"/>
      <c r="CL152" s="379"/>
      <c r="CM152" s="379"/>
      <c r="CN152" s="379"/>
      <c r="CO152" s="119"/>
      <c r="CP152" s="8"/>
      <c r="CQ152" s="117"/>
      <c r="CR152" s="8"/>
      <c r="CS152" s="8"/>
      <c r="CT152" s="8"/>
      <c r="CU152" s="6"/>
      <c r="CV152" s="6"/>
      <c r="CW152" s="6"/>
      <c r="CX152" s="6"/>
      <c r="CY152" s="6"/>
      <c r="CZ152" s="6"/>
      <c r="DA152" s="6"/>
      <c r="DB152" s="6"/>
      <c r="DC152" s="6"/>
      <c r="DD152" s="6"/>
      <c r="DE152" s="6"/>
      <c r="DF152" s="6"/>
      <c r="DG152" s="6"/>
      <c r="DH152" s="6"/>
      <c r="DI152" s="6"/>
      <c r="DJ152" s="6"/>
      <c r="DK152" s="6"/>
      <c r="DL152" s="36"/>
      <c r="DM152" s="36"/>
      <c r="DN152" s="36"/>
      <c r="DO152" s="36"/>
      <c r="DP152" s="36"/>
      <c r="DQ152" s="92"/>
      <c r="DR152" s="92"/>
      <c r="DS152" s="63"/>
      <c r="DT152" s="63"/>
      <c r="DU152" s="63"/>
      <c r="DV152" s="63"/>
      <c r="DW152" s="63"/>
      <c r="DX152" s="63"/>
      <c r="DY152" s="63"/>
      <c r="DZ152" s="63"/>
      <c r="EA152" s="63"/>
      <c r="EB152" s="63"/>
      <c r="EC152" s="63"/>
      <c r="ED152" s="63"/>
      <c r="EE152" s="63"/>
      <c r="EF152" s="63"/>
      <c r="EG152" s="63"/>
      <c r="EH152" s="63"/>
      <c r="EI152" s="63"/>
      <c r="EJ152" s="18"/>
      <c r="EK152" s="18"/>
      <c r="EL152" s="18"/>
      <c r="EM152" s="6"/>
      <c r="EN152" s="6"/>
      <c r="EO152" s="6"/>
      <c r="EP152" s="6"/>
      <c r="EQ152" s="6"/>
      <c r="ER152" s="6"/>
      <c r="ES152" s="6"/>
      <c r="ET152" s="6"/>
      <c r="EU152" s="6"/>
      <c r="EV152" s="6"/>
      <c r="EW152" s="6"/>
      <c r="EX152" s="6"/>
      <c r="EY152" s="6"/>
      <c r="EZ152" s="6"/>
      <c r="FA152" s="6"/>
      <c r="FB152" s="19"/>
      <c r="FC152" s="19"/>
      <c r="FD152" s="19"/>
      <c r="FE152" s="19"/>
      <c r="FF152" s="19"/>
      <c r="FG152" s="19"/>
      <c r="FH152" s="19"/>
      <c r="FI152" s="19"/>
      <c r="FJ152" s="19"/>
      <c r="FK152" s="6"/>
      <c r="FL152" s="6"/>
      <c r="FM152" s="6"/>
      <c r="FN152" s="6"/>
      <c r="FO152" s="6"/>
      <c r="FP152" s="6"/>
      <c r="FQ152" s="6"/>
      <c r="FR152" s="6"/>
      <c r="FS152" s="6"/>
      <c r="FT152" s="6"/>
      <c r="FU152" s="6"/>
      <c r="FV152" s="6"/>
      <c r="FW152" s="6"/>
      <c r="FX152" s="6"/>
      <c r="FY152" s="6"/>
      <c r="FZ152" s="6"/>
      <c r="GA152" s="6"/>
      <c r="GB152" s="6"/>
      <c r="GC152" s="6"/>
      <c r="GD152" s="29"/>
      <c r="GE152" s="62"/>
      <c r="GF152" s="14"/>
      <c r="GG152" s="390"/>
      <c r="GH152" s="390"/>
      <c r="GI152" s="390"/>
      <c r="GJ152" s="390"/>
      <c r="GK152" s="390"/>
    </row>
    <row r="153" spans="1:193" s="3" customFormat="1" ht="15">
      <c r="A153" s="415"/>
      <c r="B153" s="26"/>
      <c r="C153" s="62"/>
      <c r="D153" s="62"/>
      <c r="E153" s="258"/>
      <c r="F153" s="26"/>
      <c r="G153" s="1064" t="str">
        <f aca="true" t="shared" si="15" ref="G153:G159">R38</f>
        <v>Personale da assumere (assegnisti, co.co.co, temp. det.)</v>
      </c>
      <c r="H153" s="1064"/>
      <c r="I153" s="1064"/>
      <c r="J153" s="1064"/>
      <c r="K153" s="1064"/>
      <c r="L153" s="1064"/>
      <c r="M153" s="1064"/>
      <c r="N153" s="1064"/>
      <c r="O153" s="1064"/>
      <c r="P153" s="1064"/>
      <c r="Q153" s="1064"/>
      <c r="R153" s="1064"/>
      <c r="S153" s="1064"/>
      <c r="T153" s="1064"/>
      <c r="U153" s="1064"/>
      <c r="V153" s="1064"/>
      <c r="W153" s="1064"/>
      <c r="X153" s="1064"/>
      <c r="Y153" s="1064"/>
      <c r="Z153" s="1064"/>
      <c r="AA153" s="1064"/>
      <c r="AB153" s="1064"/>
      <c r="AC153" s="1064"/>
      <c r="AD153" s="1064"/>
      <c r="AE153" s="1064"/>
      <c r="AF153" s="1064"/>
      <c r="AG153" s="1064"/>
      <c r="AH153" s="1064"/>
      <c r="AI153" s="1064"/>
      <c r="AJ153" s="1064"/>
      <c r="AK153" s="1064"/>
      <c r="AL153" s="1064"/>
      <c r="AM153" s="1064"/>
      <c r="AN153" s="1064"/>
      <c r="AO153" s="1064"/>
      <c r="AP153" s="1064"/>
      <c r="AQ153" s="1064"/>
      <c r="AR153" s="1064"/>
      <c r="AS153" s="26"/>
      <c r="AT153" s="26"/>
      <c r="AU153" s="26"/>
      <c r="AV153" s="26"/>
      <c r="AW153" s="26"/>
      <c r="AX153" s="26"/>
      <c r="AY153" s="26"/>
      <c r="AZ153" s="26"/>
      <c r="BA153" s="26"/>
      <c r="BB153" s="26"/>
      <c r="BC153" s="90"/>
      <c r="BD153" s="90"/>
      <c r="BE153" s="90"/>
      <c r="BF153" s="90"/>
      <c r="BG153" s="842" t="e">
        <f aca="true" t="shared" si="16" ref="BG153:BG159">CR38</f>
        <v>#DIV/0!</v>
      </c>
      <c r="BH153" s="842"/>
      <c r="BI153" s="842"/>
      <c r="BJ153" s="842"/>
      <c r="BK153" s="842"/>
      <c r="BL153" s="842"/>
      <c r="BM153" s="842"/>
      <c r="BN153" s="842"/>
      <c r="BO153" s="842"/>
      <c r="BP153" s="130"/>
      <c r="BQ153" s="130"/>
      <c r="BR153" s="130"/>
      <c r="BS153" s="130"/>
      <c r="BT153" s="842" t="e">
        <f aca="true" t="shared" si="17" ref="BT153:BT159">DA38</f>
        <v>#DIV/0!</v>
      </c>
      <c r="BU153" s="842"/>
      <c r="BV153" s="842"/>
      <c r="BW153" s="842"/>
      <c r="BX153" s="842"/>
      <c r="BY153" s="842"/>
      <c r="BZ153" s="842"/>
      <c r="CA153" s="842"/>
      <c r="CB153" s="842"/>
      <c r="CC153" s="130"/>
      <c r="CD153" s="130"/>
      <c r="CE153" s="130"/>
      <c r="CF153" s="130"/>
      <c r="CG153" s="842" t="e">
        <f aca="true" t="shared" si="18" ref="CG153:CG159">BG153+BT153</f>
        <v>#DIV/0!</v>
      </c>
      <c r="CH153" s="842"/>
      <c r="CI153" s="842"/>
      <c r="CJ153" s="842"/>
      <c r="CK153" s="842"/>
      <c r="CL153" s="842"/>
      <c r="CM153" s="842"/>
      <c r="CN153" s="842"/>
      <c r="CO153" s="842"/>
      <c r="CP153" s="240"/>
      <c r="CQ153" s="258"/>
      <c r="CR153" s="26"/>
      <c r="CS153" s="26"/>
      <c r="CT153" s="26"/>
      <c r="CU153" s="26"/>
      <c r="CV153" s="13"/>
      <c r="CW153" s="13"/>
      <c r="CX153" s="13"/>
      <c r="CY153" s="13"/>
      <c r="CZ153" s="13"/>
      <c r="DA153" s="13"/>
      <c r="DB153" s="13"/>
      <c r="DC153" s="13"/>
      <c r="DD153" s="13"/>
      <c r="DE153" s="13"/>
      <c r="DF153" s="13"/>
      <c r="DG153" s="13"/>
      <c r="DH153" s="13"/>
      <c r="DI153" s="13"/>
      <c r="DJ153" s="13"/>
      <c r="DK153" s="13"/>
      <c r="DL153" s="36"/>
      <c r="DM153" s="36"/>
      <c r="DN153" s="36"/>
      <c r="DO153" s="36"/>
      <c r="DP153" s="36"/>
      <c r="DQ153" s="92"/>
      <c r="DR153" s="92"/>
      <c r="DS153" s="71"/>
      <c r="DT153" s="71"/>
      <c r="DU153" s="71"/>
      <c r="DV153" s="71"/>
      <c r="DW153" s="71"/>
      <c r="DX153" s="71"/>
      <c r="DY153" s="71"/>
      <c r="DZ153" s="71"/>
      <c r="EA153" s="71"/>
      <c r="EB153" s="71"/>
      <c r="EC153" s="71"/>
      <c r="ED153" s="71"/>
      <c r="EE153" s="71"/>
      <c r="EF153" s="71"/>
      <c r="EG153" s="71"/>
      <c r="EH153" s="71"/>
      <c r="EI153" s="71"/>
      <c r="EJ153" s="266"/>
      <c r="EK153" s="266"/>
      <c r="EL153" s="266"/>
      <c r="EM153" s="13"/>
      <c r="EN153" s="13"/>
      <c r="EO153" s="13"/>
      <c r="EP153" s="13"/>
      <c r="EQ153" s="13"/>
      <c r="ER153" s="13"/>
      <c r="ES153" s="13"/>
      <c r="ET153" s="13"/>
      <c r="EU153" s="13"/>
      <c r="EV153" s="13"/>
      <c r="EW153" s="13"/>
      <c r="EX153" s="13"/>
      <c r="EY153" s="13"/>
      <c r="EZ153" s="13"/>
      <c r="FA153" s="13"/>
      <c r="FB153" s="270"/>
      <c r="FC153" s="270"/>
      <c r="FD153" s="270"/>
      <c r="FE153" s="270"/>
      <c r="FF153" s="270"/>
      <c r="FG153" s="270"/>
      <c r="FH153" s="270"/>
      <c r="FI153" s="270"/>
      <c r="FJ153" s="270"/>
      <c r="FK153" s="13"/>
      <c r="FL153" s="13"/>
      <c r="FM153" s="13"/>
      <c r="FN153" s="13"/>
      <c r="FO153" s="13"/>
      <c r="FP153" s="13"/>
      <c r="FQ153" s="13"/>
      <c r="FR153" s="13"/>
      <c r="FS153" s="13"/>
      <c r="FT153" s="13"/>
      <c r="FU153" s="13"/>
      <c r="FV153" s="13"/>
      <c r="FW153" s="13"/>
      <c r="FX153" s="13"/>
      <c r="FY153" s="13"/>
      <c r="FZ153" s="13"/>
      <c r="GA153" s="13"/>
      <c r="GB153" s="13"/>
      <c r="GC153" s="13"/>
      <c r="GD153" s="29"/>
      <c r="GE153" s="62"/>
      <c r="GF153" s="14"/>
      <c r="GG153" s="391"/>
      <c r="GH153" s="391"/>
      <c r="GI153" s="391"/>
      <c r="GJ153" s="391"/>
      <c r="GK153" s="391"/>
    </row>
    <row r="154" spans="1:193" s="3" customFormat="1" ht="15" customHeight="1">
      <c r="A154" s="415"/>
      <c r="B154" s="26"/>
      <c r="C154" s="62"/>
      <c r="D154" s="62"/>
      <c r="E154" s="258"/>
      <c r="F154" s="26"/>
      <c r="G154" s="1064" t="str">
        <f t="shared" si="15"/>
        <v>Strumenti e attrezzature</v>
      </c>
      <c r="H154" s="1064"/>
      <c r="I154" s="1064"/>
      <c r="J154" s="1064"/>
      <c r="K154" s="1064"/>
      <c r="L154" s="1064"/>
      <c r="M154" s="1064"/>
      <c r="N154" s="1064"/>
      <c r="O154" s="1064"/>
      <c r="P154" s="1064"/>
      <c r="Q154" s="1064"/>
      <c r="R154" s="1064"/>
      <c r="S154" s="1064"/>
      <c r="T154" s="1064"/>
      <c r="U154" s="1064"/>
      <c r="V154" s="1064"/>
      <c r="W154" s="1064"/>
      <c r="X154" s="1064"/>
      <c r="Y154" s="1064"/>
      <c r="Z154" s="1064"/>
      <c r="AA154" s="1064"/>
      <c r="AB154" s="1064"/>
      <c r="AC154" s="1064"/>
      <c r="AD154" s="1064"/>
      <c r="AE154" s="1064"/>
      <c r="AF154" s="1064"/>
      <c r="AG154" s="1064"/>
      <c r="AH154" s="1064"/>
      <c r="AI154" s="1064"/>
      <c r="AJ154" s="1064"/>
      <c r="AK154" s="1064"/>
      <c r="AL154" s="1064"/>
      <c r="AM154" s="1064"/>
      <c r="AN154" s="1064"/>
      <c r="AO154" s="1064"/>
      <c r="AP154" s="1064"/>
      <c r="AQ154" s="1064"/>
      <c r="AR154" s="1064"/>
      <c r="AS154" s="26"/>
      <c r="AT154" s="26"/>
      <c r="AU154" s="26"/>
      <c r="AV154" s="26"/>
      <c r="AW154" s="26"/>
      <c r="AX154" s="26"/>
      <c r="AY154" s="26"/>
      <c r="AZ154" s="26"/>
      <c r="BA154" s="26"/>
      <c r="BB154" s="26"/>
      <c r="BC154" s="90"/>
      <c r="BD154" s="90"/>
      <c r="BE154" s="90"/>
      <c r="BF154" s="90"/>
      <c r="BG154" s="842" t="e">
        <f t="shared" si="16"/>
        <v>#DIV/0!</v>
      </c>
      <c r="BH154" s="842"/>
      <c r="BI154" s="842"/>
      <c r="BJ154" s="842"/>
      <c r="BK154" s="842"/>
      <c r="BL154" s="842"/>
      <c r="BM154" s="842"/>
      <c r="BN154" s="842"/>
      <c r="BO154" s="842"/>
      <c r="BP154" s="130"/>
      <c r="BQ154" s="130"/>
      <c r="BR154" s="130"/>
      <c r="BS154" s="130"/>
      <c r="BT154" s="842" t="e">
        <f t="shared" si="17"/>
        <v>#DIV/0!</v>
      </c>
      <c r="BU154" s="842"/>
      <c r="BV154" s="842"/>
      <c r="BW154" s="842"/>
      <c r="BX154" s="842"/>
      <c r="BY154" s="842"/>
      <c r="BZ154" s="842"/>
      <c r="CA154" s="842"/>
      <c r="CB154" s="842"/>
      <c r="CC154" s="130"/>
      <c r="CD154" s="130"/>
      <c r="CE154" s="130"/>
      <c r="CF154" s="130"/>
      <c r="CG154" s="842" t="e">
        <f t="shared" si="18"/>
        <v>#DIV/0!</v>
      </c>
      <c r="CH154" s="842"/>
      <c r="CI154" s="842"/>
      <c r="CJ154" s="842"/>
      <c r="CK154" s="842"/>
      <c r="CL154" s="842"/>
      <c r="CM154" s="842"/>
      <c r="CN154" s="842"/>
      <c r="CO154" s="842"/>
      <c r="CP154" s="240"/>
      <c r="CQ154" s="258"/>
      <c r="CR154" s="26"/>
      <c r="CS154" s="26"/>
      <c r="CT154" s="26"/>
      <c r="CU154" s="26"/>
      <c r="CV154" s="26"/>
      <c r="CW154" s="13"/>
      <c r="CX154" s="13"/>
      <c r="CY154" s="13"/>
      <c r="CZ154" s="13"/>
      <c r="DA154" s="13"/>
      <c r="DB154" s="13"/>
      <c r="DC154" s="13"/>
      <c r="DD154" s="13"/>
      <c r="DE154" s="13"/>
      <c r="DF154" s="26"/>
      <c r="DG154" s="26"/>
      <c r="DH154" s="26"/>
      <c r="DI154" s="26"/>
      <c r="DJ154" s="26"/>
      <c r="DK154" s="26"/>
      <c r="DL154" s="26"/>
      <c r="DM154" s="26"/>
      <c r="DN154" s="26"/>
      <c r="DO154" s="26"/>
      <c r="DP154" s="26"/>
      <c r="DQ154" s="32"/>
      <c r="DR154" s="32"/>
      <c r="DS154" s="71"/>
      <c r="DT154" s="71"/>
      <c r="DU154" s="71"/>
      <c r="DV154" s="71"/>
      <c r="DW154" s="71"/>
      <c r="DX154" s="71"/>
      <c r="DY154" s="71"/>
      <c r="DZ154" s="71"/>
      <c r="EA154" s="71"/>
      <c r="EB154" s="71"/>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270"/>
      <c r="FC154" s="270"/>
      <c r="FD154" s="270"/>
      <c r="FE154" s="270"/>
      <c r="FF154" s="270"/>
      <c r="FG154" s="270"/>
      <c r="FH154" s="270"/>
      <c r="FI154" s="270"/>
      <c r="FJ154" s="270"/>
      <c r="FK154" s="13"/>
      <c r="FL154" s="13"/>
      <c r="FM154" s="13"/>
      <c r="FN154" s="13"/>
      <c r="FO154" s="13"/>
      <c r="FP154" s="13"/>
      <c r="FQ154" s="13"/>
      <c r="FR154" s="13"/>
      <c r="FS154" s="13"/>
      <c r="FT154" s="13"/>
      <c r="FU154" s="13"/>
      <c r="FV154" s="13"/>
      <c r="FW154" s="13"/>
      <c r="FX154" s="13"/>
      <c r="FY154" s="13"/>
      <c r="FZ154" s="13"/>
      <c r="GA154" s="13"/>
      <c r="GB154" s="13"/>
      <c r="GC154" s="13"/>
      <c r="GD154" s="29"/>
      <c r="GE154" s="62"/>
      <c r="GF154" s="14"/>
      <c r="GG154" s="391"/>
      <c r="GH154" s="391"/>
      <c r="GI154" s="391"/>
      <c r="GJ154" s="391"/>
      <c r="GK154" s="391"/>
    </row>
    <row r="155" spans="1:193" s="3" customFormat="1" ht="15" customHeight="1">
      <c r="A155" s="415"/>
      <c r="B155" s="26"/>
      <c r="C155" s="62"/>
      <c r="D155" s="62"/>
      <c r="E155" s="258"/>
      <c r="F155" s="26"/>
      <c r="G155" s="1064" t="str">
        <f t="shared" si="15"/>
        <v>Fabbricati e terreni</v>
      </c>
      <c r="H155" s="1064"/>
      <c r="I155" s="1064"/>
      <c r="J155" s="1064"/>
      <c r="K155" s="1064"/>
      <c r="L155" s="1064"/>
      <c r="M155" s="1064"/>
      <c r="N155" s="1064"/>
      <c r="O155" s="1064"/>
      <c r="P155" s="1064"/>
      <c r="Q155" s="1064"/>
      <c r="R155" s="1064"/>
      <c r="S155" s="1064"/>
      <c r="T155" s="1064"/>
      <c r="U155" s="1064"/>
      <c r="V155" s="1064"/>
      <c r="W155" s="1064"/>
      <c r="X155" s="1064"/>
      <c r="Y155" s="1064"/>
      <c r="Z155" s="1064"/>
      <c r="AA155" s="1064"/>
      <c r="AB155" s="1064"/>
      <c r="AC155" s="1064"/>
      <c r="AD155" s="1064"/>
      <c r="AE155" s="1064"/>
      <c r="AF155" s="1064"/>
      <c r="AG155" s="1064"/>
      <c r="AH155" s="1064"/>
      <c r="AI155" s="1064"/>
      <c r="AJ155" s="1064"/>
      <c r="AK155" s="1064"/>
      <c r="AL155" s="1064"/>
      <c r="AM155" s="1064"/>
      <c r="AN155" s="1064"/>
      <c r="AO155" s="1064"/>
      <c r="AP155" s="1064"/>
      <c r="AQ155" s="1064"/>
      <c r="AR155" s="1064"/>
      <c r="AS155" s="26"/>
      <c r="AT155" s="26"/>
      <c r="AU155" s="26"/>
      <c r="AV155" s="26"/>
      <c r="AW155" s="26"/>
      <c r="AX155" s="26"/>
      <c r="AY155" s="26"/>
      <c r="AZ155" s="26"/>
      <c r="BA155" s="26"/>
      <c r="BB155" s="26"/>
      <c r="BC155" s="90"/>
      <c r="BD155" s="90"/>
      <c r="BE155" s="90"/>
      <c r="BF155" s="90"/>
      <c r="BG155" s="842" t="e">
        <f t="shared" si="16"/>
        <v>#DIV/0!</v>
      </c>
      <c r="BH155" s="842"/>
      <c r="BI155" s="842"/>
      <c r="BJ155" s="842"/>
      <c r="BK155" s="842"/>
      <c r="BL155" s="842"/>
      <c r="BM155" s="842"/>
      <c r="BN155" s="842"/>
      <c r="BO155" s="842"/>
      <c r="BP155" s="130"/>
      <c r="BQ155" s="130"/>
      <c r="BR155" s="130"/>
      <c r="BS155" s="130"/>
      <c r="BT155" s="842" t="e">
        <f t="shared" si="17"/>
        <v>#DIV/0!</v>
      </c>
      <c r="BU155" s="842"/>
      <c r="BV155" s="842"/>
      <c r="BW155" s="842"/>
      <c r="BX155" s="842"/>
      <c r="BY155" s="842"/>
      <c r="BZ155" s="842"/>
      <c r="CA155" s="842"/>
      <c r="CB155" s="842"/>
      <c r="CC155" s="130"/>
      <c r="CD155" s="130"/>
      <c r="CE155" s="130"/>
      <c r="CF155" s="130"/>
      <c r="CG155" s="842" t="e">
        <f t="shared" si="18"/>
        <v>#DIV/0!</v>
      </c>
      <c r="CH155" s="842"/>
      <c r="CI155" s="842"/>
      <c r="CJ155" s="842"/>
      <c r="CK155" s="842"/>
      <c r="CL155" s="842"/>
      <c r="CM155" s="842"/>
      <c r="CN155" s="842"/>
      <c r="CO155" s="842"/>
      <c r="CP155" s="240"/>
      <c r="CQ155" s="258"/>
      <c r="CR155" s="26"/>
      <c r="CS155" s="26"/>
      <c r="CT155" s="26"/>
      <c r="CU155" s="26"/>
      <c r="CV155" s="26"/>
      <c r="CW155" s="13"/>
      <c r="CX155" s="13"/>
      <c r="CY155" s="13"/>
      <c r="CZ155" s="13"/>
      <c r="DA155" s="13"/>
      <c r="DB155" s="13"/>
      <c r="DC155" s="13"/>
      <c r="DD155" s="13"/>
      <c r="DE155" s="13"/>
      <c r="DF155" s="26"/>
      <c r="DG155" s="26"/>
      <c r="DH155" s="26"/>
      <c r="DI155" s="26"/>
      <c r="DJ155" s="26"/>
      <c r="DK155" s="26"/>
      <c r="DL155" s="26"/>
      <c r="DM155" s="26"/>
      <c r="DN155" s="26"/>
      <c r="DO155" s="26"/>
      <c r="DP155" s="26"/>
      <c r="DQ155" s="32"/>
      <c r="DR155" s="32"/>
      <c r="DS155" s="71"/>
      <c r="DT155" s="71"/>
      <c r="DU155" s="71"/>
      <c r="DV155" s="71"/>
      <c r="DW155" s="71"/>
      <c r="DX155" s="71"/>
      <c r="DY155" s="71"/>
      <c r="DZ155" s="71"/>
      <c r="EA155" s="71"/>
      <c r="EB155" s="71"/>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270"/>
      <c r="FC155" s="270"/>
      <c r="FD155" s="270"/>
      <c r="FE155" s="270"/>
      <c r="FF155" s="270"/>
      <c r="FG155" s="270"/>
      <c r="FH155" s="270"/>
      <c r="FI155" s="270"/>
      <c r="FJ155" s="270"/>
      <c r="FK155" s="13"/>
      <c r="FL155" s="13"/>
      <c r="FM155" s="13"/>
      <c r="FN155" s="13"/>
      <c r="FO155" s="13"/>
      <c r="FP155" s="13"/>
      <c r="FQ155" s="13"/>
      <c r="FR155" s="13"/>
      <c r="FS155" s="13"/>
      <c r="FT155" s="13"/>
      <c r="FU155" s="13"/>
      <c r="FV155" s="13"/>
      <c r="FW155" s="13"/>
      <c r="FX155" s="13"/>
      <c r="FY155" s="13"/>
      <c r="FZ155" s="13"/>
      <c r="GA155" s="13"/>
      <c r="GB155" s="13"/>
      <c r="GC155" s="13"/>
      <c r="GD155" s="29"/>
      <c r="GE155" s="62"/>
      <c r="GF155" s="14"/>
      <c r="GG155" s="391"/>
      <c r="GH155" s="391"/>
      <c r="GI155" s="391"/>
      <c r="GJ155" s="391"/>
      <c r="GK155" s="391"/>
    </row>
    <row r="156" spans="1:193" s="3" customFormat="1" ht="15" customHeight="1">
      <c r="A156" s="415"/>
      <c r="B156" s="26"/>
      <c r="C156" s="62"/>
      <c r="D156" s="62"/>
      <c r="E156" s="258"/>
      <c r="F156" s="26"/>
      <c r="G156" s="1064" t="str">
        <f t="shared" si="15"/>
        <v>Ricerca contrattuale</v>
      </c>
      <c r="H156" s="1064"/>
      <c r="I156" s="1064"/>
      <c r="J156" s="1064"/>
      <c r="K156" s="1064"/>
      <c r="L156" s="1064"/>
      <c r="M156" s="1064"/>
      <c r="N156" s="1064"/>
      <c r="O156" s="1064"/>
      <c r="P156" s="1064"/>
      <c r="Q156" s="1064"/>
      <c r="R156" s="1064"/>
      <c r="S156" s="1064"/>
      <c r="T156" s="1064"/>
      <c r="U156" s="1064"/>
      <c r="V156" s="1064"/>
      <c r="W156" s="1064"/>
      <c r="X156" s="1064"/>
      <c r="Y156" s="1064"/>
      <c r="Z156" s="1064"/>
      <c r="AA156" s="1064"/>
      <c r="AB156" s="1064"/>
      <c r="AC156" s="1064"/>
      <c r="AD156" s="1064"/>
      <c r="AE156" s="1064"/>
      <c r="AF156" s="1064"/>
      <c r="AG156" s="1064"/>
      <c r="AH156" s="1064"/>
      <c r="AI156" s="1064"/>
      <c r="AJ156" s="1064"/>
      <c r="AK156" s="1064"/>
      <c r="AL156" s="1064"/>
      <c r="AM156" s="1064"/>
      <c r="AN156" s="1064"/>
      <c r="AO156" s="1064"/>
      <c r="AP156" s="1064"/>
      <c r="AQ156" s="1064"/>
      <c r="AR156" s="1064"/>
      <c r="AS156" s="26"/>
      <c r="AT156" s="26"/>
      <c r="AU156" s="26"/>
      <c r="AV156" s="26"/>
      <c r="AW156" s="26"/>
      <c r="AX156" s="26"/>
      <c r="AY156" s="26"/>
      <c r="AZ156" s="26"/>
      <c r="BA156" s="26"/>
      <c r="BB156" s="26"/>
      <c r="BC156" s="90"/>
      <c r="BD156" s="90"/>
      <c r="BE156" s="90"/>
      <c r="BF156" s="90"/>
      <c r="BG156" s="842" t="e">
        <f t="shared" si="16"/>
        <v>#DIV/0!</v>
      </c>
      <c r="BH156" s="842"/>
      <c r="BI156" s="842"/>
      <c r="BJ156" s="842"/>
      <c r="BK156" s="842"/>
      <c r="BL156" s="842"/>
      <c r="BM156" s="842"/>
      <c r="BN156" s="842"/>
      <c r="BO156" s="842"/>
      <c r="BP156" s="130"/>
      <c r="BQ156" s="130"/>
      <c r="BR156" s="130"/>
      <c r="BS156" s="130"/>
      <c r="BT156" s="842" t="e">
        <f t="shared" si="17"/>
        <v>#DIV/0!</v>
      </c>
      <c r="BU156" s="842"/>
      <c r="BV156" s="842"/>
      <c r="BW156" s="842"/>
      <c r="BX156" s="842"/>
      <c r="BY156" s="842"/>
      <c r="BZ156" s="842"/>
      <c r="CA156" s="842"/>
      <c r="CB156" s="842"/>
      <c r="CC156" s="130"/>
      <c r="CD156" s="130"/>
      <c r="CE156" s="130"/>
      <c r="CF156" s="130"/>
      <c r="CG156" s="842" t="e">
        <f t="shared" si="18"/>
        <v>#DIV/0!</v>
      </c>
      <c r="CH156" s="842"/>
      <c r="CI156" s="842"/>
      <c r="CJ156" s="842"/>
      <c r="CK156" s="842"/>
      <c r="CL156" s="842"/>
      <c r="CM156" s="842"/>
      <c r="CN156" s="842"/>
      <c r="CO156" s="842"/>
      <c r="CP156" s="240"/>
      <c r="CQ156" s="258"/>
      <c r="CR156" s="26"/>
      <c r="CS156" s="26"/>
      <c r="CT156" s="26"/>
      <c r="CU156" s="26"/>
      <c r="CV156" s="26"/>
      <c r="CW156" s="13"/>
      <c r="CX156" s="13"/>
      <c r="CY156" s="13"/>
      <c r="CZ156" s="13"/>
      <c r="DA156" s="13"/>
      <c r="DB156" s="13"/>
      <c r="DC156" s="13"/>
      <c r="DD156" s="13"/>
      <c r="DE156" s="13"/>
      <c r="DF156" s="26"/>
      <c r="DG156" s="26"/>
      <c r="DH156" s="26"/>
      <c r="DI156" s="26"/>
      <c r="DJ156" s="26"/>
      <c r="DK156" s="26"/>
      <c r="DL156" s="26"/>
      <c r="DM156" s="26"/>
      <c r="DN156" s="26"/>
      <c r="DO156" s="26"/>
      <c r="DP156" s="26"/>
      <c r="DQ156" s="32"/>
      <c r="DR156" s="32"/>
      <c r="DS156" s="71"/>
      <c r="DT156" s="71"/>
      <c r="DU156" s="71"/>
      <c r="DV156" s="71"/>
      <c r="DW156" s="71"/>
      <c r="DX156" s="71"/>
      <c r="DY156" s="71"/>
      <c r="DZ156" s="71"/>
      <c r="EA156" s="71"/>
      <c r="EB156" s="71"/>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29"/>
      <c r="GE156" s="62"/>
      <c r="GF156" s="14"/>
      <c r="GG156" s="391"/>
      <c r="GH156" s="391"/>
      <c r="GI156" s="391"/>
      <c r="GJ156" s="391"/>
      <c r="GK156" s="391"/>
    </row>
    <row r="157" spans="1:193" s="3" customFormat="1" ht="15" customHeight="1">
      <c r="A157" s="415"/>
      <c r="B157" s="26"/>
      <c r="C157" s="62"/>
      <c r="D157" s="62"/>
      <c r="E157" s="258"/>
      <c r="F157" s="26"/>
      <c r="G157" s="1064" t="str">
        <f t="shared" si="15"/>
        <v>Competenze tecniche e brevetti</v>
      </c>
      <c r="H157" s="1064"/>
      <c r="I157" s="1064"/>
      <c r="J157" s="1064"/>
      <c r="K157" s="1064"/>
      <c r="L157" s="1064"/>
      <c r="M157" s="1064"/>
      <c r="N157" s="1064"/>
      <c r="O157" s="1064"/>
      <c r="P157" s="1064"/>
      <c r="Q157" s="1064"/>
      <c r="R157" s="1064"/>
      <c r="S157" s="1064"/>
      <c r="T157" s="1064"/>
      <c r="U157" s="1064"/>
      <c r="V157" s="1064"/>
      <c r="W157" s="1064"/>
      <c r="X157" s="1064"/>
      <c r="Y157" s="1064"/>
      <c r="Z157" s="1064"/>
      <c r="AA157" s="1064"/>
      <c r="AB157" s="1064"/>
      <c r="AC157" s="1064"/>
      <c r="AD157" s="1064"/>
      <c r="AE157" s="1064"/>
      <c r="AF157" s="1064"/>
      <c r="AG157" s="1064"/>
      <c r="AH157" s="1064"/>
      <c r="AI157" s="1064"/>
      <c r="AJ157" s="1064"/>
      <c r="AK157" s="1064"/>
      <c r="AL157" s="1064"/>
      <c r="AM157" s="1064"/>
      <c r="AN157" s="1064"/>
      <c r="AO157" s="1064"/>
      <c r="AP157" s="1064"/>
      <c r="AQ157" s="1064"/>
      <c r="AR157" s="1064"/>
      <c r="AS157" s="26"/>
      <c r="AT157" s="26"/>
      <c r="AU157" s="26"/>
      <c r="AV157" s="26"/>
      <c r="AW157" s="26"/>
      <c r="AX157" s="26"/>
      <c r="AY157" s="26"/>
      <c r="AZ157" s="26"/>
      <c r="BA157" s="26"/>
      <c r="BB157" s="26"/>
      <c r="BC157" s="90"/>
      <c r="BD157" s="90"/>
      <c r="BE157" s="90"/>
      <c r="BF157" s="90"/>
      <c r="BG157" s="842" t="e">
        <f t="shared" si="16"/>
        <v>#DIV/0!</v>
      </c>
      <c r="BH157" s="842"/>
      <c r="BI157" s="842"/>
      <c r="BJ157" s="842"/>
      <c r="BK157" s="842"/>
      <c r="BL157" s="842"/>
      <c r="BM157" s="842"/>
      <c r="BN157" s="842"/>
      <c r="BO157" s="842"/>
      <c r="BP157" s="130"/>
      <c r="BQ157" s="130"/>
      <c r="BR157" s="130"/>
      <c r="BS157" s="130"/>
      <c r="BT157" s="842" t="e">
        <f t="shared" si="17"/>
        <v>#DIV/0!</v>
      </c>
      <c r="BU157" s="842"/>
      <c r="BV157" s="842"/>
      <c r="BW157" s="842"/>
      <c r="BX157" s="842"/>
      <c r="BY157" s="842"/>
      <c r="BZ157" s="842"/>
      <c r="CA157" s="842"/>
      <c r="CB157" s="842"/>
      <c r="CC157" s="130"/>
      <c r="CD157" s="130"/>
      <c r="CE157" s="130"/>
      <c r="CF157" s="130"/>
      <c r="CG157" s="842" t="e">
        <f t="shared" si="18"/>
        <v>#DIV/0!</v>
      </c>
      <c r="CH157" s="842"/>
      <c r="CI157" s="842"/>
      <c r="CJ157" s="842"/>
      <c r="CK157" s="842"/>
      <c r="CL157" s="842"/>
      <c r="CM157" s="842"/>
      <c r="CN157" s="842"/>
      <c r="CO157" s="842"/>
      <c r="CP157" s="240"/>
      <c r="CQ157" s="258"/>
      <c r="CR157" s="26"/>
      <c r="CS157" s="26"/>
      <c r="CT157" s="26"/>
      <c r="CU157" s="26"/>
      <c r="CV157" s="26"/>
      <c r="CW157" s="13"/>
      <c r="CX157" s="13"/>
      <c r="CY157" s="13"/>
      <c r="CZ157" s="13"/>
      <c r="DA157" s="13"/>
      <c r="DB157" s="13"/>
      <c r="DC157" s="13"/>
      <c r="DD157" s="13"/>
      <c r="DE157" s="13"/>
      <c r="DF157" s="26"/>
      <c r="DG157" s="26"/>
      <c r="DH157" s="26"/>
      <c r="DI157" s="26"/>
      <c r="DJ157" s="26"/>
      <c r="DK157" s="26"/>
      <c r="DL157" s="26"/>
      <c r="DM157" s="26"/>
      <c r="DN157" s="26"/>
      <c r="DO157" s="26"/>
      <c r="DP157" s="26"/>
      <c r="DQ157" s="32"/>
      <c r="DR157" s="32"/>
      <c r="DS157" s="71"/>
      <c r="DT157" s="71"/>
      <c r="DU157" s="71"/>
      <c r="DV157" s="71"/>
      <c r="DW157" s="71"/>
      <c r="DX157" s="71"/>
      <c r="DY157" s="71"/>
      <c r="DZ157" s="71"/>
      <c r="EA157" s="71"/>
      <c r="EB157" s="71"/>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29"/>
      <c r="GE157" s="62"/>
      <c r="GF157" s="14"/>
      <c r="GG157" s="391"/>
      <c r="GH157" s="391"/>
      <c r="GI157" s="391"/>
      <c r="GJ157" s="391"/>
      <c r="GK157" s="391"/>
    </row>
    <row r="158" spans="1:193" s="3" customFormat="1" ht="15">
      <c r="A158" s="415"/>
      <c r="B158" s="26"/>
      <c r="C158" s="62"/>
      <c r="D158" s="62"/>
      <c r="E158" s="258"/>
      <c r="F158" s="26"/>
      <c r="G158" s="1064" t="str">
        <f t="shared" si="15"/>
        <v>Consulenze</v>
      </c>
      <c r="H158" s="1064"/>
      <c r="I158" s="1064"/>
      <c r="J158" s="1064"/>
      <c r="K158" s="1064"/>
      <c r="L158" s="1064"/>
      <c r="M158" s="1064"/>
      <c r="N158" s="1064"/>
      <c r="O158" s="1064"/>
      <c r="P158" s="1064"/>
      <c r="Q158" s="1064"/>
      <c r="R158" s="1064"/>
      <c r="S158" s="1064"/>
      <c r="T158" s="1064"/>
      <c r="U158" s="1064"/>
      <c r="V158" s="1064"/>
      <c r="W158" s="1064"/>
      <c r="X158" s="1064"/>
      <c r="Y158" s="1064"/>
      <c r="Z158" s="1064"/>
      <c r="AA158" s="1064"/>
      <c r="AB158" s="1064"/>
      <c r="AC158" s="1064"/>
      <c r="AD158" s="1064"/>
      <c r="AE158" s="1064"/>
      <c r="AF158" s="1064"/>
      <c r="AG158" s="1064"/>
      <c r="AH158" s="1064"/>
      <c r="AI158" s="1064"/>
      <c r="AJ158" s="1064"/>
      <c r="AK158" s="1064"/>
      <c r="AL158" s="1064"/>
      <c r="AM158" s="1064"/>
      <c r="AN158" s="1064"/>
      <c r="AO158" s="1064"/>
      <c r="AP158" s="1064"/>
      <c r="AQ158" s="1064"/>
      <c r="AR158" s="1064"/>
      <c r="AS158" s="26"/>
      <c r="AT158" s="26"/>
      <c r="AU158" s="26"/>
      <c r="AV158" s="26"/>
      <c r="AW158" s="26"/>
      <c r="AX158" s="26"/>
      <c r="AY158" s="26"/>
      <c r="AZ158" s="26"/>
      <c r="BA158" s="26"/>
      <c r="BB158" s="26"/>
      <c r="BC158" s="90"/>
      <c r="BD158" s="90"/>
      <c r="BE158" s="90"/>
      <c r="BF158" s="90"/>
      <c r="BG158" s="842" t="e">
        <f t="shared" si="16"/>
        <v>#DIV/0!</v>
      </c>
      <c r="BH158" s="842"/>
      <c r="BI158" s="842"/>
      <c r="BJ158" s="842"/>
      <c r="BK158" s="842"/>
      <c r="BL158" s="842"/>
      <c r="BM158" s="842"/>
      <c r="BN158" s="842"/>
      <c r="BO158" s="842"/>
      <c r="BP158" s="130"/>
      <c r="BQ158" s="130"/>
      <c r="BR158" s="130"/>
      <c r="BS158" s="130"/>
      <c r="BT158" s="842" t="e">
        <f t="shared" si="17"/>
        <v>#DIV/0!</v>
      </c>
      <c r="BU158" s="842"/>
      <c r="BV158" s="842"/>
      <c r="BW158" s="842"/>
      <c r="BX158" s="842"/>
      <c r="BY158" s="842"/>
      <c r="BZ158" s="842"/>
      <c r="CA158" s="842"/>
      <c r="CB158" s="842"/>
      <c r="CC158" s="130"/>
      <c r="CD158" s="130"/>
      <c r="CE158" s="130"/>
      <c r="CF158" s="130"/>
      <c r="CG158" s="842" t="e">
        <f t="shared" si="18"/>
        <v>#DIV/0!</v>
      </c>
      <c r="CH158" s="842"/>
      <c r="CI158" s="842"/>
      <c r="CJ158" s="842"/>
      <c r="CK158" s="842"/>
      <c r="CL158" s="842"/>
      <c r="CM158" s="842"/>
      <c r="CN158" s="842"/>
      <c r="CO158" s="842"/>
      <c r="CP158" s="240"/>
      <c r="CQ158" s="258"/>
      <c r="CR158" s="26"/>
      <c r="CS158" s="26"/>
      <c r="CT158" s="26"/>
      <c r="CU158" s="26"/>
      <c r="CV158" s="26"/>
      <c r="CW158" s="13"/>
      <c r="CX158" s="13"/>
      <c r="CY158" s="13"/>
      <c r="CZ158" s="13"/>
      <c r="DA158" s="13"/>
      <c r="DB158" s="13"/>
      <c r="DC158" s="13"/>
      <c r="DD158" s="13"/>
      <c r="DE158" s="13"/>
      <c r="DF158" s="26"/>
      <c r="DG158" s="26"/>
      <c r="DH158" s="26"/>
      <c r="DI158" s="26"/>
      <c r="DJ158" s="26"/>
      <c r="DK158" s="26"/>
      <c r="DL158" s="26"/>
      <c r="DM158" s="26"/>
      <c r="DN158" s="26"/>
      <c r="DO158" s="26"/>
      <c r="DP158" s="26"/>
      <c r="DQ158" s="32"/>
      <c r="DR158" s="32"/>
      <c r="DS158" s="71"/>
      <c r="DT158" s="71"/>
      <c r="DU158" s="71"/>
      <c r="DV158" s="71"/>
      <c r="DW158" s="71"/>
      <c r="DX158" s="71"/>
      <c r="DY158" s="71"/>
      <c r="DZ158" s="71"/>
      <c r="EA158" s="71"/>
      <c r="EB158" s="71"/>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29"/>
      <c r="GE158" s="62"/>
      <c r="GF158" s="14"/>
      <c r="GG158" s="391"/>
      <c r="GH158" s="391"/>
      <c r="GI158" s="391"/>
      <c r="GJ158" s="391"/>
      <c r="GK158" s="391"/>
    </row>
    <row r="159" spans="1:193" s="3" customFormat="1" ht="15">
      <c r="A159" s="415"/>
      <c r="B159" s="26"/>
      <c r="C159" s="62"/>
      <c r="D159" s="62"/>
      <c r="E159" s="258"/>
      <c r="F159" s="26"/>
      <c r="G159" s="1064" t="str">
        <f t="shared" si="15"/>
        <v>Altri costi di esercizio</v>
      </c>
      <c r="H159" s="1064"/>
      <c r="I159" s="1064"/>
      <c r="J159" s="1064"/>
      <c r="K159" s="1064"/>
      <c r="L159" s="1064"/>
      <c r="M159" s="1064"/>
      <c r="N159" s="1064"/>
      <c r="O159" s="1064"/>
      <c r="P159" s="1064"/>
      <c r="Q159" s="1064"/>
      <c r="R159" s="1064"/>
      <c r="S159" s="1064"/>
      <c r="T159" s="1064"/>
      <c r="U159" s="1064"/>
      <c r="V159" s="1064"/>
      <c r="W159" s="1064"/>
      <c r="X159" s="1064"/>
      <c r="Y159" s="1064"/>
      <c r="Z159" s="1064"/>
      <c r="AA159" s="1064"/>
      <c r="AB159" s="1064"/>
      <c r="AC159" s="1064"/>
      <c r="AD159" s="1064"/>
      <c r="AE159" s="1064"/>
      <c r="AF159" s="1064"/>
      <c r="AG159" s="1064"/>
      <c r="AH159" s="1064"/>
      <c r="AI159" s="1064"/>
      <c r="AJ159" s="1064"/>
      <c r="AK159" s="1064"/>
      <c r="AL159" s="1064"/>
      <c r="AM159" s="1064"/>
      <c r="AN159" s="1064"/>
      <c r="AO159" s="1064"/>
      <c r="AP159" s="1064"/>
      <c r="AQ159" s="1064"/>
      <c r="AR159" s="1064"/>
      <c r="AS159" s="26"/>
      <c r="AT159" s="26"/>
      <c r="AU159" s="26"/>
      <c r="AV159" s="26"/>
      <c r="AW159" s="26"/>
      <c r="AX159" s="26"/>
      <c r="AY159" s="26"/>
      <c r="AZ159" s="26"/>
      <c r="BA159" s="26"/>
      <c r="BB159" s="26"/>
      <c r="BC159" s="90"/>
      <c r="BD159" s="90"/>
      <c r="BE159" s="90"/>
      <c r="BF159" s="90"/>
      <c r="BG159" s="842" t="e">
        <f t="shared" si="16"/>
        <v>#DIV/0!</v>
      </c>
      <c r="BH159" s="842"/>
      <c r="BI159" s="842"/>
      <c r="BJ159" s="842"/>
      <c r="BK159" s="842"/>
      <c r="BL159" s="842"/>
      <c r="BM159" s="842"/>
      <c r="BN159" s="842"/>
      <c r="BO159" s="842"/>
      <c r="BP159" s="130"/>
      <c r="BQ159" s="130"/>
      <c r="BR159" s="130"/>
      <c r="BS159" s="130"/>
      <c r="BT159" s="842" t="e">
        <f t="shared" si="17"/>
        <v>#DIV/0!</v>
      </c>
      <c r="BU159" s="842"/>
      <c r="BV159" s="842"/>
      <c r="BW159" s="842"/>
      <c r="BX159" s="842"/>
      <c r="BY159" s="842"/>
      <c r="BZ159" s="842"/>
      <c r="CA159" s="842"/>
      <c r="CB159" s="842"/>
      <c r="CC159" s="130"/>
      <c r="CD159" s="130"/>
      <c r="CE159" s="130"/>
      <c r="CF159" s="130"/>
      <c r="CG159" s="842" t="e">
        <f t="shared" si="18"/>
        <v>#DIV/0!</v>
      </c>
      <c r="CH159" s="842"/>
      <c r="CI159" s="842"/>
      <c r="CJ159" s="842"/>
      <c r="CK159" s="842"/>
      <c r="CL159" s="842"/>
      <c r="CM159" s="842"/>
      <c r="CN159" s="842"/>
      <c r="CO159" s="842"/>
      <c r="CP159" s="240"/>
      <c r="CQ159" s="258"/>
      <c r="CR159" s="26"/>
      <c r="CS159" s="26"/>
      <c r="CT159" s="26"/>
      <c r="CU159" s="26"/>
      <c r="CV159" s="26"/>
      <c r="CW159" s="13"/>
      <c r="CX159" s="13"/>
      <c r="CY159" s="13"/>
      <c r="CZ159" s="13"/>
      <c r="DA159" s="13"/>
      <c r="DB159" s="13"/>
      <c r="DC159" s="13"/>
      <c r="DD159" s="13"/>
      <c r="DE159" s="13"/>
      <c r="DF159" s="26"/>
      <c r="DG159" s="26"/>
      <c r="DH159" s="26"/>
      <c r="DI159" s="26"/>
      <c r="DJ159" s="26"/>
      <c r="DK159" s="26"/>
      <c r="DL159" s="26"/>
      <c r="DM159" s="26"/>
      <c r="DN159" s="26"/>
      <c r="DO159" s="26"/>
      <c r="DP159" s="26"/>
      <c r="DQ159" s="32"/>
      <c r="DR159" s="32"/>
      <c r="DS159" s="71"/>
      <c r="DT159" s="71"/>
      <c r="DU159" s="71"/>
      <c r="DV159" s="71"/>
      <c r="DW159" s="71"/>
      <c r="DX159" s="71"/>
      <c r="DY159" s="71"/>
      <c r="DZ159" s="71"/>
      <c r="EA159" s="71"/>
      <c r="EB159" s="71"/>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29"/>
      <c r="GE159" s="62"/>
      <c r="GF159" s="14"/>
      <c r="GG159" s="391"/>
      <c r="GH159" s="391"/>
      <c r="GI159" s="391"/>
      <c r="GJ159" s="391"/>
      <c r="GK159" s="391"/>
    </row>
    <row r="160" spans="1:193" s="3" customFormat="1" ht="18" customHeight="1">
      <c r="A160" s="415"/>
      <c r="B160" s="26"/>
      <c r="C160" s="62"/>
      <c r="D160" s="62"/>
      <c r="E160" s="342"/>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c r="AG160" s="343"/>
      <c r="AH160" s="343"/>
      <c r="AI160" s="343"/>
      <c r="AJ160" s="343"/>
      <c r="AK160" s="343"/>
      <c r="AL160" s="343"/>
      <c r="AM160" s="343"/>
      <c r="AN160" s="343"/>
      <c r="AO160" s="343"/>
      <c r="AP160" s="343"/>
      <c r="AQ160" s="343"/>
      <c r="AR160" s="343"/>
      <c r="AS160" s="343"/>
      <c r="AT160" s="343"/>
      <c r="AU160" s="343"/>
      <c r="AV160" s="13"/>
      <c r="AW160" s="757" t="s">
        <v>151</v>
      </c>
      <c r="AX160" s="757"/>
      <c r="AY160" s="757"/>
      <c r="AZ160" s="757"/>
      <c r="BA160" s="757"/>
      <c r="BB160" s="757"/>
      <c r="BC160" s="757"/>
      <c r="BD160" s="757"/>
      <c r="BE160" s="757"/>
      <c r="BF160" s="36"/>
      <c r="BG160" s="828" t="e">
        <f>SUM(BG153:BO159)</f>
        <v>#DIV/0!</v>
      </c>
      <c r="BH160" s="705"/>
      <c r="BI160" s="705"/>
      <c r="BJ160" s="705"/>
      <c r="BK160" s="705"/>
      <c r="BL160" s="705"/>
      <c r="BM160" s="705"/>
      <c r="BN160" s="705"/>
      <c r="BO160" s="705"/>
      <c r="BP160" s="130"/>
      <c r="BQ160" s="130"/>
      <c r="BR160" s="130"/>
      <c r="BS160" s="130"/>
      <c r="BT160" s="828" t="e">
        <f>SUM(BT153:CB159)</f>
        <v>#DIV/0!</v>
      </c>
      <c r="BU160" s="828"/>
      <c r="BV160" s="828"/>
      <c r="BW160" s="828"/>
      <c r="BX160" s="828"/>
      <c r="BY160" s="828"/>
      <c r="BZ160" s="828"/>
      <c r="CA160" s="828"/>
      <c r="CB160" s="828"/>
      <c r="CC160" s="272"/>
      <c r="CD160" s="272"/>
      <c r="CE160" s="272"/>
      <c r="CF160" s="272"/>
      <c r="CG160" s="828" t="e">
        <f>SUM(CG153:CO159)</f>
        <v>#DIV/0!</v>
      </c>
      <c r="CH160" s="828"/>
      <c r="CI160" s="828"/>
      <c r="CJ160" s="828"/>
      <c r="CK160" s="828"/>
      <c r="CL160" s="828"/>
      <c r="CM160" s="828"/>
      <c r="CN160" s="828"/>
      <c r="CO160" s="828"/>
      <c r="CP160" s="271"/>
      <c r="CQ160" s="258"/>
      <c r="CR160" s="26"/>
      <c r="CS160" s="26"/>
      <c r="CT160" s="26"/>
      <c r="CU160" s="26"/>
      <c r="CV160" s="26"/>
      <c r="CW160" s="13"/>
      <c r="CX160" s="13"/>
      <c r="CY160" s="13"/>
      <c r="CZ160" s="13"/>
      <c r="DA160" s="13"/>
      <c r="DB160" s="13"/>
      <c r="DC160" s="13"/>
      <c r="DD160" s="13"/>
      <c r="DE160" s="13"/>
      <c r="DF160" s="26"/>
      <c r="DG160" s="26"/>
      <c r="DH160" s="26"/>
      <c r="DI160" s="26"/>
      <c r="DJ160" s="26"/>
      <c r="DK160" s="26"/>
      <c r="DL160" s="26"/>
      <c r="DM160" s="26"/>
      <c r="DN160" s="26"/>
      <c r="DO160" s="26"/>
      <c r="DP160" s="26"/>
      <c r="DQ160" s="273"/>
      <c r="DR160" s="273"/>
      <c r="DS160" s="71"/>
      <c r="DT160" s="71"/>
      <c r="DU160" s="71"/>
      <c r="DV160" s="71"/>
      <c r="DW160" s="71"/>
      <c r="DX160" s="71"/>
      <c r="DY160" s="71"/>
      <c r="DZ160" s="71"/>
      <c r="EA160" s="71"/>
      <c r="EB160" s="71"/>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29"/>
      <c r="GE160" s="62"/>
      <c r="GF160" s="14"/>
      <c r="GG160" s="391"/>
      <c r="GH160" s="391"/>
      <c r="GI160" s="391"/>
      <c r="GJ160" s="391"/>
      <c r="GK160" s="391"/>
    </row>
    <row r="161" spans="1:193" s="3" customFormat="1" ht="15">
      <c r="A161" s="415"/>
      <c r="B161" s="26"/>
      <c r="C161" s="62"/>
      <c r="D161" s="62"/>
      <c r="E161" s="830" t="s">
        <v>120</v>
      </c>
      <c r="F161" s="831"/>
      <c r="G161" s="831"/>
      <c r="H161" s="831"/>
      <c r="I161" s="831"/>
      <c r="J161" s="831"/>
      <c r="K161" s="831"/>
      <c r="L161" s="831"/>
      <c r="M161" s="831"/>
      <c r="N161" s="831"/>
      <c r="O161" s="831"/>
      <c r="P161" s="831"/>
      <c r="Q161" s="831"/>
      <c r="R161" s="831"/>
      <c r="S161" s="831"/>
      <c r="T161" s="831"/>
      <c r="U161" s="831"/>
      <c r="V161" s="831"/>
      <c r="W161" s="831"/>
      <c r="X161" s="831"/>
      <c r="Y161" s="831"/>
      <c r="Z161" s="831"/>
      <c r="AA161" s="831"/>
      <c r="AB161" s="831"/>
      <c r="AC161" s="831"/>
      <c r="AD161" s="831"/>
      <c r="AE161" s="831"/>
      <c r="AF161" s="831"/>
      <c r="AG161" s="831"/>
      <c r="AH161" s="831"/>
      <c r="AI161" s="831"/>
      <c r="AJ161" s="831"/>
      <c r="AK161" s="121"/>
      <c r="AL161" s="121"/>
      <c r="AM161" s="121"/>
      <c r="AN161" s="121"/>
      <c r="AO161" s="121"/>
      <c r="AP161" s="121"/>
      <c r="AQ161" s="121"/>
      <c r="AR161" s="121"/>
      <c r="AS161" s="121"/>
      <c r="AT161" s="121"/>
      <c r="AU161" s="121"/>
      <c r="AV161" s="26"/>
      <c r="AW161" s="26"/>
      <c r="AX161" s="26"/>
      <c r="AY161" s="26"/>
      <c r="AZ161" s="26"/>
      <c r="BA161" s="26"/>
      <c r="BB161" s="26"/>
      <c r="BC161" s="26"/>
      <c r="BD161" s="26"/>
      <c r="BE161" s="26"/>
      <c r="BF161" s="26"/>
      <c r="BG161" s="130"/>
      <c r="BH161" s="130"/>
      <c r="BI161" s="130"/>
      <c r="BJ161" s="130"/>
      <c r="BK161" s="130"/>
      <c r="BL161" s="130"/>
      <c r="BM161" s="130"/>
      <c r="BN161" s="825"/>
      <c r="BO161" s="825"/>
      <c r="BP161" s="130"/>
      <c r="BQ161" s="130"/>
      <c r="BR161" s="130"/>
      <c r="BS161" s="130"/>
      <c r="BT161" s="849"/>
      <c r="BU161" s="850"/>
      <c r="BV161" s="850"/>
      <c r="BW161" s="850"/>
      <c r="BX161" s="850"/>
      <c r="BY161" s="850"/>
      <c r="BZ161" s="850"/>
      <c r="CA161" s="850"/>
      <c r="CB161" s="851"/>
      <c r="CC161" s="130"/>
      <c r="CD161" s="130"/>
      <c r="CE161" s="130"/>
      <c r="CF161" s="130"/>
      <c r="CG161" s="933">
        <f>SUM(BT161)</f>
        <v>0</v>
      </c>
      <c r="CH161" s="933"/>
      <c r="CI161" s="933"/>
      <c r="CJ161" s="933"/>
      <c r="CK161" s="933"/>
      <c r="CL161" s="933"/>
      <c r="CM161" s="933"/>
      <c r="CN161" s="933"/>
      <c r="CO161" s="933"/>
      <c r="CP161" s="90"/>
      <c r="CQ161" s="258"/>
      <c r="CR161" s="1090"/>
      <c r="CS161" s="1090"/>
      <c r="CT161" s="1090"/>
      <c r="CU161" s="1090"/>
      <c r="CV161" s="1090"/>
      <c r="CW161" s="1090"/>
      <c r="CX161" s="1090"/>
      <c r="CY161" s="1090"/>
      <c r="CZ161" s="1090"/>
      <c r="DA161" s="1090"/>
      <c r="DB161" s="1090"/>
      <c r="DC161" s="1090"/>
      <c r="DD161" s="1090"/>
      <c r="DE161" s="1090"/>
      <c r="DF161" s="1090"/>
      <c r="DG161" s="1090"/>
      <c r="DH161" s="1090"/>
      <c r="DI161" s="1090"/>
      <c r="DJ161" s="1090"/>
      <c r="DK161" s="1090"/>
      <c r="DL161" s="1090"/>
      <c r="DM161" s="1090"/>
      <c r="DN161" s="1090"/>
      <c r="DO161" s="1090"/>
      <c r="DP161" s="1090"/>
      <c r="DQ161" s="1090"/>
      <c r="DR161" s="1090"/>
      <c r="DS161" s="1090"/>
      <c r="DT161" s="1090"/>
      <c r="DU161" s="1090"/>
      <c r="DV161" s="1090"/>
      <c r="DW161" s="1090"/>
      <c r="DX161" s="1090"/>
      <c r="DY161" s="1090"/>
      <c r="DZ161" s="71"/>
      <c r="EA161" s="71"/>
      <c r="EB161" s="71"/>
      <c r="EC161" s="71"/>
      <c r="ED161" s="71"/>
      <c r="EE161" s="71"/>
      <c r="EF161" s="71"/>
      <c r="EG161" s="71"/>
      <c r="EH161" s="71"/>
      <c r="EI161" s="266"/>
      <c r="EJ161" s="266"/>
      <c r="EK161" s="266"/>
      <c r="EL161" s="26"/>
      <c r="EM161" s="26"/>
      <c r="EN161" s="26"/>
      <c r="EO161" s="26"/>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29"/>
      <c r="GD161" s="62"/>
      <c r="GE161" s="14"/>
      <c r="GF161" s="391"/>
      <c r="GG161" s="391"/>
      <c r="GH161" s="391"/>
      <c r="GI161" s="391"/>
      <c r="GJ161" s="391"/>
      <c r="GK161" s="391"/>
    </row>
    <row r="162" spans="1:193" s="3" customFormat="1" ht="15">
      <c r="A162" s="415"/>
      <c r="B162" s="26"/>
      <c r="C162" s="62"/>
      <c r="D162" s="62"/>
      <c r="E162" s="830" t="s">
        <v>123</v>
      </c>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121"/>
      <c r="AL162" s="121"/>
      <c r="AM162" s="121"/>
      <c r="AN162" s="121"/>
      <c r="AO162" s="121"/>
      <c r="AP162" s="121"/>
      <c r="AQ162" s="121"/>
      <c r="AR162" s="121"/>
      <c r="AS162" s="121"/>
      <c r="AT162" s="121"/>
      <c r="AU162" s="121"/>
      <c r="AV162" s="26"/>
      <c r="AW162" s="26"/>
      <c r="AX162" s="26"/>
      <c r="AY162" s="26"/>
      <c r="AZ162" s="26"/>
      <c r="BA162" s="26"/>
      <c r="BB162" s="26"/>
      <c r="BC162" s="26"/>
      <c r="BD162" s="26"/>
      <c r="BE162" s="26"/>
      <c r="BF162" s="26"/>
      <c r="BG162" s="130"/>
      <c r="BH162" s="130"/>
      <c r="BI162" s="130"/>
      <c r="BJ162" s="130"/>
      <c r="BK162" s="130"/>
      <c r="BL162" s="130"/>
      <c r="BM162" s="130"/>
      <c r="BN162" s="825"/>
      <c r="BO162" s="825"/>
      <c r="BP162" s="130"/>
      <c r="BQ162" s="130"/>
      <c r="BR162" s="130"/>
      <c r="BS162" s="130"/>
      <c r="BT162" s="849">
        <v>0</v>
      </c>
      <c r="BU162" s="850"/>
      <c r="BV162" s="850"/>
      <c r="BW162" s="850"/>
      <c r="BX162" s="850"/>
      <c r="BY162" s="850"/>
      <c r="BZ162" s="850"/>
      <c r="CA162" s="850"/>
      <c r="CB162" s="851"/>
      <c r="CC162" s="130"/>
      <c r="CD162" s="130"/>
      <c r="CE162" s="130"/>
      <c r="CF162" s="130"/>
      <c r="CG162" s="933">
        <f>SUM(BT162)</f>
        <v>0</v>
      </c>
      <c r="CH162" s="933"/>
      <c r="CI162" s="933"/>
      <c r="CJ162" s="933"/>
      <c r="CK162" s="933"/>
      <c r="CL162" s="933"/>
      <c r="CM162" s="933"/>
      <c r="CN162" s="933"/>
      <c r="CO162" s="933"/>
      <c r="CP162" s="90"/>
      <c r="CQ162" s="258"/>
      <c r="CR162" s="26"/>
      <c r="CS162" s="44"/>
      <c r="CT162" s="44"/>
      <c r="CU162" s="44"/>
      <c r="CV162" s="212"/>
      <c r="CW162" s="212"/>
      <c r="CX162" s="212"/>
      <c r="CY162" s="212"/>
      <c r="CZ162" s="212"/>
      <c r="DA162" s="212"/>
      <c r="DB162" s="212"/>
      <c r="DC162" s="212"/>
      <c r="DD162" s="212"/>
      <c r="DE162" s="44"/>
      <c r="DF162" s="44"/>
      <c r="DG162" s="44"/>
      <c r="DH162" s="44"/>
      <c r="DI162" s="44"/>
      <c r="DJ162" s="44"/>
      <c r="DK162" s="44"/>
      <c r="DL162" s="44"/>
      <c r="DM162" s="44"/>
      <c r="DN162" s="44"/>
      <c r="DO162" s="44"/>
      <c r="DP162" s="44"/>
      <c r="DQ162" s="44"/>
      <c r="DR162" s="274"/>
      <c r="DS162" s="274"/>
      <c r="DT162" s="274"/>
      <c r="DU162" s="274"/>
      <c r="DV162" s="274"/>
      <c r="DW162" s="274"/>
      <c r="DX162" s="274"/>
      <c r="DY162" s="71"/>
      <c r="DZ162" s="71"/>
      <c r="EA162" s="71"/>
      <c r="EB162" s="71"/>
      <c r="EC162" s="71"/>
      <c r="ED162" s="71"/>
      <c r="EE162" s="71"/>
      <c r="EF162" s="71"/>
      <c r="EG162" s="71"/>
      <c r="EH162" s="71"/>
      <c r="EI162" s="266"/>
      <c r="EJ162" s="266"/>
      <c r="EK162" s="266"/>
      <c r="EL162" s="26"/>
      <c r="EM162" s="26"/>
      <c r="EN162" s="26"/>
      <c r="EO162" s="26"/>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440"/>
      <c r="GD162" s="62"/>
      <c r="GE162" s="14"/>
      <c r="GF162" s="391"/>
      <c r="GG162" s="391"/>
      <c r="GH162" s="391"/>
      <c r="GI162" s="391"/>
      <c r="GJ162" s="391"/>
      <c r="GK162" s="391"/>
    </row>
    <row r="163" spans="1:193" s="3" customFormat="1" ht="15">
      <c r="A163" s="415"/>
      <c r="B163" s="26"/>
      <c r="C163" s="62"/>
      <c r="D163" s="62"/>
      <c r="E163" s="830" t="s">
        <v>157</v>
      </c>
      <c r="F163" s="831"/>
      <c r="G163" s="831"/>
      <c r="H163" s="831"/>
      <c r="I163" s="831"/>
      <c r="J163" s="831"/>
      <c r="K163" s="831"/>
      <c r="L163" s="831"/>
      <c r="M163" s="831"/>
      <c r="N163" s="831"/>
      <c r="O163" s="831"/>
      <c r="P163" s="831"/>
      <c r="Q163" s="831"/>
      <c r="R163" s="831"/>
      <c r="S163" s="831"/>
      <c r="T163" s="831"/>
      <c r="U163" s="831"/>
      <c r="V163" s="831"/>
      <c r="W163" s="831"/>
      <c r="X163" s="831"/>
      <c r="Y163" s="831"/>
      <c r="Z163" s="831"/>
      <c r="AA163" s="831"/>
      <c r="AB163" s="831"/>
      <c r="AC163" s="831"/>
      <c r="AD163" s="831"/>
      <c r="AE163" s="831"/>
      <c r="AF163" s="831"/>
      <c r="AG163" s="831"/>
      <c r="AH163" s="831"/>
      <c r="AI163" s="831"/>
      <c r="AJ163" s="831"/>
      <c r="AK163" s="121"/>
      <c r="AL163" s="121"/>
      <c r="AM163" s="121"/>
      <c r="AN163" s="121"/>
      <c r="AO163" s="121"/>
      <c r="AP163" s="121"/>
      <c r="AQ163" s="121"/>
      <c r="AR163" s="121"/>
      <c r="AS163" s="121"/>
      <c r="AT163" s="121"/>
      <c r="AU163" s="121"/>
      <c r="AV163" s="26"/>
      <c r="AW163" s="26"/>
      <c r="AX163" s="26"/>
      <c r="AY163" s="7"/>
      <c r="AZ163" s="26"/>
      <c r="BA163" s="26"/>
      <c r="BB163" s="26"/>
      <c r="BC163" s="26"/>
      <c r="BD163" s="26"/>
      <c r="BE163" s="26"/>
      <c r="BF163" s="26"/>
      <c r="BG163" s="130"/>
      <c r="BH163" s="130"/>
      <c r="BI163" s="130"/>
      <c r="BJ163" s="130"/>
      <c r="BK163" s="130"/>
      <c r="BL163" s="130"/>
      <c r="BM163" s="130"/>
      <c r="BN163" s="825"/>
      <c r="BO163" s="825"/>
      <c r="BP163" s="130"/>
      <c r="BQ163" s="130"/>
      <c r="BR163" s="130"/>
      <c r="BS163" s="130"/>
      <c r="BT163" s="849">
        <v>0</v>
      </c>
      <c r="BU163" s="850"/>
      <c r="BV163" s="850"/>
      <c r="BW163" s="850"/>
      <c r="BX163" s="850"/>
      <c r="BY163" s="850"/>
      <c r="BZ163" s="850"/>
      <c r="CA163" s="850"/>
      <c r="CB163" s="851"/>
      <c r="CC163" s="130"/>
      <c r="CD163" s="130"/>
      <c r="CE163" s="130"/>
      <c r="CF163" s="130"/>
      <c r="CG163" s="933">
        <f>SUM(BT163)</f>
        <v>0</v>
      </c>
      <c r="CH163" s="933"/>
      <c r="CI163" s="933"/>
      <c r="CJ163" s="933"/>
      <c r="CK163" s="933"/>
      <c r="CL163" s="933"/>
      <c r="CM163" s="933"/>
      <c r="CN163" s="933"/>
      <c r="CO163" s="933"/>
      <c r="CP163" s="90"/>
      <c r="CQ163" s="258"/>
      <c r="CR163" s="26"/>
      <c r="CS163" s="26"/>
      <c r="CT163" s="26"/>
      <c r="CU163" s="26"/>
      <c r="CV163" s="26"/>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row>
    <row r="164" spans="1:193" s="3" customFormat="1" ht="15.75" customHeight="1">
      <c r="A164" s="415"/>
      <c r="B164" s="26"/>
      <c r="C164" s="62"/>
      <c r="D164" s="62"/>
      <c r="E164" s="17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26"/>
      <c r="AW164" s="757" t="s">
        <v>128</v>
      </c>
      <c r="AX164" s="757"/>
      <c r="AY164" s="757"/>
      <c r="AZ164" s="757"/>
      <c r="BA164" s="757"/>
      <c r="BB164" s="757"/>
      <c r="BC164" s="757"/>
      <c r="BD164" s="757"/>
      <c r="BE164" s="757"/>
      <c r="BF164" s="26"/>
      <c r="BG164" s="828" t="e">
        <f>SUM(BG160:BO163)</f>
        <v>#DIV/0!</v>
      </c>
      <c r="BH164" s="705"/>
      <c r="BI164" s="705"/>
      <c r="BJ164" s="705"/>
      <c r="BK164" s="705"/>
      <c r="BL164" s="705"/>
      <c r="BM164" s="705"/>
      <c r="BN164" s="705"/>
      <c r="BO164" s="705"/>
      <c r="BP164" s="130"/>
      <c r="BQ164" s="130"/>
      <c r="BR164" s="130"/>
      <c r="BS164" s="130"/>
      <c r="BT164" s="828" t="e">
        <f>SUM(BT160:CB163)</f>
        <v>#DIV/0!</v>
      </c>
      <c r="BU164" s="828"/>
      <c r="BV164" s="828"/>
      <c r="BW164" s="828"/>
      <c r="BX164" s="828"/>
      <c r="BY164" s="828"/>
      <c r="BZ164" s="828"/>
      <c r="CA164" s="828"/>
      <c r="CB164" s="828"/>
      <c r="CC164" s="130"/>
      <c r="CD164" s="130"/>
      <c r="CE164" s="130"/>
      <c r="CF164" s="130"/>
      <c r="CG164" s="828" t="e">
        <f>SUM(CG160:CO163)</f>
        <v>#DIV/0!</v>
      </c>
      <c r="CH164" s="828"/>
      <c r="CI164" s="828"/>
      <c r="CJ164" s="828"/>
      <c r="CK164" s="828"/>
      <c r="CL164" s="828"/>
      <c r="CM164" s="828"/>
      <c r="CN164" s="828"/>
      <c r="CO164" s="828"/>
      <c r="CP164" s="132"/>
      <c r="CQ164" s="258"/>
      <c r="CR164" s="26"/>
      <c r="CS164" s="26"/>
      <c r="CT164" s="26"/>
      <c r="CU164" s="26"/>
      <c r="CV164" s="26"/>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row>
    <row r="165" spans="1:193" s="1" customFormat="1" ht="15.75" customHeight="1">
      <c r="A165" s="415"/>
      <c r="B165" s="8"/>
      <c r="C165" s="62"/>
      <c r="D165" s="62"/>
      <c r="E165" s="12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
      <c r="AW165" s="8"/>
      <c r="AX165" s="8"/>
      <c r="AY165" s="7"/>
      <c r="AZ165" s="8"/>
      <c r="BA165" s="8"/>
      <c r="BB165" s="8"/>
      <c r="BC165" s="8"/>
      <c r="BD165" s="8"/>
      <c r="BE165" s="8"/>
      <c r="BF165" s="8"/>
      <c r="BG165" s="130"/>
      <c r="BH165" s="130"/>
      <c r="BI165" s="130"/>
      <c r="BJ165" s="130"/>
      <c r="BK165" s="130"/>
      <c r="BL165" s="130"/>
      <c r="BM165" s="130"/>
      <c r="BN165" s="131"/>
      <c r="BO165" s="131"/>
      <c r="BP165" s="130"/>
      <c r="BQ165" s="130"/>
      <c r="BR165" s="130"/>
      <c r="BS165" s="130"/>
      <c r="BT165" s="132"/>
      <c r="BU165" s="132"/>
      <c r="BV165" s="132"/>
      <c r="BW165" s="132"/>
      <c r="BX165" s="132"/>
      <c r="BY165" s="132"/>
      <c r="BZ165" s="132"/>
      <c r="CA165" s="132"/>
      <c r="CB165" s="132"/>
      <c r="CC165" s="130"/>
      <c r="CD165" s="130"/>
      <c r="CE165" s="130"/>
      <c r="CF165" s="130"/>
      <c r="CG165" s="131"/>
      <c r="CH165" s="131"/>
      <c r="CI165" s="131"/>
      <c r="CJ165" s="131"/>
      <c r="CK165" s="131"/>
      <c r="CL165" s="131"/>
      <c r="CM165" s="131"/>
      <c r="CN165" s="131"/>
      <c r="CO165" s="131"/>
      <c r="CP165" s="132"/>
      <c r="CQ165" s="117"/>
      <c r="CR165" s="8"/>
      <c r="CS165" s="8"/>
      <c r="CT165" s="26"/>
      <c r="CU165" s="26"/>
      <c r="CV165" s="26"/>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row>
    <row r="166" spans="1:193" s="3" customFormat="1" ht="20.25" customHeight="1">
      <c r="A166" s="415"/>
      <c r="B166" s="26"/>
      <c r="C166" s="62"/>
      <c r="D166" s="62"/>
      <c r="E166" s="830" t="s">
        <v>164</v>
      </c>
      <c r="F166" s="831"/>
      <c r="G166" s="831"/>
      <c r="H166" s="831"/>
      <c r="I166" s="831"/>
      <c r="J166" s="831"/>
      <c r="K166" s="831"/>
      <c r="L166" s="831"/>
      <c r="M166" s="831"/>
      <c r="N166" s="831"/>
      <c r="O166" s="831"/>
      <c r="P166" s="831"/>
      <c r="Q166" s="831"/>
      <c r="R166" s="831"/>
      <c r="S166" s="831"/>
      <c r="T166" s="831"/>
      <c r="U166" s="831"/>
      <c r="V166" s="831"/>
      <c r="W166" s="831"/>
      <c r="X166" s="831"/>
      <c r="Y166" s="831"/>
      <c r="Z166" s="831"/>
      <c r="AA166" s="831"/>
      <c r="AB166" s="831"/>
      <c r="AC166" s="831"/>
      <c r="AD166" s="831"/>
      <c r="AE166" s="831"/>
      <c r="AF166" s="831"/>
      <c r="AG166" s="831"/>
      <c r="AH166" s="831"/>
      <c r="AI166" s="831"/>
      <c r="AJ166" s="831"/>
      <c r="AK166" s="121"/>
      <c r="AL166" s="121"/>
      <c r="AM166" s="121"/>
      <c r="AN166" s="121"/>
      <c r="AO166" s="121"/>
      <c r="AP166" s="121"/>
      <c r="AQ166" s="121"/>
      <c r="AR166" s="121"/>
      <c r="AS166" s="121"/>
      <c r="AT166" s="121"/>
      <c r="AU166" s="121"/>
      <c r="AV166" s="121"/>
      <c r="AW166" s="906" t="e">
        <f>IF(CG25&gt;CR45+DA45,0,CG25)</f>
        <v>#DIV/0!</v>
      </c>
      <c r="AX166" s="907"/>
      <c r="AY166" s="907"/>
      <c r="AZ166" s="907"/>
      <c r="BA166" s="907"/>
      <c r="BB166" s="907"/>
      <c r="BC166" s="907"/>
      <c r="BD166" s="907"/>
      <c r="BE166" s="908"/>
      <c r="BF166" s="26"/>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26"/>
      <c r="CD166" s="26"/>
      <c r="CE166" s="26"/>
      <c r="CF166" s="26"/>
      <c r="CG166" s="861" t="e">
        <f>AW166</f>
        <v>#DIV/0!</v>
      </c>
      <c r="CH166" s="861"/>
      <c r="CI166" s="861"/>
      <c r="CJ166" s="861"/>
      <c r="CK166" s="861"/>
      <c r="CL166" s="861"/>
      <c r="CM166" s="861"/>
      <c r="CN166" s="861"/>
      <c r="CO166" s="861"/>
      <c r="CP166" s="90"/>
      <c r="CQ166" s="258"/>
      <c r="CR166" s="26"/>
      <c r="CS166" s="26"/>
      <c r="CT166" s="26"/>
      <c r="CU166" s="26"/>
      <c r="CV166" s="26"/>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row>
    <row r="167" spans="1:193" s="1" customFormat="1" ht="21.75" customHeight="1">
      <c r="A167" s="415"/>
      <c r="B167" s="8"/>
      <c r="C167" s="62"/>
      <c r="D167" s="62"/>
      <c r="E167" s="830" t="s">
        <v>156</v>
      </c>
      <c r="F167" s="831"/>
      <c r="G167" s="831"/>
      <c r="H167" s="831"/>
      <c r="I167" s="831"/>
      <c r="J167" s="831"/>
      <c r="K167" s="831"/>
      <c r="L167" s="831"/>
      <c r="M167" s="831"/>
      <c r="N167" s="831"/>
      <c r="O167" s="831"/>
      <c r="P167" s="831"/>
      <c r="Q167" s="831"/>
      <c r="R167" s="831"/>
      <c r="S167" s="831"/>
      <c r="T167" s="831"/>
      <c r="U167" s="831"/>
      <c r="V167" s="831"/>
      <c r="W167" s="831"/>
      <c r="X167" s="831"/>
      <c r="Y167" s="831"/>
      <c r="Z167" s="831"/>
      <c r="AA167" s="831"/>
      <c r="AB167" s="831"/>
      <c r="AC167" s="831"/>
      <c r="AD167" s="831"/>
      <c r="AE167" s="831"/>
      <c r="AF167" s="831"/>
      <c r="AG167" s="831"/>
      <c r="AH167" s="831"/>
      <c r="AI167" s="831"/>
      <c r="AJ167" s="831"/>
      <c r="AK167" s="8"/>
      <c r="AL167" s="8"/>
      <c r="AM167" s="8"/>
      <c r="AN167" s="7"/>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343"/>
      <c r="BQ167" s="343"/>
      <c r="BR167" s="343"/>
      <c r="BS167" s="343"/>
      <c r="BT167" s="6"/>
      <c r="BU167" s="6"/>
      <c r="BV167" s="6"/>
      <c r="BW167" s="6"/>
      <c r="BX167" s="6"/>
      <c r="BY167" s="6"/>
      <c r="BZ167" s="6"/>
      <c r="CA167" s="6"/>
      <c r="CB167" s="6"/>
      <c r="CC167" s="128"/>
      <c r="CD167" s="128"/>
      <c r="CE167" s="128"/>
      <c r="CF167" s="128"/>
      <c r="CG167" s="1068" t="e">
        <f>SUM(CG164:CO166)</f>
        <v>#DIV/0!</v>
      </c>
      <c r="CH167" s="1069"/>
      <c r="CI167" s="1069"/>
      <c r="CJ167" s="1069"/>
      <c r="CK167" s="1069"/>
      <c r="CL167" s="1069"/>
      <c r="CM167" s="1069"/>
      <c r="CN167" s="1069"/>
      <c r="CO167" s="1070"/>
      <c r="CP167" s="252"/>
      <c r="CQ167" s="117"/>
      <c r="CR167" s="6"/>
      <c r="CS167" s="6"/>
      <c r="CT167" s="26"/>
      <c r="CU167" s="26"/>
      <c r="CV167" s="26"/>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row>
    <row r="168" spans="1:193" s="1" customFormat="1" ht="12" customHeight="1">
      <c r="A168" s="415"/>
      <c r="B168" s="8"/>
      <c r="C168" s="62"/>
      <c r="D168" s="62"/>
      <c r="E168" s="98"/>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3"/>
      <c r="AL168" s="93"/>
      <c r="AM168" s="93"/>
      <c r="AN168" s="122"/>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123"/>
      <c r="BO168" s="442"/>
      <c r="BP168" s="442"/>
      <c r="BQ168" s="442"/>
      <c r="BR168" s="442"/>
      <c r="BS168" s="442"/>
      <c r="BT168" s="442"/>
      <c r="BU168" s="442"/>
      <c r="BV168" s="442"/>
      <c r="BW168" s="124"/>
      <c r="BX168" s="124"/>
      <c r="BY168" s="124"/>
      <c r="BZ168" s="124"/>
      <c r="CA168" s="124"/>
      <c r="CB168" s="124"/>
      <c r="CC168" s="124"/>
      <c r="CD168" s="124"/>
      <c r="CE168" s="124"/>
      <c r="CF168" s="124"/>
      <c r="CG168" s="152"/>
      <c r="CH168" s="152"/>
      <c r="CI168" s="152"/>
      <c r="CJ168" s="152"/>
      <c r="CK168" s="152"/>
      <c r="CL168" s="152"/>
      <c r="CM168" s="152"/>
      <c r="CN168" s="152"/>
      <c r="CO168" s="152"/>
      <c r="CP168" s="152"/>
      <c r="CQ168" s="117"/>
      <c r="CR168" s="6"/>
      <c r="CS168" s="6"/>
      <c r="CT168" s="26"/>
      <c r="CU168" s="26"/>
      <c r="CV168" s="26"/>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row>
    <row r="169" spans="1:193" s="1" customFormat="1" ht="15.75">
      <c r="A169" s="415"/>
      <c r="B169" s="8"/>
      <c r="C169" s="62"/>
      <c r="D169" s="62"/>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8"/>
      <c r="AL169" s="8"/>
      <c r="AM169" s="8"/>
      <c r="AN169" s="7"/>
      <c r="AO169" s="8"/>
      <c r="AP169" s="8"/>
      <c r="AQ169" s="8"/>
      <c r="AR169" s="8"/>
      <c r="AS169" s="8"/>
      <c r="AT169" s="8"/>
      <c r="AU169" s="8"/>
      <c r="AV169" s="8"/>
      <c r="AW169" s="8"/>
      <c r="AX169" s="8"/>
      <c r="AY169" s="8"/>
      <c r="AZ169" s="8"/>
      <c r="BA169" s="8"/>
      <c r="BB169" s="8"/>
      <c r="BC169" s="26"/>
      <c r="BD169" s="343"/>
      <c r="BE169" s="343"/>
      <c r="BF169" s="343"/>
      <c r="BG169" s="343"/>
      <c r="BH169" s="343"/>
      <c r="BI169" s="343"/>
      <c r="BJ169" s="343"/>
      <c r="BK169" s="343"/>
      <c r="BL169" s="128"/>
      <c r="BM169" s="128"/>
      <c r="BN169" s="128"/>
      <c r="BO169" s="128"/>
      <c r="BP169" s="128"/>
      <c r="BQ169" s="128"/>
      <c r="BR169" s="128"/>
      <c r="BS169" s="128"/>
      <c r="BT169" s="128"/>
      <c r="BU169" s="128"/>
      <c r="BV169" s="129"/>
      <c r="BW169" s="129"/>
      <c r="BX169" s="129"/>
      <c r="BY169" s="129"/>
      <c r="BZ169" s="129"/>
      <c r="CA169" s="129"/>
      <c r="CB169" s="129"/>
      <c r="CC169" s="129"/>
      <c r="CD169" s="129"/>
      <c r="CE169" s="8"/>
      <c r="CF169" s="8"/>
      <c r="CG169" s="8"/>
      <c r="CH169" s="8"/>
      <c r="CI169" s="8"/>
      <c r="CJ169" s="8"/>
      <c r="CK169" s="8"/>
      <c r="CL169" s="8"/>
      <c r="CM169" s="8"/>
      <c r="CN169" s="8"/>
      <c r="CO169" s="8"/>
      <c r="CP169" s="8"/>
      <c r="CQ169" s="8"/>
      <c r="CR169" s="8"/>
      <c r="CS169" s="8"/>
      <c r="CT169" s="26"/>
      <c r="CU169" s="26"/>
      <c r="CV169" s="26"/>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row>
    <row r="170" spans="1:193" ht="15.75">
      <c r="A170" s="386"/>
      <c r="B170" s="12"/>
      <c r="C170" s="389"/>
      <c r="D170" s="389"/>
      <c r="E170" s="902" t="s">
        <v>161</v>
      </c>
      <c r="F170" s="903"/>
      <c r="G170" s="903"/>
      <c r="H170" s="903"/>
      <c r="I170" s="903"/>
      <c r="J170" s="903"/>
      <c r="K170" s="903"/>
      <c r="L170" s="903"/>
      <c r="M170" s="903"/>
      <c r="N170" s="903"/>
      <c r="O170" s="903"/>
      <c r="P170" s="903"/>
      <c r="Q170" s="903"/>
      <c r="R170" s="903"/>
      <c r="S170" s="903"/>
      <c r="T170" s="903"/>
      <c r="U170" s="903"/>
      <c r="V170" s="903"/>
      <c r="W170" s="903"/>
      <c r="X170" s="903"/>
      <c r="Y170" s="903"/>
      <c r="Z170" s="903"/>
      <c r="AA170" s="903"/>
      <c r="AB170" s="903"/>
      <c r="AC170" s="903"/>
      <c r="AD170" s="903"/>
      <c r="AE170" s="903"/>
      <c r="AF170" s="903"/>
      <c r="AG170" s="903"/>
      <c r="AH170" s="903"/>
      <c r="AI170" s="903"/>
      <c r="AJ170" s="107"/>
      <c r="AK170" s="56"/>
      <c r="AL170" s="56"/>
      <c r="AM170" s="56"/>
      <c r="AN170" s="56"/>
      <c r="AO170" s="56"/>
      <c r="AP170" s="56"/>
      <c r="AQ170" s="56"/>
      <c r="AR170" s="56"/>
      <c r="AS170" s="56"/>
      <c r="AT170" s="56"/>
      <c r="AU170" s="56"/>
      <c r="AV170" s="56"/>
      <c r="AW170" s="56"/>
      <c r="AX170" s="56"/>
      <c r="AY170" s="104"/>
      <c r="AZ170" s="104"/>
      <c r="BA170" s="104"/>
      <c r="BB170" s="37"/>
      <c r="BC170" s="37"/>
      <c r="BD170" s="37"/>
      <c r="BE170" s="37"/>
      <c r="BF170" s="37"/>
      <c r="BG170" s="37"/>
      <c r="BH170" s="37"/>
      <c r="BI170" s="37"/>
      <c r="BJ170" s="37"/>
      <c r="BK170" s="37"/>
      <c r="BL170" s="104"/>
      <c r="BM170" s="104"/>
      <c r="BN170" s="104"/>
      <c r="BO170" s="104"/>
      <c r="BP170" s="104"/>
      <c r="BQ170" s="53"/>
      <c r="BR170" s="53"/>
      <c r="BS170" s="53"/>
      <c r="BT170" s="53"/>
      <c r="BU170" s="53"/>
      <c r="BV170" s="53"/>
      <c r="BW170" s="53"/>
      <c r="BX170" s="53"/>
      <c r="BY170" s="53"/>
      <c r="BZ170" s="53"/>
      <c r="CA170" s="53"/>
      <c r="CB170" s="53"/>
      <c r="CC170" s="53"/>
      <c r="CD170" s="105"/>
      <c r="CE170" s="105"/>
      <c r="CF170" s="105"/>
      <c r="CG170" s="889" t="e">
        <f>CR46</f>
        <v>#DIV/0!</v>
      </c>
      <c r="CH170" s="889"/>
      <c r="CI170" s="889"/>
      <c r="CJ170" s="889"/>
      <c r="CK170" s="889"/>
      <c r="CL170" s="889"/>
      <c r="CM170" s="889"/>
      <c r="CN170" s="889"/>
      <c r="CO170" s="889"/>
      <c r="CP170" s="105"/>
      <c r="CQ170" s="138"/>
      <c r="CR170" s="17"/>
      <c r="CS170" s="17"/>
      <c r="CT170" s="17"/>
      <c r="CU170" s="41"/>
      <c r="CV170" s="41"/>
      <c r="CW170" s="41"/>
      <c r="CX170" s="41"/>
      <c r="CY170" s="41"/>
      <c r="CZ170" s="41"/>
      <c r="DA170" s="41"/>
      <c r="DB170" s="41"/>
      <c r="DC170" s="41"/>
      <c r="DD170" s="41"/>
      <c r="DE170" s="41"/>
      <c r="DF170" s="41"/>
      <c r="DG170" s="41"/>
      <c r="DH170" s="41"/>
      <c r="DI170" s="41"/>
      <c r="DJ170" s="41"/>
      <c r="DK170" s="41"/>
      <c r="DL170" s="41"/>
      <c r="DM170" s="41"/>
      <c r="DN170" s="12"/>
      <c r="DO170" s="12"/>
      <c r="DP170" s="12"/>
      <c r="DQ170" s="12"/>
      <c r="DR170" s="12"/>
      <c r="DS170" s="12"/>
      <c r="DT170" s="12"/>
      <c r="DU170" s="344"/>
      <c r="DV170" s="344"/>
      <c r="DW170" s="344"/>
      <c r="DX170" s="344"/>
      <c r="DY170" s="344"/>
      <c r="DZ170" s="344"/>
      <c r="EA170" s="344"/>
      <c r="EB170" s="344"/>
      <c r="EC170" s="344"/>
      <c r="ED170" s="344"/>
      <c r="EE170" s="344"/>
      <c r="EF170" s="344"/>
      <c r="EG170" s="344"/>
      <c r="EH170" s="344"/>
      <c r="EI170" s="344"/>
      <c r="EJ170" s="344"/>
      <c r="EK170" s="344"/>
      <c r="EL170" s="344"/>
      <c r="EM170" s="344"/>
      <c r="EN170" s="344"/>
      <c r="EO170" s="344"/>
      <c r="EP170" s="344"/>
      <c r="EQ170" s="344"/>
      <c r="ER170" s="344"/>
      <c r="ES170" s="344"/>
      <c r="ET170" s="344"/>
      <c r="EU170" s="344"/>
      <c r="EV170" s="344"/>
      <c r="EW170" s="344"/>
      <c r="EX170" s="344"/>
      <c r="EY170" s="344"/>
      <c r="EZ170" s="344"/>
      <c r="FA170" s="344"/>
      <c r="FB170" s="344"/>
      <c r="FC170" s="344"/>
      <c r="FD170" s="344"/>
      <c r="FE170" s="344"/>
      <c r="FF170" s="344"/>
      <c r="FG170" s="344"/>
      <c r="FH170" s="344"/>
      <c r="FI170" s="344"/>
      <c r="FJ170" s="344"/>
      <c r="FK170" s="344"/>
      <c r="FL170" s="344"/>
      <c r="FM170" s="344"/>
      <c r="FN170" s="344"/>
      <c r="FO170" s="344"/>
      <c r="FP170" s="344"/>
      <c r="FQ170" s="344"/>
      <c r="FR170" s="344"/>
      <c r="FS170" s="344"/>
      <c r="FT170" s="344"/>
      <c r="FU170" s="344"/>
      <c r="FV170" s="344"/>
      <c r="FW170" s="344"/>
      <c r="FX170" s="344"/>
      <c r="FY170" s="344"/>
      <c r="FZ170" s="344"/>
      <c r="GA170" s="344"/>
      <c r="GB170" s="344"/>
      <c r="GC170" s="344"/>
      <c r="GD170" s="344"/>
      <c r="GE170" s="344"/>
      <c r="GF170" s="344"/>
      <c r="GG170" s="344"/>
      <c r="GH170" s="344"/>
      <c r="GI170" s="344"/>
      <c r="GJ170" s="344"/>
      <c r="GK170" s="344"/>
    </row>
    <row r="171" spans="1:193" ht="15.75">
      <c r="A171" s="386"/>
      <c r="B171" s="12"/>
      <c r="C171" s="67"/>
      <c r="D171" s="67"/>
      <c r="E171" s="830" t="s">
        <v>156</v>
      </c>
      <c r="F171" s="831"/>
      <c r="G171" s="831"/>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46"/>
      <c r="AK171" s="57"/>
      <c r="AL171" s="57"/>
      <c r="AM171" s="57"/>
      <c r="AN171" s="57"/>
      <c r="AO171" s="57"/>
      <c r="AP171" s="57"/>
      <c r="AQ171" s="57"/>
      <c r="AR171" s="57"/>
      <c r="AS171" s="57"/>
      <c r="AT171" s="57"/>
      <c r="AU171" s="57"/>
      <c r="AV171" s="57"/>
      <c r="AW171" s="57"/>
      <c r="AX171" s="57"/>
      <c r="AY171" s="40"/>
      <c r="AZ171" s="40"/>
      <c r="BA171" s="40"/>
      <c r="BB171" s="42"/>
      <c r="BC171" s="42"/>
      <c r="BD171" s="42"/>
      <c r="BE171" s="42"/>
      <c r="BF171" s="42"/>
      <c r="BG171" s="42"/>
      <c r="BH171" s="42"/>
      <c r="BI171" s="42"/>
      <c r="BJ171" s="42"/>
      <c r="BK171" s="42"/>
      <c r="BL171" s="40"/>
      <c r="BM171" s="40"/>
      <c r="BN171" s="40"/>
      <c r="BO171" s="40"/>
      <c r="BP171" s="40"/>
      <c r="BQ171" s="54"/>
      <c r="BR171" s="54"/>
      <c r="BS171" s="54"/>
      <c r="BT171" s="54"/>
      <c r="BU171" s="54"/>
      <c r="BV171" s="54"/>
      <c r="BW171" s="54"/>
      <c r="BX171" s="54"/>
      <c r="BY171" s="54"/>
      <c r="BZ171" s="54"/>
      <c r="CA171" s="54"/>
      <c r="CB171" s="54"/>
      <c r="CC171" s="54"/>
      <c r="CD171" s="92"/>
      <c r="CE171" s="92"/>
      <c r="CF171" s="92"/>
      <c r="CG171" s="890" t="e">
        <f>CG167</f>
        <v>#DIV/0!</v>
      </c>
      <c r="CH171" s="890"/>
      <c r="CI171" s="890" t="e">
        <f>-#REF!</f>
        <v>#REF!</v>
      </c>
      <c r="CJ171" s="890"/>
      <c r="CK171" s="890"/>
      <c r="CL171" s="890"/>
      <c r="CM171" s="890"/>
      <c r="CN171" s="890"/>
      <c r="CO171" s="890"/>
      <c r="CP171" s="92"/>
      <c r="CQ171" s="138"/>
      <c r="CR171" s="17"/>
      <c r="CS171" s="12"/>
      <c r="CT171" s="12"/>
      <c r="CU171" s="12"/>
      <c r="CV171" s="12"/>
      <c r="CW171" s="12"/>
      <c r="CX171" s="12"/>
      <c r="CY171" s="12"/>
      <c r="CZ171" s="12"/>
      <c r="DA171" s="12"/>
      <c r="DB171" s="12"/>
      <c r="DC171" s="12"/>
      <c r="DD171" s="12"/>
      <c r="DE171" s="12"/>
      <c r="DF171" s="12"/>
      <c r="DG171" s="12"/>
      <c r="DH171" s="12"/>
      <c r="DI171" s="12"/>
      <c r="DJ171" s="12"/>
      <c r="DK171" s="41"/>
      <c r="DL171" s="41"/>
      <c r="DM171" s="41"/>
      <c r="DN171" s="12"/>
      <c r="DO171" s="12"/>
      <c r="DP171" s="12"/>
      <c r="DQ171" s="12"/>
      <c r="DR171" s="12"/>
      <c r="DS171" s="12"/>
      <c r="DT171" s="12"/>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row>
    <row r="172" spans="1:193" ht="15.75">
      <c r="A172" s="386"/>
      <c r="B172" s="12"/>
      <c r="C172" s="67"/>
      <c r="D172" s="67"/>
      <c r="E172" s="897" t="s">
        <v>122</v>
      </c>
      <c r="F172" s="898"/>
      <c r="G172" s="898"/>
      <c r="H172" s="898"/>
      <c r="I172" s="898"/>
      <c r="J172" s="898"/>
      <c r="K172" s="898"/>
      <c r="L172" s="898"/>
      <c r="M172" s="898"/>
      <c r="N172" s="898"/>
      <c r="O172" s="898"/>
      <c r="P172" s="898"/>
      <c r="Q172" s="898"/>
      <c r="R172" s="898"/>
      <c r="S172" s="898"/>
      <c r="T172" s="898"/>
      <c r="U172" s="898"/>
      <c r="V172" s="898"/>
      <c r="W172" s="898"/>
      <c r="X172" s="898"/>
      <c r="Y172" s="898"/>
      <c r="Z172" s="898"/>
      <c r="AA172" s="898"/>
      <c r="AB172" s="898"/>
      <c r="AC172" s="898"/>
      <c r="AD172" s="898"/>
      <c r="AE172" s="898"/>
      <c r="AF172" s="898"/>
      <c r="AG172" s="898"/>
      <c r="AH172" s="898"/>
      <c r="AI172" s="898"/>
      <c r="AJ172" s="120"/>
      <c r="AK172" s="70"/>
      <c r="AL172" s="70"/>
      <c r="AM172" s="70"/>
      <c r="AN172" s="70"/>
      <c r="AO172" s="70"/>
      <c r="AP172" s="70"/>
      <c r="AQ172" s="70"/>
      <c r="AR172" s="70"/>
      <c r="AS172" s="70"/>
      <c r="AT172" s="70"/>
      <c r="AU172" s="70"/>
      <c r="AV172" s="70"/>
      <c r="AW172" s="70"/>
      <c r="AX172" s="70"/>
      <c r="AY172" s="106"/>
      <c r="AZ172" s="106"/>
      <c r="BA172" s="106"/>
      <c r="BB172" s="38"/>
      <c r="BC172" s="38"/>
      <c r="BD172" s="38"/>
      <c r="BE172" s="38"/>
      <c r="BF172" s="38"/>
      <c r="BG172" s="38"/>
      <c r="BH172" s="38"/>
      <c r="BI172" s="38"/>
      <c r="BJ172" s="38"/>
      <c r="BK172" s="38"/>
      <c r="BL172" s="106"/>
      <c r="BM172" s="106"/>
      <c r="BN172" s="106"/>
      <c r="BO172" s="106"/>
      <c r="BP172" s="106"/>
      <c r="BQ172" s="106"/>
      <c r="BR172" s="106"/>
      <c r="BS172" s="106"/>
      <c r="BT172" s="55"/>
      <c r="BU172" s="55"/>
      <c r="BV172" s="55"/>
      <c r="BW172" s="55"/>
      <c r="BX172" s="55"/>
      <c r="BY172" s="55"/>
      <c r="BZ172" s="55"/>
      <c r="CA172" s="55"/>
      <c r="CB172" s="55"/>
      <c r="CC172" s="55"/>
      <c r="CD172" s="55"/>
      <c r="CE172" s="55"/>
      <c r="CF172" s="55"/>
      <c r="CG172" s="901" t="e">
        <f>CG170-CG167</f>
        <v>#DIV/0!</v>
      </c>
      <c r="CH172" s="901"/>
      <c r="CI172" s="901"/>
      <c r="CJ172" s="901"/>
      <c r="CK172" s="901"/>
      <c r="CL172" s="901"/>
      <c r="CM172" s="901"/>
      <c r="CN172" s="901"/>
      <c r="CO172" s="901"/>
      <c r="CP172" s="243"/>
      <c r="CQ172" s="138"/>
      <c r="CR172" s="837" t="e">
        <f>CG172-CG197</f>
        <v>#DIV/0!</v>
      </c>
      <c r="CS172" s="764"/>
      <c r="CT172" s="764"/>
      <c r="CU172" s="764"/>
      <c r="CV172" s="764"/>
      <c r="CW172" s="764"/>
      <c r="CX172" s="764"/>
      <c r="CY172" s="764"/>
      <c r="CZ172" s="764"/>
      <c r="DA172" s="960" t="s">
        <v>127</v>
      </c>
      <c r="DB172" s="960"/>
      <c r="DC172" s="960"/>
      <c r="DD172" s="960"/>
      <c r="DE172" s="960"/>
      <c r="DF172" s="960"/>
      <c r="DG172" s="960"/>
      <c r="DH172" s="960"/>
      <c r="DI172" s="961"/>
      <c r="DJ172" s="41"/>
      <c r="DK172" s="41"/>
      <c r="DL172" s="41"/>
      <c r="DM172" s="12"/>
      <c r="DN172" s="12"/>
      <c r="DO172" s="12"/>
      <c r="DP172" s="12"/>
      <c r="DQ172" s="12"/>
      <c r="DR172" s="12"/>
      <c r="DS172" s="12"/>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row>
    <row r="173" spans="1:193" ht="15.75">
      <c r="A173" s="386"/>
      <c r="B173" s="12"/>
      <c r="C173" s="67"/>
      <c r="D173" s="67"/>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202"/>
      <c r="AK173" s="57"/>
      <c r="AL173" s="57"/>
      <c r="AM173" s="57"/>
      <c r="AN173" s="40"/>
      <c r="AO173" s="40"/>
      <c r="AP173" s="40"/>
      <c r="AQ173" s="42"/>
      <c r="AR173" s="42"/>
      <c r="AS173" s="42"/>
      <c r="AT173" s="42"/>
      <c r="AU173" s="42"/>
      <c r="AV173" s="42"/>
      <c r="AW173" s="42"/>
      <c r="AX173" s="42"/>
      <c r="AY173" s="42"/>
      <c r="AZ173" s="42"/>
      <c r="BA173" s="40"/>
      <c r="BB173" s="40"/>
      <c r="BC173" s="40"/>
      <c r="BD173" s="40"/>
      <c r="BE173" s="40"/>
      <c r="BF173" s="40"/>
      <c r="BG173" s="40"/>
      <c r="BH173" s="40"/>
      <c r="BI173" s="54"/>
      <c r="BJ173" s="54"/>
      <c r="BK173" s="54"/>
      <c r="BL173" s="54"/>
      <c r="BM173" s="54"/>
      <c r="BN173" s="54"/>
      <c r="BO173" s="54"/>
      <c r="BP173" s="54"/>
      <c r="BQ173" s="54"/>
      <c r="BR173" s="54"/>
      <c r="BS173" s="54"/>
      <c r="BT173" s="54"/>
      <c r="BU173" s="54"/>
      <c r="BV173" s="92"/>
      <c r="BW173" s="92"/>
      <c r="BX173" s="92"/>
      <c r="BY173" s="92"/>
      <c r="BZ173" s="92"/>
      <c r="CA173" s="92"/>
      <c r="CB173" s="92"/>
      <c r="CC173" s="92"/>
      <c r="CD173" s="92"/>
      <c r="CE173" s="20"/>
      <c r="CF173" s="20"/>
      <c r="CG173" s="20"/>
      <c r="CH173" s="12"/>
      <c r="CI173" s="8"/>
      <c r="CJ173" s="201"/>
      <c r="CK173" s="201"/>
      <c r="CL173" s="201"/>
      <c r="CM173" s="201"/>
      <c r="CN173" s="201"/>
      <c r="CO173" s="201"/>
      <c r="CP173" s="201"/>
      <c r="CQ173" s="201"/>
      <c r="CR173" s="45"/>
      <c r="CS173" s="44"/>
      <c r="CT173" s="44"/>
      <c r="CU173" s="44"/>
      <c r="CV173" s="44"/>
      <c r="CW173" s="44"/>
      <c r="CX173" s="44"/>
      <c r="CY173" s="44"/>
      <c r="CZ173" s="44"/>
      <c r="DA173" s="41"/>
      <c r="DB173" s="41"/>
      <c r="DC173" s="41"/>
      <c r="DD173" s="12"/>
      <c r="DE173" s="12"/>
      <c r="DF173" s="12"/>
      <c r="DG173" s="12"/>
      <c r="DH173" s="12"/>
      <c r="DI173" s="12"/>
      <c r="DJ173" s="12"/>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6"/>
    </row>
    <row r="174" spans="1:193" ht="15.75">
      <c r="A174" s="386"/>
      <c r="B174" s="26"/>
      <c r="C174" s="389"/>
      <c r="D174" s="389"/>
      <c r="E174" s="204" t="s">
        <v>124</v>
      </c>
      <c r="F174" s="13"/>
      <c r="G174" s="13"/>
      <c r="H174" s="13"/>
      <c r="I174" s="13"/>
      <c r="J174" s="13"/>
      <c r="K174" s="308"/>
      <c r="L174" s="345"/>
      <c r="M174" s="345"/>
      <c r="N174" s="345"/>
      <c r="O174" s="345"/>
      <c r="P174" s="345"/>
      <c r="Q174" s="345"/>
      <c r="R174" s="345"/>
      <c r="S174" s="345"/>
      <c r="T174" s="26"/>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83"/>
      <c r="CH174" s="184"/>
      <c r="CI174" s="26"/>
      <c r="CJ174" s="26"/>
      <c r="CK174" s="26"/>
      <c r="CL174" s="26"/>
      <c r="CM174" s="26"/>
      <c r="CN174" s="26"/>
      <c r="CO174" s="26"/>
      <c r="CP174" s="26"/>
      <c r="CQ174" s="201"/>
      <c r="CR174" s="45"/>
      <c r="CS174" s="44"/>
      <c r="CT174" s="44"/>
      <c r="CU174" s="44"/>
      <c r="CV174" s="44"/>
      <c r="CW174" s="44"/>
      <c r="CX174" s="44"/>
      <c r="CY174" s="44"/>
      <c r="CZ174" s="44"/>
      <c r="DA174" s="41"/>
      <c r="DB174" s="41"/>
      <c r="DC174" s="41"/>
      <c r="DD174" s="12"/>
      <c r="DE174" s="12"/>
      <c r="DF174" s="12"/>
      <c r="DG174" s="12"/>
      <c r="DH174" s="12"/>
      <c r="DI174" s="12"/>
      <c r="DJ174" s="12"/>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6"/>
    </row>
    <row r="175" spans="1:193" ht="15.75">
      <c r="A175" s="386"/>
      <c r="B175" s="8"/>
      <c r="C175" s="389"/>
      <c r="D175" s="389"/>
      <c r="E175" s="220"/>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16"/>
      <c r="BO175" s="116"/>
      <c r="BP175" s="116"/>
      <c r="BQ175" s="116"/>
      <c r="BR175" s="116"/>
      <c r="BS175" s="116"/>
      <c r="BT175" s="116"/>
      <c r="BU175" s="116"/>
      <c r="BV175" s="116"/>
      <c r="BW175" s="116"/>
      <c r="BX175" s="116"/>
      <c r="BY175" s="116"/>
      <c r="BZ175" s="116"/>
      <c r="CA175" s="116"/>
      <c r="CB175" s="116"/>
      <c r="CC175" s="77"/>
      <c r="CD175" s="77"/>
      <c r="CE175" s="77"/>
      <c r="CF175" s="77"/>
      <c r="CG175" s="77"/>
      <c r="CH175" s="77"/>
      <c r="CI175" s="77"/>
      <c r="CJ175" s="77"/>
      <c r="CK175" s="77"/>
      <c r="CL175" s="77"/>
      <c r="CM175" s="77"/>
      <c r="CN175" s="77"/>
      <c r="CO175" s="77"/>
      <c r="CP175" s="78"/>
      <c r="CQ175" s="201"/>
      <c r="CR175" s="45"/>
      <c r="CS175" s="44"/>
      <c r="CT175" s="44"/>
      <c r="CU175" s="44"/>
      <c r="CV175" s="44"/>
      <c r="CW175" s="44"/>
      <c r="CX175" s="44"/>
      <c r="CY175" s="44"/>
      <c r="CZ175" s="44"/>
      <c r="DA175" s="41"/>
      <c r="DB175" s="41"/>
      <c r="DC175" s="41"/>
      <c r="DD175" s="12"/>
      <c r="DE175" s="12"/>
      <c r="DF175" s="12"/>
      <c r="DG175" s="12"/>
      <c r="DH175" s="12"/>
      <c r="DI175" s="12"/>
      <c r="DJ175" s="12"/>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6"/>
    </row>
    <row r="176" spans="1:193" ht="15.75">
      <c r="A176" s="386"/>
      <c r="B176" s="8"/>
      <c r="C176" s="389"/>
      <c r="D176" s="389"/>
      <c r="E176" s="830" t="s">
        <v>131</v>
      </c>
      <c r="F176" s="831"/>
      <c r="G176" s="831"/>
      <c r="H176" s="831"/>
      <c r="I176" s="831"/>
      <c r="J176" s="831"/>
      <c r="K176" s="831"/>
      <c r="L176" s="831"/>
      <c r="M176" s="831"/>
      <c r="N176" s="831"/>
      <c r="O176" s="831"/>
      <c r="P176" s="831"/>
      <c r="Q176" s="831"/>
      <c r="R176" s="831"/>
      <c r="S176" s="831"/>
      <c r="T176" s="831"/>
      <c r="U176" s="831"/>
      <c r="V176" s="831"/>
      <c r="W176" s="831"/>
      <c r="X176" s="831"/>
      <c r="Y176" s="831"/>
      <c r="Z176" s="831"/>
      <c r="AA176" s="831"/>
      <c r="AB176" s="831"/>
      <c r="AC176" s="831"/>
      <c r="AD176" s="831"/>
      <c r="AE176" s="831"/>
      <c r="AF176" s="831"/>
      <c r="AG176" s="831"/>
      <c r="AH176" s="831"/>
      <c r="AI176" s="831"/>
      <c r="AJ176" s="831"/>
      <c r="AK176" s="141"/>
      <c r="AL176" s="141"/>
      <c r="AM176" s="141"/>
      <c r="AN176" s="141"/>
      <c r="AO176" s="141"/>
      <c r="AP176" s="141"/>
      <c r="AQ176" s="141"/>
      <c r="AR176" s="141"/>
      <c r="AS176" s="141"/>
      <c r="AT176" s="141"/>
      <c r="AU176" s="141"/>
      <c r="AV176" s="141"/>
      <c r="AW176" s="173"/>
      <c r="AX176" s="141"/>
      <c r="AY176" s="141"/>
      <c r="AZ176" s="141"/>
      <c r="BA176" s="141"/>
      <c r="BB176" s="141"/>
      <c r="BC176" s="141"/>
      <c r="BD176" s="141"/>
      <c r="BE176" s="141"/>
      <c r="BF176" s="141"/>
      <c r="BG176" s="141"/>
      <c r="BH176" s="141"/>
      <c r="BI176" s="141"/>
      <c r="BJ176" s="141"/>
      <c r="BK176" s="141"/>
      <c r="BL176" s="141"/>
      <c r="BM176" s="141"/>
      <c r="BN176" s="8"/>
      <c r="BO176" s="8"/>
      <c r="BP176" s="8"/>
      <c r="BQ176" s="8"/>
      <c r="BR176" s="8"/>
      <c r="BS176" s="8"/>
      <c r="BT176" s="905" t="e">
        <f>BT164</f>
        <v>#DIV/0!</v>
      </c>
      <c r="BU176" s="905"/>
      <c r="BV176" s="905"/>
      <c r="BW176" s="905"/>
      <c r="BX176" s="905"/>
      <c r="BY176" s="905"/>
      <c r="BZ176" s="905"/>
      <c r="CA176" s="905"/>
      <c r="CB176" s="905"/>
      <c r="CC176" s="20"/>
      <c r="CD176" s="20"/>
      <c r="CE176" s="20"/>
      <c r="CF176" s="20"/>
      <c r="CG176" s="20"/>
      <c r="CH176" s="20"/>
      <c r="CI176" s="20"/>
      <c r="CJ176" s="20"/>
      <c r="CK176" s="20"/>
      <c r="CL176" s="20"/>
      <c r="CM176" s="20"/>
      <c r="CN176" s="20"/>
      <c r="CO176" s="20"/>
      <c r="CP176" s="60"/>
      <c r="CQ176" s="201"/>
      <c r="CR176" s="45"/>
      <c r="CS176" s="44"/>
      <c r="CT176" s="44"/>
      <c r="CU176" s="44"/>
      <c r="CV176" s="44"/>
      <c r="CW176" s="44"/>
      <c r="CX176" s="44"/>
      <c r="CY176" s="44"/>
      <c r="CZ176" s="44"/>
      <c r="DA176" s="41"/>
      <c r="DB176" s="41"/>
      <c r="DC176" s="41"/>
      <c r="DD176" s="12"/>
      <c r="DE176" s="12"/>
      <c r="DF176" s="12"/>
      <c r="DG176" s="12"/>
      <c r="DH176" s="12"/>
      <c r="DI176" s="12"/>
      <c r="DJ176" s="12"/>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6"/>
    </row>
    <row r="177" spans="1:193" ht="15.75">
      <c r="A177" s="386"/>
      <c r="B177" s="8"/>
      <c r="C177" s="389"/>
      <c r="D177" s="389"/>
      <c r="E177" s="140"/>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73"/>
      <c r="AX177" s="141"/>
      <c r="AY177" s="141"/>
      <c r="AZ177" s="141"/>
      <c r="BA177" s="141"/>
      <c r="BB177" s="141"/>
      <c r="BC177" s="141"/>
      <c r="BD177" s="141"/>
      <c r="BE177" s="141"/>
      <c r="BF177" s="141"/>
      <c r="BG177" s="141"/>
      <c r="BH177" s="141"/>
      <c r="BI177" s="141"/>
      <c r="BJ177" s="141"/>
      <c r="BK177" s="141"/>
      <c r="BL177" s="141"/>
      <c r="BM177" s="141"/>
      <c r="BN177" s="8"/>
      <c r="BO177" s="8"/>
      <c r="BP177" s="8"/>
      <c r="BQ177" s="8"/>
      <c r="BR177" s="8"/>
      <c r="BS177" s="8"/>
      <c r="BT177" s="8"/>
      <c r="BU177" s="8"/>
      <c r="BV177" s="8"/>
      <c r="BW177" s="8"/>
      <c r="BX177" s="8"/>
      <c r="BY177" s="8"/>
      <c r="BZ177" s="8"/>
      <c r="CA177" s="8"/>
      <c r="CB177" s="8"/>
      <c r="CC177" s="20"/>
      <c r="CD177" s="20"/>
      <c r="CE177" s="20"/>
      <c r="CF177" s="20"/>
      <c r="CG177" s="20"/>
      <c r="CH177" s="20"/>
      <c r="CI177" s="20"/>
      <c r="CJ177" s="20"/>
      <c r="CK177" s="20"/>
      <c r="CL177" s="20"/>
      <c r="CM177" s="20"/>
      <c r="CN177" s="20"/>
      <c r="CO177" s="20"/>
      <c r="CP177" s="60"/>
      <c r="CQ177" s="201"/>
      <c r="CR177" s="45"/>
      <c r="CS177" s="44"/>
      <c r="CT177" s="44"/>
      <c r="CU177" s="44"/>
      <c r="CV177" s="44"/>
      <c r="CW177" s="44"/>
      <c r="CX177" s="44"/>
      <c r="CY177" s="44"/>
      <c r="CZ177" s="44"/>
      <c r="DA177" s="41"/>
      <c r="DB177" s="41"/>
      <c r="DC177" s="41"/>
      <c r="DD177" s="12"/>
      <c r="DE177" s="12"/>
      <c r="DF177" s="12"/>
      <c r="DG177" s="12"/>
      <c r="DH177" s="12"/>
      <c r="DI177" s="12"/>
      <c r="DJ177" s="12"/>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6"/>
    </row>
    <row r="178" spans="1:193" ht="15.75">
      <c r="A178" s="386"/>
      <c r="B178" s="12"/>
      <c r="C178" s="67"/>
      <c r="D178" s="67"/>
      <c r="E178" s="832" t="s">
        <v>164</v>
      </c>
      <c r="F178" s="833"/>
      <c r="G178" s="833"/>
      <c r="H178" s="833"/>
      <c r="I178" s="833"/>
      <c r="J178" s="833"/>
      <c r="K178" s="833"/>
      <c r="L178" s="833"/>
      <c r="M178" s="833"/>
      <c r="N178" s="833"/>
      <c r="O178" s="833"/>
      <c r="P178" s="833"/>
      <c r="Q178" s="833"/>
      <c r="R178" s="833"/>
      <c r="S178" s="833"/>
      <c r="T178" s="833"/>
      <c r="U178" s="833"/>
      <c r="V178" s="833"/>
      <c r="W178" s="833"/>
      <c r="X178" s="833"/>
      <c r="Y178" s="833"/>
      <c r="Z178" s="833"/>
      <c r="AA178" s="833"/>
      <c r="AB178" s="833"/>
      <c r="AC178" s="833"/>
      <c r="AD178" s="833"/>
      <c r="AE178" s="833"/>
      <c r="AF178" s="833"/>
      <c r="AG178" s="833"/>
      <c r="AH178" s="833"/>
      <c r="AI178" s="833"/>
      <c r="AJ178" s="833"/>
      <c r="AK178" s="85"/>
      <c r="AL178" s="85"/>
      <c r="AM178" s="85"/>
      <c r="AN178" s="85"/>
      <c r="AO178" s="85"/>
      <c r="AP178" s="85"/>
      <c r="AQ178" s="85"/>
      <c r="AR178" s="85"/>
      <c r="AS178" s="85"/>
      <c r="AT178" s="85"/>
      <c r="AU178" s="85"/>
      <c r="AV178" s="85"/>
      <c r="AW178" s="839" t="e">
        <f>AW166</f>
        <v>#DIV/0!</v>
      </c>
      <c r="AX178" s="840"/>
      <c r="AY178" s="840"/>
      <c r="AZ178" s="840"/>
      <c r="BA178" s="840"/>
      <c r="BB178" s="840"/>
      <c r="BC178" s="840"/>
      <c r="BD178" s="840"/>
      <c r="BE178" s="841"/>
      <c r="BF178" s="8"/>
      <c r="BG178" s="779" t="e">
        <f>AW178</f>
        <v>#DIV/0!</v>
      </c>
      <c r="BH178" s="779"/>
      <c r="BI178" s="779"/>
      <c r="BJ178" s="779"/>
      <c r="BK178" s="779"/>
      <c r="BL178" s="779"/>
      <c r="BM178" s="779"/>
      <c r="BN178" s="779"/>
      <c r="BO178" s="779"/>
      <c r="BP178" s="8"/>
      <c r="BQ178" s="86"/>
      <c r="BR178" s="86"/>
      <c r="BS178" s="86"/>
      <c r="BT178" s="127"/>
      <c r="BU178" s="127"/>
      <c r="BV178" s="127"/>
      <c r="BW178" s="127"/>
      <c r="BX178" s="127"/>
      <c r="BY178" s="127"/>
      <c r="BZ178" s="127"/>
      <c r="CA178" s="127"/>
      <c r="CB178" s="127"/>
      <c r="CC178" s="8"/>
      <c r="CD178" s="8"/>
      <c r="CE178" s="20"/>
      <c r="CF178" s="20"/>
      <c r="CG178" s="20"/>
      <c r="CH178" s="20"/>
      <c r="CI178" s="8"/>
      <c r="CJ178" s="201"/>
      <c r="CK178" s="201"/>
      <c r="CL178" s="201"/>
      <c r="CM178" s="201"/>
      <c r="CN178" s="201"/>
      <c r="CO178" s="201"/>
      <c r="CP178" s="267"/>
      <c r="CQ178" s="201"/>
      <c r="CR178" s="45"/>
      <c r="CS178" s="44"/>
      <c r="CT178" s="44"/>
      <c r="CU178" s="44"/>
      <c r="CV178" s="44"/>
      <c r="CW178" s="44"/>
      <c r="CX178" s="44"/>
      <c r="CY178" s="44"/>
      <c r="CZ178" s="44"/>
      <c r="DA178" s="41"/>
      <c r="DB178" s="41"/>
      <c r="DC178" s="41"/>
      <c r="DD178" s="12"/>
      <c r="DE178" s="12"/>
      <c r="DF178" s="12"/>
      <c r="DG178" s="12"/>
      <c r="DH178" s="12"/>
      <c r="DI178" s="12"/>
      <c r="DJ178" s="12"/>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6"/>
    </row>
    <row r="179" spans="1:193" ht="15.75">
      <c r="A179" s="386"/>
      <c r="B179" s="12"/>
      <c r="C179" s="67"/>
      <c r="D179" s="67"/>
      <c r="E179" s="832" t="s">
        <v>165</v>
      </c>
      <c r="F179" s="833"/>
      <c r="G179" s="833"/>
      <c r="H179" s="833"/>
      <c r="I179" s="833"/>
      <c r="J179" s="833"/>
      <c r="K179" s="833"/>
      <c r="L179" s="833"/>
      <c r="M179" s="833"/>
      <c r="N179" s="833"/>
      <c r="O179" s="833"/>
      <c r="P179" s="833"/>
      <c r="Q179" s="833"/>
      <c r="R179" s="833"/>
      <c r="S179" s="833"/>
      <c r="T179" s="833"/>
      <c r="U179" s="833"/>
      <c r="V179" s="833"/>
      <c r="W179" s="833"/>
      <c r="X179" s="833"/>
      <c r="Y179" s="833"/>
      <c r="Z179" s="833"/>
      <c r="AA179" s="833"/>
      <c r="AB179" s="833"/>
      <c r="AC179" s="833"/>
      <c r="AD179" s="833"/>
      <c r="AE179" s="833"/>
      <c r="AF179" s="833"/>
      <c r="AG179" s="833"/>
      <c r="AH179" s="833"/>
      <c r="AI179" s="833"/>
      <c r="AJ179" s="833"/>
      <c r="AK179" s="85"/>
      <c r="AL179" s="85"/>
      <c r="AM179" s="85"/>
      <c r="AN179" s="85"/>
      <c r="AO179" s="85"/>
      <c r="AP179" s="85"/>
      <c r="AQ179" s="85"/>
      <c r="AR179" s="85"/>
      <c r="AS179" s="85"/>
      <c r="AT179" s="85"/>
      <c r="AU179" s="85"/>
      <c r="AV179" s="85"/>
      <c r="AW179" s="839" t="e">
        <f>IF(AW166&lt;&gt;0,CG45-AW178,0)</f>
        <v>#DIV/0!</v>
      </c>
      <c r="AX179" s="840"/>
      <c r="AY179" s="840"/>
      <c r="AZ179" s="840"/>
      <c r="BA179" s="840"/>
      <c r="BB179" s="840"/>
      <c r="BC179" s="840"/>
      <c r="BD179" s="840"/>
      <c r="BE179" s="841"/>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20"/>
      <c r="CF179" s="20"/>
      <c r="CG179" s="20"/>
      <c r="CH179" s="20"/>
      <c r="CI179" s="8"/>
      <c r="CJ179" s="201"/>
      <c r="CK179" s="201"/>
      <c r="CL179" s="201"/>
      <c r="CM179" s="201"/>
      <c r="CN179" s="201"/>
      <c r="CO179" s="201"/>
      <c r="CP179" s="267"/>
      <c r="CQ179" s="201"/>
      <c r="CR179" s="45"/>
      <c r="CS179" s="44"/>
      <c r="CT179" s="44"/>
      <c r="CU179" s="44"/>
      <c r="CV179" s="44"/>
      <c r="CW179" s="44"/>
      <c r="CX179" s="44"/>
      <c r="CY179" s="44"/>
      <c r="CZ179" s="44"/>
      <c r="DA179" s="41"/>
      <c r="DB179" s="41"/>
      <c r="DC179" s="41"/>
      <c r="DD179" s="12"/>
      <c r="DE179" s="12"/>
      <c r="DF179" s="12"/>
      <c r="DG179" s="12"/>
      <c r="DH179" s="12"/>
      <c r="DI179" s="12"/>
      <c r="DJ179" s="12"/>
      <c r="DK179" s="203"/>
      <c r="DL179" s="203"/>
      <c r="DM179" s="203"/>
      <c r="DN179" s="203"/>
      <c r="DO179" s="203"/>
      <c r="DP179" s="203"/>
      <c r="DQ179" s="203"/>
      <c r="DR179" s="203"/>
      <c r="DS179" s="203"/>
      <c r="DT179" s="203"/>
      <c r="DU179" s="203"/>
      <c r="DV179" s="203"/>
      <c r="DW179" s="203"/>
      <c r="DX179" s="203"/>
      <c r="DY179" s="203"/>
      <c r="DZ179" s="203"/>
      <c r="EA179" s="203"/>
      <c r="EB179" s="203"/>
      <c r="EC179" s="203"/>
      <c r="ED179" s="203"/>
      <c r="EE179" s="203"/>
      <c r="EF179" s="203"/>
      <c r="EG179" s="203"/>
      <c r="EH179" s="203"/>
      <c r="EI179" s="203"/>
      <c r="EJ179" s="203"/>
      <c r="EK179" s="203"/>
      <c r="EL179" s="203"/>
      <c r="EM179" s="203"/>
      <c r="EN179" s="203"/>
      <c r="EO179" s="203"/>
      <c r="EP179" s="203"/>
      <c r="EQ179" s="203"/>
      <c r="ER179" s="203"/>
      <c r="ES179" s="203"/>
      <c r="ET179" s="203"/>
      <c r="EU179" s="203"/>
      <c r="EV179" s="203"/>
      <c r="EW179" s="203"/>
      <c r="EX179" s="203"/>
      <c r="EY179" s="203"/>
      <c r="EZ179" s="203"/>
      <c r="FA179" s="203"/>
      <c r="FB179" s="203"/>
      <c r="FC179" s="203"/>
      <c r="FD179" s="203"/>
      <c r="FE179" s="203"/>
      <c r="FF179" s="203"/>
      <c r="FG179" s="203"/>
      <c r="FH179" s="203"/>
      <c r="FI179" s="203"/>
      <c r="FJ179" s="203"/>
      <c r="FK179" s="203"/>
      <c r="FL179" s="203"/>
      <c r="FM179" s="203"/>
      <c r="FN179" s="203"/>
      <c r="FO179" s="203"/>
      <c r="FP179" s="203"/>
      <c r="FQ179" s="203"/>
      <c r="FR179" s="203"/>
      <c r="FS179" s="203"/>
      <c r="FT179" s="203"/>
      <c r="FU179" s="203"/>
      <c r="FV179" s="203"/>
      <c r="FW179" s="203"/>
      <c r="FX179" s="203"/>
      <c r="FY179" s="203"/>
      <c r="FZ179" s="203"/>
      <c r="GA179" s="203"/>
      <c r="GB179" s="203"/>
      <c r="GC179" s="203"/>
      <c r="GD179" s="203"/>
      <c r="GE179" s="203"/>
      <c r="GF179" s="203"/>
      <c r="GG179" s="203"/>
      <c r="GH179" s="203"/>
      <c r="GI179" s="203"/>
      <c r="GJ179" s="203"/>
      <c r="GK179" s="6"/>
    </row>
    <row r="180" spans="1:193" ht="15.75">
      <c r="A180" s="386"/>
      <c r="B180" s="12"/>
      <c r="C180" s="67"/>
      <c r="D180" s="67"/>
      <c r="E180" s="832" t="s">
        <v>166</v>
      </c>
      <c r="F180" s="833"/>
      <c r="G180" s="833"/>
      <c r="H180" s="833"/>
      <c r="I180" s="833"/>
      <c r="J180" s="833"/>
      <c r="K180" s="833"/>
      <c r="L180" s="833"/>
      <c r="M180" s="833"/>
      <c r="N180" s="833"/>
      <c r="O180" s="833"/>
      <c r="P180" s="833"/>
      <c r="Q180" s="833"/>
      <c r="R180" s="833"/>
      <c r="S180" s="833"/>
      <c r="T180" s="833"/>
      <c r="U180" s="6"/>
      <c r="V180" s="215"/>
      <c r="W180" s="215"/>
      <c r="X180" s="215"/>
      <c r="Y180" s="215"/>
      <c r="Z180" s="215"/>
      <c r="AA180" s="215"/>
      <c r="AB180" s="215"/>
      <c r="AC180" s="215"/>
      <c r="AD180" s="215"/>
      <c r="AE180" s="215"/>
      <c r="AF180" s="215"/>
      <c r="AG180" s="215"/>
      <c r="AH180" s="215"/>
      <c r="AI180" s="215"/>
      <c r="AJ180" s="85"/>
      <c r="AK180" s="85"/>
      <c r="AL180" s="904" t="s">
        <v>128</v>
      </c>
      <c r="AM180" s="904"/>
      <c r="AN180" s="904"/>
      <c r="AO180" s="904"/>
      <c r="AP180" s="904"/>
      <c r="AQ180" s="904"/>
      <c r="AR180" s="904"/>
      <c r="AS180" s="904"/>
      <c r="AT180" s="904"/>
      <c r="AU180" s="904"/>
      <c r="AV180" s="85"/>
      <c r="AW180" s="839" t="e">
        <f>SUM(AW178:BE179)</f>
        <v>#DIV/0!</v>
      </c>
      <c r="AX180" s="840"/>
      <c r="AY180" s="840"/>
      <c r="AZ180" s="840"/>
      <c r="BA180" s="840"/>
      <c r="BB180" s="840"/>
      <c r="BC180" s="840"/>
      <c r="BD180" s="840"/>
      <c r="BE180" s="841"/>
      <c r="BF180" s="8"/>
      <c r="BG180" s="8"/>
      <c r="BH180" s="8"/>
      <c r="BI180" s="8"/>
      <c r="BJ180" s="8"/>
      <c r="BK180" s="8"/>
      <c r="BL180" s="8"/>
      <c r="BM180" s="8"/>
      <c r="BN180" s="85"/>
      <c r="BO180" s="8"/>
      <c r="BP180" s="8"/>
      <c r="BQ180" s="86"/>
      <c r="BR180" s="86"/>
      <c r="BS180" s="86"/>
      <c r="BT180" s="127"/>
      <c r="BU180" s="127"/>
      <c r="BV180" s="127"/>
      <c r="BW180" s="127"/>
      <c r="BX180" s="127"/>
      <c r="BY180" s="127"/>
      <c r="BZ180" s="127"/>
      <c r="CA180" s="127"/>
      <c r="CB180" s="127"/>
      <c r="CC180" s="8"/>
      <c r="CD180" s="8"/>
      <c r="CE180" s="20"/>
      <c r="CF180" s="20"/>
      <c r="CG180" s="20"/>
      <c r="CH180" s="20"/>
      <c r="CI180" s="8"/>
      <c r="CJ180" s="201"/>
      <c r="CK180" s="201"/>
      <c r="CL180" s="201"/>
      <c r="CM180" s="201"/>
      <c r="CN180" s="201"/>
      <c r="CO180" s="201"/>
      <c r="CP180" s="267"/>
      <c r="CQ180" s="201"/>
      <c r="CR180" s="45"/>
      <c r="CS180" s="44"/>
      <c r="CT180" s="44"/>
      <c r="CU180" s="44"/>
      <c r="CV180" s="44"/>
      <c r="CW180" s="44"/>
      <c r="CX180" s="44"/>
      <c r="CY180" s="44"/>
      <c r="CZ180" s="44"/>
      <c r="DA180" s="41"/>
      <c r="DB180" s="41"/>
      <c r="DC180" s="41"/>
      <c r="DD180" s="12"/>
      <c r="DE180" s="12"/>
      <c r="DF180" s="12"/>
      <c r="DG180" s="12"/>
      <c r="DH180" s="12"/>
      <c r="DI180" s="12"/>
      <c r="DJ180" s="12"/>
      <c r="DK180" s="203"/>
      <c r="DL180" s="203"/>
      <c r="DM180" s="203"/>
      <c r="DN180" s="203"/>
      <c r="DO180" s="203"/>
      <c r="DP180" s="203"/>
      <c r="DQ180" s="203"/>
      <c r="DR180" s="203"/>
      <c r="DS180" s="203"/>
      <c r="DT180" s="203"/>
      <c r="DU180" s="203"/>
      <c r="DV180" s="203"/>
      <c r="DW180" s="203"/>
      <c r="DX180" s="203"/>
      <c r="DY180" s="203"/>
      <c r="DZ180" s="203"/>
      <c r="EA180" s="203"/>
      <c r="EB180" s="203"/>
      <c r="EC180" s="203"/>
      <c r="ED180" s="203"/>
      <c r="EE180" s="203"/>
      <c r="EF180" s="203"/>
      <c r="EG180" s="203"/>
      <c r="EH180" s="203"/>
      <c r="EI180" s="203"/>
      <c r="EJ180" s="203"/>
      <c r="EK180" s="203"/>
      <c r="EL180" s="203"/>
      <c r="EM180" s="203"/>
      <c r="EN180" s="203"/>
      <c r="EO180" s="203"/>
      <c r="EP180" s="203"/>
      <c r="EQ180" s="203"/>
      <c r="ER180" s="203"/>
      <c r="ES180" s="203"/>
      <c r="ET180" s="203"/>
      <c r="EU180" s="203"/>
      <c r="EV180" s="203"/>
      <c r="EW180" s="203"/>
      <c r="EX180" s="203"/>
      <c r="EY180" s="203"/>
      <c r="EZ180" s="203"/>
      <c r="FA180" s="203"/>
      <c r="FB180" s="203"/>
      <c r="FC180" s="203"/>
      <c r="FD180" s="203"/>
      <c r="FE180" s="203"/>
      <c r="FF180" s="203"/>
      <c r="FG180" s="203"/>
      <c r="FH180" s="203"/>
      <c r="FI180" s="203"/>
      <c r="FJ180" s="203"/>
      <c r="FK180" s="203"/>
      <c r="FL180" s="203"/>
      <c r="FM180" s="203"/>
      <c r="FN180" s="203"/>
      <c r="FO180" s="203"/>
      <c r="FP180" s="203"/>
      <c r="FQ180" s="203"/>
      <c r="FR180" s="203"/>
      <c r="FS180" s="203"/>
      <c r="FT180" s="203"/>
      <c r="FU180" s="203"/>
      <c r="FV180" s="203"/>
      <c r="FW180" s="203"/>
      <c r="FX180" s="203"/>
      <c r="FY180" s="203"/>
      <c r="FZ180" s="203"/>
      <c r="GA180" s="203"/>
      <c r="GB180" s="203"/>
      <c r="GC180" s="203"/>
      <c r="GD180" s="203"/>
      <c r="GE180" s="203"/>
      <c r="GF180" s="203"/>
      <c r="GG180" s="203"/>
      <c r="GH180" s="203"/>
      <c r="GI180" s="203"/>
      <c r="GJ180" s="203"/>
      <c r="GK180" s="6"/>
    </row>
    <row r="181" spans="1:193" ht="15.75">
      <c r="A181" s="386"/>
      <c r="B181" s="12"/>
      <c r="C181" s="67"/>
      <c r="D181" s="67"/>
      <c r="E181" s="12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443"/>
      <c r="AX181" s="443"/>
      <c r="AY181" s="443"/>
      <c r="AZ181" s="443"/>
      <c r="BA181" s="443"/>
      <c r="BB181" s="443"/>
      <c r="BC181" s="443"/>
      <c r="BD181" s="443"/>
      <c r="BE181" s="443"/>
      <c r="BF181" s="127"/>
      <c r="BG181" s="127"/>
      <c r="BH181" s="127"/>
      <c r="BI181" s="127"/>
      <c r="BJ181" s="127"/>
      <c r="BK181" s="127"/>
      <c r="BL181" s="127"/>
      <c r="BM181" s="127"/>
      <c r="BN181" s="127"/>
      <c r="BO181" s="8"/>
      <c r="BP181" s="8"/>
      <c r="BQ181" s="86"/>
      <c r="BR181" s="86"/>
      <c r="BS181" s="86"/>
      <c r="BT181" s="127"/>
      <c r="BU181" s="127"/>
      <c r="BV181" s="127"/>
      <c r="BW181" s="127"/>
      <c r="BX181" s="127"/>
      <c r="BY181" s="127"/>
      <c r="BZ181" s="127"/>
      <c r="CA181" s="127"/>
      <c r="CB181" s="127"/>
      <c r="CC181" s="8"/>
      <c r="CD181" s="8"/>
      <c r="CE181" s="20"/>
      <c r="CF181" s="20"/>
      <c r="CG181" s="20"/>
      <c r="CH181" s="20"/>
      <c r="CI181" s="8"/>
      <c r="CJ181" s="201"/>
      <c r="CK181" s="201"/>
      <c r="CL181" s="201"/>
      <c r="CM181" s="201"/>
      <c r="CN181" s="201"/>
      <c r="CO181" s="201"/>
      <c r="CP181" s="267"/>
      <c r="CQ181" s="201"/>
      <c r="CR181" s="45"/>
      <c r="CS181" s="44"/>
      <c r="CT181" s="44"/>
      <c r="CU181" s="44"/>
      <c r="CV181" s="44"/>
      <c r="CW181" s="44"/>
      <c r="CX181" s="44"/>
      <c r="CY181" s="44"/>
      <c r="CZ181" s="44"/>
      <c r="DA181" s="41"/>
      <c r="DB181" s="41"/>
      <c r="DC181" s="41"/>
      <c r="DD181" s="12"/>
      <c r="DE181" s="12"/>
      <c r="DF181" s="12"/>
      <c r="DG181" s="12"/>
      <c r="DH181" s="12"/>
      <c r="DI181" s="12"/>
      <c r="DJ181" s="12"/>
      <c r="DK181" s="203"/>
      <c r="DL181" s="203"/>
      <c r="DM181" s="203"/>
      <c r="DN181" s="203"/>
      <c r="DO181" s="203"/>
      <c r="DP181" s="203"/>
      <c r="DQ181" s="203"/>
      <c r="DR181" s="203"/>
      <c r="DS181" s="203"/>
      <c r="DT181" s="203"/>
      <c r="DU181" s="203"/>
      <c r="DV181" s="203"/>
      <c r="DW181" s="203"/>
      <c r="DX181" s="203"/>
      <c r="DY181" s="203"/>
      <c r="DZ181" s="203"/>
      <c r="EA181" s="203"/>
      <c r="EB181" s="203"/>
      <c r="EC181" s="203"/>
      <c r="ED181" s="203"/>
      <c r="EE181" s="203"/>
      <c r="EF181" s="203"/>
      <c r="EG181" s="203"/>
      <c r="EH181" s="203"/>
      <c r="EI181" s="203"/>
      <c r="EJ181" s="203"/>
      <c r="EK181" s="203"/>
      <c r="EL181" s="203"/>
      <c r="EM181" s="203"/>
      <c r="EN181" s="203"/>
      <c r="EO181" s="203"/>
      <c r="EP181" s="203"/>
      <c r="EQ181" s="203"/>
      <c r="ER181" s="203"/>
      <c r="ES181" s="203"/>
      <c r="ET181" s="203"/>
      <c r="EU181" s="203"/>
      <c r="EV181" s="203"/>
      <c r="EW181" s="203"/>
      <c r="EX181" s="203"/>
      <c r="EY181" s="203"/>
      <c r="EZ181" s="203"/>
      <c r="FA181" s="203"/>
      <c r="FB181" s="203"/>
      <c r="FC181" s="203"/>
      <c r="FD181" s="203"/>
      <c r="FE181" s="203"/>
      <c r="FF181" s="203"/>
      <c r="FG181" s="203"/>
      <c r="FH181" s="203"/>
      <c r="FI181" s="203"/>
      <c r="FJ181" s="203"/>
      <c r="FK181" s="203"/>
      <c r="FL181" s="203"/>
      <c r="FM181" s="203"/>
      <c r="FN181" s="203"/>
      <c r="FO181" s="203"/>
      <c r="FP181" s="203"/>
      <c r="FQ181" s="203"/>
      <c r="FR181" s="203"/>
      <c r="FS181" s="203"/>
      <c r="FT181" s="203"/>
      <c r="FU181" s="203"/>
      <c r="FV181" s="203"/>
      <c r="FW181" s="203"/>
      <c r="FX181" s="203"/>
      <c r="FY181" s="203"/>
      <c r="FZ181" s="203"/>
      <c r="GA181" s="203"/>
      <c r="GB181" s="203"/>
      <c r="GC181" s="203"/>
      <c r="GD181" s="203"/>
      <c r="GE181" s="203"/>
      <c r="GF181" s="203"/>
      <c r="GG181" s="203"/>
      <c r="GH181" s="203"/>
      <c r="GI181" s="203"/>
      <c r="GJ181" s="203"/>
      <c r="GK181" s="6"/>
    </row>
    <row r="182" spans="1:193" ht="15.75">
      <c r="A182" s="386"/>
      <c r="B182" s="12"/>
      <c r="C182" s="67"/>
      <c r="D182" s="67"/>
      <c r="E182" s="832" t="s">
        <v>108</v>
      </c>
      <c r="F182" s="833"/>
      <c r="G182" s="833"/>
      <c r="H182" s="833"/>
      <c r="I182" s="833"/>
      <c r="J182" s="833"/>
      <c r="K182" s="833"/>
      <c r="L182" s="833"/>
      <c r="M182" s="833"/>
      <c r="N182" s="833"/>
      <c r="O182" s="833"/>
      <c r="P182" s="833"/>
      <c r="Q182" s="833"/>
      <c r="R182" s="833"/>
      <c r="S182" s="833"/>
      <c r="T182" s="833"/>
      <c r="U182" s="833"/>
      <c r="V182" s="833"/>
      <c r="W182" s="833"/>
      <c r="X182" s="833"/>
      <c r="Y182" s="833"/>
      <c r="Z182" s="833"/>
      <c r="AA182" s="833"/>
      <c r="AB182" s="833"/>
      <c r="AC182" s="833"/>
      <c r="AD182" s="833"/>
      <c r="AE182" s="833"/>
      <c r="AF182" s="833"/>
      <c r="AG182" s="833"/>
      <c r="AH182" s="833"/>
      <c r="AI182" s="833"/>
      <c r="AJ182" s="833"/>
      <c r="AK182" s="85"/>
      <c r="AL182" s="85"/>
      <c r="AM182" s="85"/>
      <c r="AN182" s="85"/>
      <c r="AO182" s="85"/>
      <c r="AP182" s="85"/>
      <c r="AQ182" s="85"/>
      <c r="AR182" s="85"/>
      <c r="AS182" s="85"/>
      <c r="AT182" s="85"/>
      <c r="AU182" s="85"/>
      <c r="AV182" s="214"/>
      <c r="AW182" s="839" t="e">
        <f>IF(AW166&lt;&gt;0,CR45,"")</f>
        <v>#DIV/0!</v>
      </c>
      <c r="AX182" s="840"/>
      <c r="AY182" s="840"/>
      <c r="AZ182" s="840"/>
      <c r="BA182" s="840"/>
      <c r="BB182" s="840"/>
      <c r="BC182" s="840"/>
      <c r="BD182" s="840"/>
      <c r="BE182" s="841"/>
      <c r="BF182" s="127"/>
      <c r="BG182" s="127"/>
      <c r="BH182" s="127"/>
      <c r="BI182" s="127"/>
      <c r="BJ182" s="127"/>
      <c r="BK182" s="127"/>
      <c r="BL182" s="127"/>
      <c r="BM182" s="127"/>
      <c r="BN182" s="127"/>
      <c r="BO182" s="8"/>
      <c r="BP182" s="8"/>
      <c r="BQ182" s="86"/>
      <c r="BR182" s="86"/>
      <c r="BS182" s="86"/>
      <c r="BT182" s="127"/>
      <c r="BU182" s="127"/>
      <c r="BV182" s="127"/>
      <c r="BW182" s="127"/>
      <c r="BX182" s="127"/>
      <c r="BY182" s="127"/>
      <c r="BZ182" s="127"/>
      <c r="CA182" s="127"/>
      <c r="CB182" s="127"/>
      <c r="CC182" s="8"/>
      <c r="CD182" s="8"/>
      <c r="CE182" s="20"/>
      <c r="CF182" s="20"/>
      <c r="CG182" s="20"/>
      <c r="CH182" s="20"/>
      <c r="CI182" s="8"/>
      <c r="CJ182" s="201"/>
      <c r="CK182" s="201"/>
      <c r="CL182" s="201"/>
      <c r="CM182" s="201"/>
      <c r="CN182" s="201"/>
      <c r="CO182" s="201"/>
      <c r="CP182" s="267"/>
      <c r="CQ182" s="201"/>
      <c r="CR182" s="45"/>
      <c r="CS182" s="44"/>
      <c r="CT182" s="44"/>
      <c r="CU182" s="44"/>
      <c r="CV182" s="44"/>
      <c r="CW182" s="44"/>
      <c r="CX182" s="44"/>
      <c r="CY182" s="44"/>
      <c r="CZ182" s="44"/>
      <c r="DA182" s="41"/>
      <c r="DB182" s="41"/>
      <c r="DC182" s="41"/>
      <c r="DD182" s="12"/>
      <c r="DE182" s="12"/>
      <c r="DF182" s="12"/>
      <c r="DG182" s="12"/>
      <c r="DH182" s="12"/>
      <c r="DI182" s="12"/>
      <c r="DJ182" s="12"/>
      <c r="DK182" s="203"/>
      <c r="DL182" s="203"/>
      <c r="DM182" s="203"/>
      <c r="DN182" s="203"/>
      <c r="DO182" s="203"/>
      <c r="DP182" s="203"/>
      <c r="DQ182" s="203"/>
      <c r="DR182" s="203"/>
      <c r="DS182" s="203"/>
      <c r="DT182" s="203"/>
      <c r="DU182" s="203"/>
      <c r="DV182" s="203"/>
      <c r="DW182" s="203"/>
      <c r="DX182" s="203"/>
      <c r="DY182" s="203"/>
      <c r="DZ182" s="203"/>
      <c r="EA182" s="203"/>
      <c r="EB182" s="203"/>
      <c r="EC182" s="203"/>
      <c r="ED182" s="203"/>
      <c r="EE182" s="203"/>
      <c r="EF182" s="203"/>
      <c r="EG182" s="203"/>
      <c r="EH182" s="203"/>
      <c r="EI182" s="203"/>
      <c r="EJ182" s="203"/>
      <c r="EK182" s="203"/>
      <c r="EL182" s="203"/>
      <c r="EM182" s="203"/>
      <c r="EN182" s="203"/>
      <c r="EO182" s="203"/>
      <c r="EP182" s="203"/>
      <c r="EQ182" s="203"/>
      <c r="ER182" s="203"/>
      <c r="ES182" s="203"/>
      <c r="ET182" s="203"/>
      <c r="EU182" s="203"/>
      <c r="EV182" s="203"/>
      <c r="EW182" s="203"/>
      <c r="EX182" s="203"/>
      <c r="EY182" s="203"/>
      <c r="EZ182" s="203"/>
      <c r="FA182" s="203"/>
      <c r="FB182" s="203"/>
      <c r="FC182" s="203"/>
      <c r="FD182" s="203"/>
      <c r="FE182" s="203"/>
      <c r="FF182" s="203"/>
      <c r="FG182" s="203"/>
      <c r="FH182" s="203"/>
      <c r="FI182" s="203"/>
      <c r="FJ182" s="203"/>
      <c r="FK182" s="203"/>
      <c r="FL182" s="203"/>
      <c r="FM182" s="203"/>
      <c r="FN182" s="203"/>
      <c r="FO182" s="203"/>
      <c r="FP182" s="203"/>
      <c r="FQ182" s="203"/>
      <c r="FR182" s="203"/>
      <c r="FS182" s="203"/>
      <c r="FT182" s="203"/>
      <c r="FU182" s="203"/>
      <c r="FV182" s="203"/>
      <c r="FW182" s="203"/>
      <c r="FX182" s="203"/>
      <c r="FY182" s="203"/>
      <c r="FZ182" s="203"/>
      <c r="GA182" s="203"/>
      <c r="GB182" s="203"/>
      <c r="GC182" s="203"/>
      <c r="GD182" s="203"/>
      <c r="GE182" s="203"/>
      <c r="GF182" s="203"/>
      <c r="GG182" s="203"/>
      <c r="GH182" s="203"/>
      <c r="GI182" s="203"/>
      <c r="GJ182" s="203"/>
      <c r="GK182" s="6"/>
    </row>
    <row r="183" spans="1:193" ht="15.75">
      <c r="A183" s="386"/>
      <c r="B183" s="12"/>
      <c r="C183" s="67"/>
      <c r="D183" s="67"/>
      <c r="E183" s="832" t="s">
        <v>164</v>
      </c>
      <c r="F183" s="833"/>
      <c r="G183" s="833"/>
      <c r="H183" s="833"/>
      <c r="I183" s="833"/>
      <c r="J183" s="833"/>
      <c r="K183" s="833"/>
      <c r="L183" s="833"/>
      <c r="M183" s="833"/>
      <c r="N183" s="833"/>
      <c r="O183" s="833"/>
      <c r="P183" s="833"/>
      <c r="Q183" s="833"/>
      <c r="R183" s="833"/>
      <c r="S183" s="833"/>
      <c r="T183" s="833"/>
      <c r="U183" s="833"/>
      <c r="V183" s="833"/>
      <c r="W183" s="833"/>
      <c r="X183" s="833"/>
      <c r="Y183" s="833"/>
      <c r="Z183" s="833"/>
      <c r="AA183" s="833"/>
      <c r="AB183" s="833"/>
      <c r="AC183" s="833"/>
      <c r="AD183" s="833"/>
      <c r="AE183" s="833"/>
      <c r="AF183" s="833"/>
      <c r="AG183" s="833"/>
      <c r="AH183" s="833"/>
      <c r="AI183" s="833"/>
      <c r="AJ183" s="833"/>
      <c r="AK183" s="85"/>
      <c r="AL183" s="85"/>
      <c r="AM183" s="85"/>
      <c r="AN183" s="85"/>
      <c r="AO183" s="85"/>
      <c r="AP183" s="85"/>
      <c r="AQ183" s="85"/>
      <c r="AR183" s="85"/>
      <c r="AS183" s="85"/>
      <c r="AT183" s="85"/>
      <c r="AU183" s="85"/>
      <c r="AV183" s="85"/>
      <c r="AW183" s="839" t="e">
        <f>IF(AW166&lt;&gt;0,AW166,"")</f>
        <v>#DIV/0!</v>
      </c>
      <c r="AX183" s="840"/>
      <c r="AY183" s="840"/>
      <c r="AZ183" s="840"/>
      <c r="BA183" s="840"/>
      <c r="BB183" s="840"/>
      <c r="BC183" s="840"/>
      <c r="BD183" s="840"/>
      <c r="BE183" s="841"/>
      <c r="BF183" s="127"/>
      <c r="BG183" s="127"/>
      <c r="BH183" s="127"/>
      <c r="BI183" s="127"/>
      <c r="BJ183" s="127"/>
      <c r="BK183" s="127"/>
      <c r="BL183" s="127"/>
      <c r="BM183" s="127"/>
      <c r="BN183" s="127"/>
      <c r="BO183" s="8"/>
      <c r="BP183" s="8"/>
      <c r="BQ183" s="86"/>
      <c r="BR183" s="86"/>
      <c r="BS183" s="86"/>
      <c r="BT183" s="127"/>
      <c r="BU183" s="127"/>
      <c r="BV183" s="127"/>
      <c r="BW183" s="127"/>
      <c r="BX183" s="127"/>
      <c r="BY183" s="127"/>
      <c r="BZ183" s="127"/>
      <c r="CA183" s="127"/>
      <c r="CB183" s="127"/>
      <c r="CC183" s="8"/>
      <c r="CD183" s="8"/>
      <c r="CE183" s="20"/>
      <c r="CF183" s="20"/>
      <c r="CG183" s="20"/>
      <c r="CH183" s="20"/>
      <c r="CI183" s="8"/>
      <c r="CJ183" s="201"/>
      <c r="CK183" s="201"/>
      <c r="CL183" s="201"/>
      <c r="CM183" s="201"/>
      <c r="CN183" s="201"/>
      <c r="CO183" s="201"/>
      <c r="CP183" s="267"/>
      <c r="CQ183" s="201"/>
      <c r="CR183" s="45"/>
      <c r="CS183" s="44"/>
      <c r="CT183" s="44"/>
      <c r="CU183" s="44"/>
      <c r="CV183" s="44"/>
      <c r="CW183" s="44"/>
      <c r="CX183" s="44"/>
      <c r="CY183" s="44"/>
      <c r="CZ183" s="44"/>
      <c r="DA183" s="41"/>
      <c r="DB183" s="41"/>
      <c r="DC183" s="41"/>
      <c r="DD183" s="12"/>
      <c r="DE183" s="12"/>
      <c r="DF183" s="12"/>
      <c r="DG183" s="12"/>
      <c r="DH183" s="12"/>
      <c r="DI183" s="12"/>
      <c r="DJ183" s="12"/>
      <c r="DK183" s="203"/>
      <c r="DL183" s="203"/>
      <c r="DM183" s="203"/>
      <c r="DN183" s="203"/>
      <c r="DO183" s="203"/>
      <c r="DP183" s="203"/>
      <c r="DQ183" s="203"/>
      <c r="DR183" s="203"/>
      <c r="DS183" s="203"/>
      <c r="DT183" s="203"/>
      <c r="DU183" s="203"/>
      <c r="DV183" s="203"/>
      <c r="DW183" s="203"/>
      <c r="DX183" s="203"/>
      <c r="DY183" s="203"/>
      <c r="DZ183" s="203"/>
      <c r="EA183" s="203"/>
      <c r="EB183" s="203"/>
      <c r="EC183" s="203"/>
      <c r="ED183" s="203"/>
      <c r="EE183" s="203"/>
      <c r="EF183" s="203"/>
      <c r="EG183" s="203"/>
      <c r="EH183" s="203"/>
      <c r="EI183" s="203"/>
      <c r="EJ183" s="203"/>
      <c r="EK183" s="203"/>
      <c r="EL183" s="203"/>
      <c r="EM183" s="203"/>
      <c r="EN183" s="203"/>
      <c r="EO183" s="203"/>
      <c r="EP183" s="203"/>
      <c r="EQ183" s="203"/>
      <c r="ER183" s="203"/>
      <c r="ES183" s="203"/>
      <c r="ET183" s="203"/>
      <c r="EU183" s="203"/>
      <c r="EV183" s="203"/>
      <c r="EW183" s="203"/>
      <c r="EX183" s="203"/>
      <c r="EY183" s="203"/>
      <c r="EZ183" s="203"/>
      <c r="FA183" s="203"/>
      <c r="FB183" s="203"/>
      <c r="FC183" s="203"/>
      <c r="FD183" s="203"/>
      <c r="FE183" s="203"/>
      <c r="FF183" s="203"/>
      <c r="FG183" s="203"/>
      <c r="FH183" s="203"/>
      <c r="FI183" s="203"/>
      <c r="FJ183" s="203"/>
      <c r="FK183" s="203"/>
      <c r="FL183" s="203"/>
      <c r="FM183" s="203"/>
      <c r="FN183" s="203"/>
      <c r="FO183" s="203"/>
      <c r="FP183" s="203"/>
      <c r="FQ183" s="203"/>
      <c r="FR183" s="203"/>
      <c r="FS183" s="203"/>
      <c r="FT183" s="203"/>
      <c r="FU183" s="203"/>
      <c r="FV183" s="203"/>
      <c r="FW183" s="203"/>
      <c r="FX183" s="203"/>
      <c r="FY183" s="203"/>
      <c r="FZ183" s="203"/>
      <c r="GA183" s="203"/>
      <c r="GB183" s="203"/>
      <c r="GC183" s="203"/>
      <c r="GD183" s="203"/>
      <c r="GE183" s="203"/>
      <c r="GF183" s="203"/>
      <c r="GG183" s="203"/>
      <c r="GH183" s="203"/>
      <c r="GI183" s="203"/>
      <c r="GJ183" s="203"/>
      <c r="GK183" s="6"/>
    </row>
    <row r="184" spans="1:193" ht="15.75">
      <c r="A184" s="386"/>
      <c r="B184" s="12"/>
      <c r="C184" s="67"/>
      <c r="D184" s="67"/>
      <c r="E184" s="832"/>
      <c r="F184" s="833"/>
      <c r="G184" s="833"/>
      <c r="H184" s="833"/>
      <c r="I184" s="833"/>
      <c r="J184" s="833"/>
      <c r="K184" s="833"/>
      <c r="L184" s="833"/>
      <c r="M184" s="833"/>
      <c r="N184" s="833"/>
      <c r="O184" s="833"/>
      <c r="P184" s="833"/>
      <c r="Q184" s="833"/>
      <c r="R184" s="833"/>
      <c r="S184" s="833"/>
      <c r="T184" s="833"/>
      <c r="U184" s="6"/>
      <c r="V184" s="215"/>
      <c r="W184" s="215"/>
      <c r="X184" s="215"/>
      <c r="Y184" s="215"/>
      <c r="Z184" s="215"/>
      <c r="AA184" s="215"/>
      <c r="AB184" s="215"/>
      <c r="AC184" s="215"/>
      <c r="AD184" s="215"/>
      <c r="AE184" s="215"/>
      <c r="AF184" s="215"/>
      <c r="AG184" s="215"/>
      <c r="AH184" s="215"/>
      <c r="AI184" s="215"/>
      <c r="AJ184" s="85"/>
      <c r="AK184" s="85"/>
      <c r="AL184" s="904" t="s">
        <v>134</v>
      </c>
      <c r="AM184" s="904"/>
      <c r="AN184" s="904"/>
      <c r="AO184" s="904"/>
      <c r="AP184" s="904"/>
      <c r="AQ184" s="904"/>
      <c r="AR184" s="904"/>
      <c r="AS184" s="904"/>
      <c r="AT184" s="904"/>
      <c r="AU184" s="904"/>
      <c r="AV184" s="85"/>
      <c r="AW184" s="839" t="e">
        <f>IF(AW166&lt;&gt;0,AW182-AW183,"")</f>
        <v>#DIV/0!</v>
      </c>
      <c r="AX184" s="840"/>
      <c r="AY184" s="840"/>
      <c r="AZ184" s="840"/>
      <c r="BA184" s="840"/>
      <c r="BB184" s="840"/>
      <c r="BC184" s="840"/>
      <c r="BD184" s="840"/>
      <c r="BE184" s="841"/>
      <c r="BF184" s="8"/>
      <c r="BG184" s="8"/>
      <c r="BH184" s="8"/>
      <c r="BI184" s="8"/>
      <c r="BJ184" s="8"/>
      <c r="BK184" s="8"/>
      <c r="BL184" s="8"/>
      <c r="BM184" s="8"/>
      <c r="BN184" s="8"/>
      <c r="BO184" s="85"/>
      <c r="BP184" s="86"/>
      <c r="BQ184" s="86"/>
      <c r="BR184" s="86"/>
      <c r="BS184" s="86"/>
      <c r="BT184" s="443"/>
      <c r="BU184" s="443"/>
      <c r="BV184" s="443"/>
      <c r="BW184" s="443"/>
      <c r="BX184" s="443"/>
      <c r="BY184" s="443"/>
      <c r="BZ184" s="443"/>
      <c r="CA184" s="443"/>
      <c r="CB184" s="443"/>
      <c r="CC184" s="8"/>
      <c r="CD184" s="8"/>
      <c r="CE184" s="20"/>
      <c r="CF184" s="20"/>
      <c r="CG184" s="20"/>
      <c r="CH184" s="20"/>
      <c r="CI184" s="8"/>
      <c r="CJ184" s="201"/>
      <c r="CK184" s="201"/>
      <c r="CL184" s="201"/>
      <c r="CM184" s="201"/>
      <c r="CN184" s="201"/>
      <c r="CO184" s="201"/>
      <c r="CP184" s="267"/>
      <c r="CQ184" s="201"/>
      <c r="CR184" s="45"/>
      <c r="CS184" s="44"/>
      <c r="CT184" s="44"/>
      <c r="CU184" s="44"/>
      <c r="CV184" s="44"/>
      <c r="CW184" s="44"/>
      <c r="CX184" s="44"/>
      <c r="CY184" s="44"/>
      <c r="CZ184" s="44"/>
      <c r="DA184" s="41"/>
      <c r="DB184" s="41"/>
      <c r="DC184" s="41"/>
      <c r="DD184" s="12"/>
      <c r="DE184" s="12"/>
      <c r="DF184" s="12"/>
      <c r="DG184" s="12"/>
      <c r="DH184" s="12"/>
      <c r="DI184" s="12"/>
      <c r="DJ184" s="12"/>
      <c r="DK184" s="203"/>
      <c r="DL184" s="203"/>
      <c r="DM184" s="203"/>
      <c r="DN184" s="203"/>
      <c r="DO184" s="203"/>
      <c r="DP184" s="203"/>
      <c r="DQ184" s="203"/>
      <c r="DR184" s="203"/>
      <c r="DS184" s="203"/>
      <c r="DT184" s="203"/>
      <c r="DU184" s="203"/>
      <c r="DV184" s="203"/>
      <c r="DW184" s="203"/>
      <c r="DX184" s="203"/>
      <c r="DY184" s="203"/>
      <c r="DZ184" s="203"/>
      <c r="EA184" s="203"/>
      <c r="EB184" s="203"/>
      <c r="EC184" s="203"/>
      <c r="ED184" s="203"/>
      <c r="EE184" s="203"/>
      <c r="EF184" s="203"/>
      <c r="EG184" s="203"/>
      <c r="EH184" s="203"/>
      <c r="EI184" s="203"/>
      <c r="EJ184" s="203"/>
      <c r="EK184" s="203"/>
      <c r="EL184" s="203"/>
      <c r="EM184" s="203"/>
      <c r="EN184" s="203"/>
      <c r="EO184" s="203"/>
      <c r="EP184" s="203"/>
      <c r="EQ184" s="203"/>
      <c r="ER184" s="203"/>
      <c r="ES184" s="203"/>
      <c r="ET184" s="203"/>
      <c r="EU184" s="203"/>
      <c r="EV184" s="203"/>
      <c r="EW184" s="203"/>
      <c r="EX184" s="203"/>
      <c r="EY184" s="203"/>
      <c r="EZ184" s="203"/>
      <c r="FA184" s="203"/>
      <c r="FB184" s="203"/>
      <c r="FC184" s="203"/>
      <c r="FD184" s="203"/>
      <c r="FE184" s="203"/>
      <c r="FF184" s="203"/>
      <c r="FG184" s="203"/>
      <c r="FH184" s="203"/>
      <c r="FI184" s="203"/>
      <c r="FJ184" s="203"/>
      <c r="FK184" s="203"/>
      <c r="FL184" s="203"/>
      <c r="FM184" s="203"/>
      <c r="FN184" s="203"/>
      <c r="FO184" s="203"/>
      <c r="FP184" s="203"/>
      <c r="FQ184" s="203"/>
      <c r="FR184" s="203"/>
      <c r="FS184" s="203"/>
      <c r="FT184" s="203"/>
      <c r="FU184" s="203"/>
      <c r="FV184" s="203"/>
      <c r="FW184" s="203"/>
      <c r="FX184" s="203"/>
      <c r="FY184" s="203"/>
      <c r="FZ184" s="203"/>
      <c r="GA184" s="203"/>
      <c r="GB184" s="203"/>
      <c r="GC184" s="203"/>
      <c r="GD184" s="203"/>
      <c r="GE184" s="203"/>
      <c r="GF184" s="203"/>
      <c r="GG184" s="203"/>
      <c r="GH184" s="203"/>
      <c r="GI184" s="203"/>
      <c r="GJ184" s="203"/>
      <c r="GK184" s="6"/>
    </row>
    <row r="185" spans="1:193" ht="15.75">
      <c r="A185" s="386"/>
      <c r="B185" s="12"/>
      <c r="C185" s="67"/>
      <c r="D185" s="67"/>
      <c r="E185" s="12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
      <c r="AX185" s="8"/>
      <c r="AY185" s="8"/>
      <c r="AZ185" s="8"/>
      <c r="BA185" s="8"/>
      <c r="BB185" s="8"/>
      <c r="BC185" s="8"/>
      <c r="BD185" s="8"/>
      <c r="BE185" s="8"/>
      <c r="BF185" s="6"/>
      <c r="BG185" s="827" t="s">
        <v>125</v>
      </c>
      <c r="BH185" s="827"/>
      <c r="BI185" s="827"/>
      <c r="BJ185" s="827"/>
      <c r="BK185" s="827"/>
      <c r="BL185" s="827"/>
      <c r="BM185" s="827"/>
      <c r="BN185" s="827"/>
      <c r="BO185" s="827"/>
      <c r="BP185" s="22"/>
      <c r="BQ185" s="22"/>
      <c r="BR185" s="22"/>
      <c r="BS185" s="22"/>
      <c r="BT185" s="899" t="s">
        <v>126</v>
      </c>
      <c r="BU185" s="899"/>
      <c r="BV185" s="899"/>
      <c r="BW185" s="899"/>
      <c r="BX185" s="899"/>
      <c r="BY185" s="899"/>
      <c r="BZ185" s="899"/>
      <c r="CA185" s="899"/>
      <c r="CB185" s="899"/>
      <c r="CC185" s="190"/>
      <c r="CD185" s="8"/>
      <c r="CE185" s="20"/>
      <c r="CF185" s="20"/>
      <c r="CG185" s="900" t="s">
        <v>128</v>
      </c>
      <c r="CH185" s="900"/>
      <c r="CI185" s="900"/>
      <c r="CJ185" s="900"/>
      <c r="CK185" s="900"/>
      <c r="CL185" s="900"/>
      <c r="CM185" s="900"/>
      <c r="CN185" s="900"/>
      <c r="CO185" s="900"/>
      <c r="CP185" s="267"/>
      <c r="CQ185" s="201"/>
      <c r="CR185" s="45"/>
      <c r="CS185" s="44"/>
      <c r="CT185" s="44"/>
      <c r="CU185" s="44"/>
      <c r="CV185" s="44"/>
      <c r="CW185" s="44"/>
      <c r="CX185" s="44"/>
      <c r="CY185" s="44"/>
      <c r="CZ185" s="44"/>
      <c r="DA185" s="41"/>
      <c r="DB185" s="41"/>
      <c r="DC185" s="41"/>
      <c r="DD185" s="12"/>
      <c r="DE185" s="12"/>
      <c r="DF185" s="12"/>
      <c r="DG185" s="12"/>
      <c r="DH185" s="12"/>
      <c r="DI185" s="12"/>
      <c r="DJ185" s="12"/>
      <c r="DK185" s="203"/>
      <c r="DL185" s="203"/>
      <c r="DM185" s="203"/>
      <c r="DN185" s="203"/>
      <c r="DO185" s="203"/>
      <c r="DP185" s="203"/>
      <c r="DQ185" s="203"/>
      <c r="DR185" s="203"/>
      <c r="DS185" s="203"/>
      <c r="DT185" s="203"/>
      <c r="DU185" s="203"/>
      <c r="DV185" s="203"/>
      <c r="DW185" s="203"/>
      <c r="DX185" s="203"/>
      <c r="DY185" s="203"/>
      <c r="DZ185" s="203"/>
      <c r="EA185" s="203"/>
      <c r="EB185" s="203"/>
      <c r="EC185" s="203"/>
      <c r="ED185" s="203"/>
      <c r="EE185" s="203"/>
      <c r="EF185" s="203"/>
      <c r="EG185" s="203"/>
      <c r="EH185" s="203"/>
      <c r="EI185" s="203"/>
      <c r="EJ185" s="203"/>
      <c r="EK185" s="203"/>
      <c r="EL185" s="203"/>
      <c r="EM185" s="203"/>
      <c r="EN185" s="203"/>
      <c r="EO185" s="203"/>
      <c r="EP185" s="203"/>
      <c r="EQ185" s="203"/>
      <c r="ER185" s="203"/>
      <c r="ES185" s="203"/>
      <c r="ET185" s="203"/>
      <c r="EU185" s="203"/>
      <c r="EV185" s="203"/>
      <c r="EW185" s="203"/>
      <c r="EX185" s="203"/>
      <c r="EY185" s="203"/>
      <c r="EZ185" s="203"/>
      <c r="FA185" s="203"/>
      <c r="FB185" s="203"/>
      <c r="FC185" s="203"/>
      <c r="FD185" s="203"/>
      <c r="FE185" s="203"/>
      <c r="FF185" s="203"/>
      <c r="FG185" s="203"/>
      <c r="FH185" s="203"/>
      <c r="FI185" s="203"/>
      <c r="FJ185" s="203"/>
      <c r="FK185" s="203"/>
      <c r="FL185" s="203"/>
      <c r="FM185" s="203"/>
      <c r="FN185" s="203"/>
      <c r="FO185" s="203"/>
      <c r="FP185" s="203"/>
      <c r="FQ185" s="203"/>
      <c r="FR185" s="203"/>
      <c r="FS185" s="203"/>
      <c r="FT185" s="203"/>
      <c r="FU185" s="203"/>
      <c r="FV185" s="203"/>
      <c r="FW185" s="203"/>
      <c r="FX185" s="203"/>
      <c r="FY185" s="203"/>
      <c r="FZ185" s="203"/>
      <c r="GA185" s="203"/>
      <c r="GB185" s="203"/>
      <c r="GC185" s="203"/>
      <c r="GD185" s="203"/>
      <c r="GE185" s="203"/>
      <c r="GF185" s="203"/>
      <c r="GG185" s="203"/>
      <c r="GH185" s="203"/>
      <c r="GI185" s="203"/>
      <c r="GJ185" s="203"/>
      <c r="GK185" s="6"/>
    </row>
    <row r="186" spans="1:193" s="211" customFormat="1" ht="15.75">
      <c r="A186" s="386"/>
      <c r="B186" s="21"/>
      <c r="C186" s="67"/>
      <c r="D186" s="67"/>
      <c r="E186" s="830" t="s">
        <v>110</v>
      </c>
      <c r="F186" s="831"/>
      <c r="G186" s="831"/>
      <c r="H186" s="831"/>
      <c r="I186" s="831"/>
      <c r="J186" s="831"/>
      <c r="K186" s="831"/>
      <c r="L186" s="831"/>
      <c r="M186" s="831"/>
      <c r="N186" s="831"/>
      <c r="O186" s="831"/>
      <c r="P186" s="831"/>
      <c r="Q186" s="831"/>
      <c r="R186" s="831"/>
      <c r="S186" s="831"/>
      <c r="T186" s="831"/>
      <c r="U186" s="831"/>
      <c r="V186" s="831"/>
      <c r="W186" s="831"/>
      <c r="X186" s="831"/>
      <c r="Y186" s="831"/>
      <c r="Z186" s="831"/>
      <c r="AA186" s="831"/>
      <c r="AB186" s="831"/>
      <c r="AC186" s="831"/>
      <c r="AD186" s="831"/>
      <c r="AE186" s="831"/>
      <c r="AF186" s="831"/>
      <c r="AG186" s="831"/>
      <c r="AH186" s="831"/>
      <c r="AI186" s="831"/>
      <c r="AJ186" s="83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26"/>
      <c r="BF186" s="26"/>
      <c r="BG186" s="737" t="e">
        <f>SUM(BG178:BO184)</f>
        <v>#DIV/0!</v>
      </c>
      <c r="BH186" s="738"/>
      <c r="BI186" s="738"/>
      <c r="BJ186" s="738"/>
      <c r="BK186" s="738"/>
      <c r="BL186" s="738"/>
      <c r="BM186" s="738"/>
      <c r="BN186" s="738"/>
      <c r="BO186" s="739"/>
      <c r="BP186" s="26"/>
      <c r="BQ186" s="26"/>
      <c r="BR186" s="26"/>
      <c r="BS186" s="26"/>
      <c r="BT186" s="852" t="e">
        <f>BT164</f>
        <v>#DIV/0!</v>
      </c>
      <c r="BU186" s="853"/>
      <c r="BV186" s="853"/>
      <c r="BW186" s="853"/>
      <c r="BX186" s="853"/>
      <c r="BY186" s="853"/>
      <c r="BZ186" s="853"/>
      <c r="CA186" s="853"/>
      <c r="CB186" s="854"/>
      <c r="CC186" s="26"/>
      <c r="CD186" s="26"/>
      <c r="CE186" s="83"/>
      <c r="CF186" s="83"/>
      <c r="CG186" s="905" t="e">
        <f>BG186+BT186</f>
        <v>#DIV/0!</v>
      </c>
      <c r="CH186" s="905"/>
      <c r="CI186" s="905"/>
      <c r="CJ186" s="905"/>
      <c r="CK186" s="905"/>
      <c r="CL186" s="905"/>
      <c r="CM186" s="905"/>
      <c r="CN186" s="905"/>
      <c r="CO186" s="905"/>
      <c r="CP186" s="267"/>
      <c r="CQ186" s="201"/>
      <c r="CR186" s="45"/>
      <c r="CS186" s="44"/>
      <c r="CT186" s="44"/>
      <c r="CU186" s="44"/>
      <c r="CV186" s="44"/>
      <c r="CW186" s="44"/>
      <c r="CX186" s="44"/>
      <c r="CY186" s="44"/>
      <c r="CZ186" s="44"/>
      <c r="DA186" s="41"/>
      <c r="DB186" s="41"/>
      <c r="DC186" s="41"/>
      <c r="DD186" s="21"/>
      <c r="DE186" s="21"/>
      <c r="DF186" s="21"/>
      <c r="DG186" s="21"/>
      <c r="DH186" s="21"/>
      <c r="DI186" s="21"/>
      <c r="DJ186" s="21"/>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13"/>
    </row>
    <row r="187" spans="1:193" ht="15.75">
      <c r="A187" s="386"/>
      <c r="B187" s="12"/>
      <c r="C187" s="67"/>
      <c r="D187" s="67"/>
      <c r="E187" s="98"/>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3"/>
      <c r="AL187" s="93"/>
      <c r="AM187" s="93"/>
      <c r="AN187" s="122"/>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123"/>
      <c r="BO187" s="442"/>
      <c r="BP187" s="442"/>
      <c r="BQ187" s="442"/>
      <c r="BR187" s="442"/>
      <c r="BS187" s="442"/>
      <c r="BT187" s="442"/>
      <c r="BU187" s="442"/>
      <c r="BV187" s="442"/>
      <c r="BW187" s="124"/>
      <c r="BX187" s="124"/>
      <c r="BY187" s="124"/>
      <c r="BZ187" s="124"/>
      <c r="CA187" s="124"/>
      <c r="CB187" s="124"/>
      <c r="CC187" s="124"/>
      <c r="CD187" s="124"/>
      <c r="CE187" s="80"/>
      <c r="CF187" s="80"/>
      <c r="CG187" s="80"/>
      <c r="CH187" s="80"/>
      <c r="CI187" s="93"/>
      <c r="CJ187" s="268"/>
      <c r="CK187" s="268"/>
      <c r="CL187" s="268"/>
      <c r="CM187" s="268"/>
      <c r="CN187" s="268"/>
      <c r="CO187" s="268"/>
      <c r="CP187" s="269"/>
      <c r="CQ187" s="201"/>
      <c r="CR187" s="45"/>
      <c r="CS187" s="44"/>
      <c r="CT187" s="44"/>
      <c r="CU187" s="44"/>
      <c r="CV187" s="44"/>
      <c r="CW187" s="44"/>
      <c r="CX187" s="44"/>
      <c r="CY187" s="44"/>
      <c r="CZ187" s="44"/>
      <c r="DA187" s="41"/>
      <c r="DB187" s="41"/>
      <c r="DC187" s="41"/>
      <c r="DD187" s="12"/>
      <c r="DE187" s="12"/>
      <c r="DF187" s="12"/>
      <c r="DG187" s="12"/>
      <c r="DH187" s="12"/>
      <c r="DI187" s="12"/>
      <c r="DJ187" s="12"/>
      <c r="DK187" s="203"/>
      <c r="DL187" s="203"/>
      <c r="DM187" s="203"/>
      <c r="DN187" s="203"/>
      <c r="DO187" s="203"/>
      <c r="DP187" s="203"/>
      <c r="DQ187" s="203"/>
      <c r="DR187" s="203"/>
      <c r="DS187" s="203"/>
      <c r="DT187" s="203"/>
      <c r="DU187" s="203"/>
      <c r="DV187" s="203"/>
      <c r="DW187" s="203"/>
      <c r="DX187" s="203"/>
      <c r="DY187" s="203"/>
      <c r="DZ187" s="203"/>
      <c r="EA187" s="203"/>
      <c r="EB187" s="203"/>
      <c r="EC187" s="203"/>
      <c r="ED187" s="203"/>
      <c r="EE187" s="203"/>
      <c r="EF187" s="203"/>
      <c r="EG187" s="203"/>
      <c r="EH187" s="203"/>
      <c r="EI187" s="203"/>
      <c r="EJ187" s="203"/>
      <c r="EK187" s="203"/>
      <c r="EL187" s="203"/>
      <c r="EM187" s="203"/>
      <c r="EN187" s="203"/>
      <c r="EO187" s="203"/>
      <c r="EP187" s="203"/>
      <c r="EQ187" s="203"/>
      <c r="ER187" s="203"/>
      <c r="ES187" s="203"/>
      <c r="ET187" s="203"/>
      <c r="EU187" s="203"/>
      <c r="EV187" s="203"/>
      <c r="EW187" s="203"/>
      <c r="EX187" s="203"/>
      <c r="EY187" s="203"/>
      <c r="EZ187" s="203"/>
      <c r="FA187" s="203"/>
      <c r="FB187" s="203"/>
      <c r="FC187" s="203"/>
      <c r="FD187" s="203"/>
      <c r="FE187" s="203"/>
      <c r="FF187" s="203"/>
      <c r="FG187" s="203"/>
      <c r="FH187" s="203"/>
      <c r="FI187" s="203"/>
      <c r="FJ187" s="203"/>
      <c r="FK187" s="203"/>
      <c r="FL187" s="203"/>
      <c r="FM187" s="203"/>
      <c r="FN187" s="203"/>
      <c r="FO187" s="203"/>
      <c r="FP187" s="203"/>
      <c r="FQ187" s="203"/>
      <c r="FR187" s="203"/>
      <c r="FS187" s="203"/>
      <c r="FT187" s="203"/>
      <c r="FU187" s="203"/>
      <c r="FV187" s="203"/>
      <c r="FW187" s="203"/>
      <c r="FX187" s="203"/>
      <c r="FY187" s="203"/>
      <c r="FZ187" s="203"/>
      <c r="GA187" s="203"/>
      <c r="GB187" s="203"/>
      <c r="GC187" s="203"/>
      <c r="GD187" s="203"/>
      <c r="GE187" s="203"/>
      <c r="GF187" s="203"/>
      <c r="GG187" s="203"/>
      <c r="GH187" s="203"/>
      <c r="GI187" s="203"/>
      <c r="GJ187" s="203"/>
      <c r="GK187" s="6"/>
    </row>
    <row r="188" spans="1:193" ht="15.75">
      <c r="A188" s="386"/>
      <c r="B188" s="12"/>
      <c r="C188" s="67"/>
      <c r="D188" s="67"/>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202"/>
      <c r="AK188" s="57"/>
      <c r="AL188" s="57"/>
      <c r="AM188" s="57"/>
      <c r="AN188" s="40"/>
      <c r="AO188" s="40"/>
      <c r="AP188" s="40"/>
      <c r="AQ188" s="42"/>
      <c r="AR188" s="42"/>
      <c r="AS188" s="42"/>
      <c r="AT188" s="42"/>
      <c r="AU188" s="42"/>
      <c r="AV188" s="42"/>
      <c r="AW188" s="42"/>
      <c r="AX188" s="42"/>
      <c r="AY188" s="42"/>
      <c r="AZ188" s="42"/>
      <c r="BA188" s="40"/>
      <c r="BB188" s="40"/>
      <c r="BC188" s="40"/>
      <c r="BD188" s="40"/>
      <c r="BE188" s="40"/>
      <c r="BF188" s="40"/>
      <c r="BG188" s="40"/>
      <c r="BH188" s="40"/>
      <c r="BI188" s="54"/>
      <c r="BJ188" s="54"/>
      <c r="BK188" s="54"/>
      <c r="BL188" s="54"/>
      <c r="BM188" s="54"/>
      <c r="BN188" s="54"/>
      <c r="BO188" s="54"/>
      <c r="BP188" s="54"/>
      <c r="BQ188" s="54"/>
      <c r="BR188" s="54"/>
      <c r="BS188" s="54"/>
      <c r="BT188" s="54"/>
      <c r="BU188" s="54"/>
      <c r="BV188" s="92"/>
      <c r="BW188" s="92"/>
      <c r="BX188" s="92"/>
      <c r="BY188" s="92"/>
      <c r="BZ188" s="92"/>
      <c r="CA188" s="92"/>
      <c r="CB188" s="92"/>
      <c r="CC188" s="92"/>
      <c r="CD188" s="92"/>
      <c r="CE188" s="20"/>
      <c r="CF188" s="20"/>
      <c r="CG188" s="20"/>
      <c r="CH188" s="12"/>
      <c r="CI188" s="8"/>
      <c r="CJ188" s="201"/>
      <c r="CK188" s="201"/>
      <c r="CL188" s="201"/>
      <c r="CM188" s="201"/>
      <c r="CN188" s="201"/>
      <c r="CO188" s="201"/>
      <c r="CP188" s="201"/>
      <c r="CQ188" s="201"/>
      <c r="CR188" s="45"/>
      <c r="CS188" s="44"/>
      <c r="CT188" s="44"/>
      <c r="CU188" s="44"/>
      <c r="CV188" s="44"/>
      <c r="CW188" s="44"/>
      <c r="CX188" s="44"/>
      <c r="CY188" s="44"/>
      <c r="CZ188" s="44"/>
      <c r="DA188" s="41"/>
      <c r="DB188" s="41"/>
      <c r="DC188" s="41"/>
      <c r="DD188" s="12"/>
      <c r="DE188" s="12"/>
      <c r="DF188" s="12"/>
      <c r="DG188" s="12"/>
      <c r="DH188" s="12"/>
      <c r="DI188" s="12"/>
      <c r="DJ188" s="12"/>
      <c r="DK188" s="203"/>
      <c r="DL188" s="203"/>
      <c r="DM188" s="203"/>
      <c r="DN188" s="203"/>
      <c r="DO188" s="203"/>
      <c r="DP188" s="203"/>
      <c r="DQ188" s="203"/>
      <c r="DR188" s="203"/>
      <c r="DS188" s="203"/>
      <c r="DT188" s="203"/>
      <c r="DU188" s="203"/>
      <c r="DV188" s="203"/>
      <c r="DW188" s="203"/>
      <c r="DX188" s="203"/>
      <c r="DY188" s="203"/>
      <c r="DZ188" s="203"/>
      <c r="EA188" s="203"/>
      <c r="EB188" s="203"/>
      <c r="EC188" s="203"/>
      <c r="ED188" s="203"/>
      <c r="EE188" s="203"/>
      <c r="EF188" s="203"/>
      <c r="EG188" s="203"/>
      <c r="EH188" s="203"/>
      <c r="EI188" s="203"/>
      <c r="EJ188" s="203"/>
      <c r="EK188" s="203"/>
      <c r="EL188" s="203"/>
      <c r="EM188" s="203"/>
      <c r="EN188" s="203"/>
      <c r="EO188" s="203"/>
      <c r="EP188" s="203"/>
      <c r="EQ188" s="203"/>
      <c r="ER188" s="203"/>
      <c r="ES188" s="203"/>
      <c r="ET188" s="203"/>
      <c r="EU188" s="203"/>
      <c r="EV188" s="203"/>
      <c r="EW188" s="203"/>
      <c r="EX188" s="203"/>
      <c r="EY188" s="203"/>
      <c r="EZ188" s="203"/>
      <c r="FA188" s="203"/>
      <c r="FB188" s="203"/>
      <c r="FC188" s="203"/>
      <c r="FD188" s="203"/>
      <c r="FE188" s="203"/>
      <c r="FF188" s="203"/>
      <c r="FG188" s="203"/>
      <c r="FH188" s="203"/>
      <c r="FI188" s="203"/>
      <c r="FJ188" s="203"/>
      <c r="FK188" s="203"/>
      <c r="FL188" s="203"/>
      <c r="FM188" s="203"/>
      <c r="FN188" s="203"/>
      <c r="FO188" s="203"/>
      <c r="FP188" s="203"/>
      <c r="FQ188" s="203"/>
      <c r="FR188" s="203"/>
      <c r="FS188" s="203"/>
      <c r="FT188" s="203"/>
      <c r="FU188" s="203"/>
      <c r="FV188" s="203"/>
      <c r="FW188" s="203"/>
      <c r="FX188" s="203"/>
      <c r="FY188" s="203"/>
      <c r="FZ188" s="203"/>
      <c r="GA188" s="203"/>
      <c r="GB188" s="203"/>
      <c r="GC188" s="203"/>
      <c r="GD188" s="203"/>
      <c r="GE188" s="203"/>
      <c r="GF188" s="203"/>
      <c r="GG188" s="203"/>
      <c r="GH188" s="203"/>
      <c r="GI188" s="203"/>
      <c r="GJ188" s="203"/>
      <c r="GK188" s="6"/>
    </row>
    <row r="189" spans="1:193" s="3" customFormat="1" ht="19.5" customHeight="1">
      <c r="A189" s="386"/>
      <c r="B189" s="13"/>
      <c r="C189" s="389"/>
      <c r="D189" s="389"/>
      <c r="E189" s="204" t="s">
        <v>52</v>
      </c>
      <c r="F189" s="177"/>
      <c r="G189" s="177"/>
      <c r="H189" s="177"/>
      <c r="I189" s="177"/>
      <c r="J189" s="177"/>
      <c r="K189" s="177"/>
      <c r="L189" s="177"/>
      <c r="M189" s="163"/>
      <c r="N189" s="444"/>
      <c r="O189" s="444"/>
      <c r="P189" s="444"/>
      <c r="Q189" s="444"/>
      <c r="R189" s="444"/>
      <c r="S189" s="71"/>
      <c r="T189" s="139"/>
      <c r="U189" s="139"/>
      <c r="V189" s="139"/>
      <c r="W189" s="139"/>
      <c r="X189" s="139"/>
      <c r="Y189" s="139"/>
      <c r="Z189" s="139"/>
      <c r="AA189" s="139"/>
      <c r="AB189" s="139"/>
      <c r="AC189" s="139"/>
      <c r="AD189" s="139"/>
      <c r="AE189" s="139"/>
      <c r="AF189" s="139"/>
      <c r="AG189" s="139"/>
      <c r="AH189" s="139"/>
      <c r="AI189" s="139"/>
      <c r="AJ189" s="205"/>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62"/>
      <c r="BU189" s="62"/>
      <c r="BV189" s="62"/>
      <c r="BW189" s="62"/>
      <c r="BX189" s="62"/>
      <c r="BY189" s="62"/>
      <c r="BZ189" s="62"/>
      <c r="CA189" s="62"/>
      <c r="CB189" s="62"/>
      <c r="CC189" s="62"/>
      <c r="CD189" s="62"/>
      <c r="CE189" s="62"/>
      <c r="CF189" s="425"/>
      <c r="CG189" s="26"/>
      <c r="CH189" s="26"/>
      <c r="CI189" s="26"/>
      <c r="CJ189" s="26"/>
      <c r="CK189" s="26"/>
      <c r="CL189" s="26"/>
      <c r="CM189" s="26"/>
      <c r="CN189" s="26"/>
      <c r="CO189" s="26"/>
      <c r="CP189" s="26"/>
      <c r="CQ189" s="26"/>
      <c r="CR189" s="13"/>
      <c r="CS189" s="13"/>
      <c r="CT189" s="13"/>
      <c r="CU189" s="13"/>
      <c r="CV189" s="13"/>
      <c r="CW189" s="13"/>
      <c r="CX189" s="13"/>
      <c r="CY189" s="13"/>
      <c r="CZ189" s="13"/>
      <c r="DA189" s="13"/>
      <c r="DB189" s="13"/>
      <c r="DC189" s="1066"/>
      <c r="DD189" s="1066"/>
      <c r="DE189" s="1066"/>
      <c r="DF189" s="1066"/>
      <c r="DG189" s="1066"/>
      <c r="DH189" s="1066"/>
      <c r="DI189" s="1066"/>
      <c r="DJ189" s="1066"/>
      <c r="DK189" s="1066"/>
      <c r="DL189" s="1066"/>
      <c r="DM189" s="26"/>
      <c r="DN189" s="26"/>
      <c r="DO189" s="26"/>
      <c r="DP189" s="26"/>
      <c r="DQ189" s="26"/>
      <c r="DR189" s="26"/>
      <c r="DS189" s="26"/>
      <c r="DT189" s="26"/>
      <c r="DU189" s="26"/>
      <c r="DV189" s="26"/>
      <c r="DW189" s="26"/>
      <c r="DX189" s="26"/>
      <c r="DY189" s="26"/>
      <c r="DZ189" s="26"/>
      <c r="EA189" s="26"/>
      <c r="EB189" s="26"/>
      <c r="EC189" s="26"/>
      <c r="ED189" s="26"/>
      <c r="EE189" s="26"/>
      <c r="EF189" s="26"/>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row>
    <row r="190" spans="1:193" s="1" customFormat="1" ht="15" customHeight="1">
      <c r="A190" s="436"/>
      <c r="B190" s="6"/>
      <c r="C190" s="6"/>
      <c r="D190" s="6"/>
      <c r="E190" s="323"/>
      <c r="F190" s="116"/>
      <c r="G190" s="116"/>
      <c r="H190" s="116"/>
      <c r="I190" s="116"/>
      <c r="J190" s="116"/>
      <c r="K190" s="116"/>
      <c r="L190" s="116"/>
      <c r="M190" s="116"/>
      <c r="N190" s="116"/>
      <c r="O190" s="116"/>
      <c r="P190" s="116"/>
      <c r="Q190" s="116"/>
      <c r="R190" s="116"/>
      <c r="S190" s="116"/>
      <c r="T190" s="116"/>
      <c r="U190" s="380"/>
      <c r="V190" s="108"/>
      <c r="W190" s="108"/>
      <c r="X190" s="108"/>
      <c r="Y190" s="108"/>
      <c r="Z190" s="108"/>
      <c r="AA190" s="108"/>
      <c r="AB190" s="108"/>
      <c r="AC190" s="108"/>
      <c r="AD190" s="108"/>
      <c r="AE190" s="108"/>
      <c r="AF190" s="108"/>
      <c r="AG190" s="108"/>
      <c r="AH190" s="108"/>
      <c r="AI190" s="108"/>
      <c r="AJ190" s="48"/>
      <c r="AK190" s="48"/>
      <c r="AL190" s="48"/>
      <c r="AM190" s="48"/>
      <c r="AN190" s="48"/>
      <c r="AO190" s="48"/>
      <c r="AP190" s="48"/>
      <c r="AQ190" s="48"/>
      <c r="AR190" s="48"/>
      <c r="AS190" s="48"/>
      <c r="AT190" s="48"/>
      <c r="AU190" s="48"/>
      <c r="AV190" s="48"/>
      <c r="AW190" s="48"/>
      <c r="AX190" s="48"/>
      <c r="AY190" s="48"/>
      <c r="AZ190" s="48"/>
      <c r="BA190" s="48"/>
      <c r="BB190" s="48"/>
      <c r="BC190" s="49"/>
      <c r="BD190" s="49"/>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77"/>
      <c r="CE190" s="77"/>
      <c r="CF190" s="77"/>
      <c r="CG190" s="77"/>
      <c r="CH190" s="77"/>
      <c r="CI190" s="77"/>
      <c r="CJ190" s="77"/>
      <c r="CK190" s="77"/>
      <c r="CL190" s="77"/>
      <c r="CM190" s="77"/>
      <c r="CN190" s="77"/>
      <c r="CO190" s="77"/>
      <c r="CP190" s="77"/>
      <c r="CQ190" s="138"/>
      <c r="CR190" s="1101" t="s">
        <v>58</v>
      </c>
      <c r="CS190" s="1102"/>
      <c r="CT190" s="1102"/>
      <c r="CU190" s="1102"/>
      <c r="CV190" s="1102"/>
      <c r="CW190" s="1102"/>
      <c r="CX190" s="1102"/>
      <c r="CY190" s="1102"/>
      <c r="CZ190" s="1102"/>
      <c r="DA190" s="1102"/>
      <c r="DB190" s="1102"/>
      <c r="DC190" s="1102"/>
      <c r="DD190" s="1102"/>
      <c r="DE190" s="1102"/>
      <c r="DF190" s="1102"/>
      <c r="DG190" s="1102"/>
      <c r="DH190" s="1102"/>
      <c r="DI190" s="1102"/>
      <c r="DJ190" s="1102"/>
      <c r="DK190" s="1102"/>
      <c r="DL190" s="1102"/>
      <c r="DM190" s="1102"/>
      <c r="DN190" s="1102"/>
      <c r="DO190" s="1102"/>
      <c r="DP190" s="1102"/>
      <c r="DQ190" s="1102"/>
      <c r="DR190" s="1102"/>
      <c r="DS190" s="1102"/>
      <c r="DT190" s="1102"/>
      <c r="DU190" s="1103"/>
      <c r="DV190" s="229"/>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row>
    <row r="191" spans="1:193" s="1" customFormat="1" ht="15">
      <c r="A191" s="436"/>
      <c r="B191" s="6"/>
      <c r="C191" s="6"/>
      <c r="D191" s="6"/>
      <c r="E191" s="325"/>
      <c r="F191" s="8"/>
      <c r="G191" s="8"/>
      <c r="H191" s="8"/>
      <c r="I191" s="8"/>
      <c r="J191" s="8"/>
      <c r="K191" s="8"/>
      <c r="L191" s="8"/>
      <c r="M191" s="8"/>
      <c r="N191" s="8"/>
      <c r="O191" s="8"/>
      <c r="P191" s="8"/>
      <c r="Q191" s="8"/>
      <c r="R191" s="8"/>
      <c r="S191" s="8"/>
      <c r="T191" s="8"/>
      <c r="U191" s="146"/>
      <c r="V191" s="139"/>
      <c r="W191" s="139"/>
      <c r="X191" s="139"/>
      <c r="Y191" s="139"/>
      <c r="Z191" s="139"/>
      <c r="AA191" s="139"/>
      <c r="AB191" s="139"/>
      <c r="AC191" s="139"/>
      <c r="AD191" s="139"/>
      <c r="AE191" s="139"/>
      <c r="AF191" s="139"/>
      <c r="AG191" s="139"/>
      <c r="AH191" s="139"/>
      <c r="AI191" s="139"/>
      <c r="AJ191" s="44"/>
      <c r="AK191" s="44"/>
      <c r="AL191" s="44"/>
      <c r="AM191" s="44"/>
      <c r="AN191" s="44"/>
      <c r="AO191" s="44"/>
      <c r="AP191" s="44"/>
      <c r="AQ191" s="44"/>
      <c r="AR191" s="44"/>
      <c r="AS191" s="44"/>
      <c r="AT191" s="44"/>
      <c r="AU191" s="44"/>
      <c r="AV191" s="44"/>
      <c r="AW191" s="44"/>
      <c r="AX191" s="44"/>
      <c r="AY191" s="44"/>
      <c r="AZ191" s="44"/>
      <c r="BA191" s="44"/>
      <c r="BB191" s="44"/>
      <c r="BC191" s="62"/>
      <c r="BD191" s="62"/>
      <c r="BE191" s="740" t="s">
        <v>125</v>
      </c>
      <c r="BF191" s="740"/>
      <c r="BG191" s="740"/>
      <c r="BH191" s="740"/>
      <c r="BI191" s="740"/>
      <c r="BJ191" s="740"/>
      <c r="BK191" s="740"/>
      <c r="BL191" s="740"/>
      <c r="BM191" s="740"/>
      <c r="BN191" s="740"/>
      <c r="BO191" s="740"/>
      <c r="BP191" s="740"/>
      <c r="BQ191" s="146"/>
      <c r="BR191" s="146"/>
      <c r="BS191" s="146"/>
      <c r="BT191" s="749" t="s">
        <v>126</v>
      </c>
      <c r="BU191" s="749"/>
      <c r="BV191" s="749"/>
      <c r="BW191" s="749"/>
      <c r="BX191" s="749"/>
      <c r="BY191" s="749"/>
      <c r="BZ191" s="749"/>
      <c r="CA191" s="749"/>
      <c r="CB191" s="749"/>
      <c r="CC191" s="146"/>
      <c r="CD191" s="740" t="s">
        <v>169</v>
      </c>
      <c r="CE191" s="740"/>
      <c r="CF191" s="740"/>
      <c r="CG191" s="740"/>
      <c r="CH191" s="740"/>
      <c r="CI191" s="740"/>
      <c r="CJ191" s="740"/>
      <c r="CK191" s="740"/>
      <c r="CL191" s="740"/>
      <c r="CM191" s="740"/>
      <c r="CN191" s="740"/>
      <c r="CO191" s="740"/>
      <c r="CP191" s="146"/>
      <c r="CQ191" s="257"/>
      <c r="CR191" s="117"/>
      <c r="CS191" s="8"/>
      <c r="CT191" s="8"/>
      <c r="CU191" s="8"/>
      <c r="CV191" s="8"/>
      <c r="CW191" s="8"/>
      <c r="CX191" s="8"/>
      <c r="CY191" s="8"/>
      <c r="CZ191" s="8"/>
      <c r="DA191" s="8"/>
      <c r="DB191" s="8"/>
      <c r="DC191" s="8"/>
      <c r="DD191" s="8"/>
      <c r="DE191" s="8"/>
      <c r="DF191" s="8"/>
      <c r="DG191" s="8"/>
      <c r="DH191" s="8"/>
      <c r="DI191" s="8"/>
      <c r="DJ191" s="1067" t="s">
        <v>126</v>
      </c>
      <c r="DK191" s="1067"/>
      <c r="DL191" s="1067"/>
      <c r="DM191" s="1067"/>
      <c r="DN191" s="1067"/>
      <c r="DO191" s="1067"/>
      <c r="DP191" s="1067"/>
      <c r="DQ191" s="1067"/>
      <c r="DR191" s="1067"/>
      <c r="DS191" s="8"/>
      <c r="DT191" s="8"/>
      <c r="DU191" s="207"/>
      <c r="DV191" s="206"/>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row>
    <row r="192" spans="1:193" s="1" customFormat="1" ht="15" customHeight="1">
      <c r="A192" s="436"/>
      <c r="B192" s="6"/>
      <c r="C192" s="6"/>
      <c r="D192" s="6"/>
      <c r="E192" s="325"/>
      <c r="F192" s="8"/>
      <c r="G192" s="8"/>
      <c r="H192" s="8"/>
      <c r="I192" s="8"/>
      <c r="J192" s="8"/>
      <c r="K192" s="8"/>
      <c r="L192" s="8"/>
      <c r="M192" s="8"/>
      <c r="N192" s="8"/>
      <c r="O192" s="8"/>
      <c r="P192" s="8"/>
      <c r="Q192" s="8"/>
      <c r="R192" s="8"/>
      <c r="S192" s="8"/>
      <c r="T192" s="8"/>
      <c r="U192" s="146"/>
      <c r="V192" s="139"/>
      <c r="W192" s="139"/>
      <c r="X192" s="139"/>
      <c r="Y192" s="139"/>
      <c r="Z192" s="139"/>
      <c r="AA192" s="139"/>
      <c r="AB192" s="139"/>
      <c r="AC192" s="139"/>
      <c r="AD192" s="139"/>
      <c r="AE192" s="139"/>
      <c r="AF192" s="139"/>
      <c r="AG192" s="139"/>
      <c r="AH192" s="139"/>
      <c r="AI192" s="139"/>
      <c r="AJ192" s="44"/>
      <c r="AK192" s="44"/>
      <c r="AL192" s="44"/>
      <c r="AM192" s="44"/>
      <c r="AN192" s="44"/>
      <c r="AO192" s="44"/>
      <c r="AP192" s="44"/>
      <c r="AQ192" s="44"/>
      <c r="AR192" s="44"/>
      <c r="AS192" s="44"/>
      <c r="AT192" s="44"/>
      <c r="AU192" s="44"/>
      <c r="AV192" s="44"/>
      <c r="AW192" s="44"/>
      <c r="AX192" s="44"/>
      <c r="AY192" s="44"/>
      <c r="AZ192" s="44"/>
      <c r="BA192" s="44"/>
      <c r="BB192" s="44"/>
      <c r="BC192" s="62"/>
      <c r="BD192" s="62"/>
      <c r="BE192" s="62"/>
      <c r="BF192" s="62"/>
      <c r="BG192" s="62"/>
      <c r="BH192" s="62"/>
      <c r="BI192" s="62"/>
      <c r="BJ192" s="62"/>
      <c r="BK192" s="62"/>
      <c r="BL192" s="62"/>
      <c r="BM192" s="62"/>
      <c r="BN192" s="62"/>
      <c r="BO192" s="62"/>
      <c r="BP192" s="62"/>
      <c r="BQ192" s="62"/>
      <c r="BR192" s="62"/>
      <c r="BS192" s="62"/>
      <c r="BT192" s="45"/>
      <c r="BU192" s="45"/>
      <c r="BV192" s="45"/>
      <c r="BW192" s="45"/>
      <c r="BX192" s="45"/>
      <c r="BY192" s="45"/>
      <c r="BZ192" s="45"/>
      <c r="CA192" s="45"/>
      <c r="CB192" s="45"/>
      <c r="CC192" s="45"/>
      <c r="CD192" s="62"/>
      <c r="CE192" s="62"/>
      <c r="CF192" s="62"/>
      <c r="CG192" s="62"/>
      <c r="CH192" s="62"/>
      <c r="CI192" s="62"/>
      <c r="CJ192" s="62"/>
      <c r="CK192" s="62"/>
      <c r="CL192" s="62"/>
      <c r="CM192" s="62"/>
      <c r="CN192" s="62"/>
      <c r="CO192" s="62"/>
      <c r="CP192" s="62"/>
      <c r="CQ192" s="257"/>
      <c r="CR192" s="1107" t="s">
        <v>54</v>
      </c>
      <c r="CS192" s="1100"/>
      <c r="CT192" s="1100"/>
      <c r="CU192" s="1100"/>
      <c r="CV192" s="1100"/>
      <c r="CW192" s="1100"/>
      <c r="CX192" s="1100"/>
      <c r="CY192" s="1100"/>
      <c r="CZ192" s="1100"/>
      <c r="DA192" s="1100" t="s">
        <v>55</v>
      </c>
      <c r="DB192" s="1100"/>
      <c r="DC192" s="1100"/>
      <c r="DD192" s="1100"/>
      <c r="DE192" s="1100"/>
      <c r="DF192" s="1100"/>
      <c r="DG192" s="1100"/>
      <c r="DH192" s="1100"/>
      <c r="DI192" s="1100"/>
      <c r="DJ192" s="1100" t="s">
        <v>128</v>
      </c>
      <c r="DK192" s="1100"/>
      <c r="DL192" s="1100"/>
      <c r="DM192" s="1100"/>
      <c r="DN192" s="1100"/>
      <c r="DO192" s="1100"/>
      <c r="DP192" s="1100"/>
      <c r="DQ192" s="1100"/>
      <c r="DR192" s="1100"/>
      <c r="DS192" s="8"/>
      <c r="DT192" s="8"/>
      <c r="DU192" s="207"/>
      <c r="DV192" s="206"/>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row>
    <row r="193" spans="1:193" s="1" customFormat="1" ht="18" customHeight="1">
      <c r="A193" s="386"/>
      <c r="B193" s="6"/>
      <c r="C193" s="67"/>
      <c r="D193" s="67"/>
      <c r="E193" s="830" t="s">
        <v>33</v>
      </c>
      <c r="F193" s="831"/>
      <c r="G193" s="831"/>
      <c r="H193" s="831"/>
      <c r="I193" s="831"/>
      <c r="J193" s="831"/>
      <c r="K193" s="831"/>
      <c r="L193" s="831"/>
      <c r="M193" s="831"/>
      <c r="N193" s="831"/>
      <c r="O193" s="831"/>
      <c r="P193" s="831"/>
      <c r="Q193" s="831"/>
      <c r="R193" s="831"/>
      <c r="S193" s="831"/>
      <c r="T193" s="831"/>
      <c r="U193" s="831"/>
      <c r="V193" s="831"/>
      <c r="W193" s="831"/>
      <c r="X193" s="831"/>
      <c r="Y193" s="831"/>
      <c r="Z193" s="831"/>
      <c r="AA193" s="831"/>
      <c r="AB193" s="831"/>
      <c r="AC193" s="831"/>
      <c r="AD193" s="831"/>
      <c r="AE193" s="831"/>
      <c r="AF193" s="831"/>
      <c r="AG193" s="831"/>
      <c r="AH193" s="831"/>
      <c r="AI193" s="831"/>
      <c r="AJ193" s="831"/>
      <c r="AK193" s="831"/>
      <c r="AL193" s="831"/>
      <c r="AM193" s="831"/>
      <c r="AN193" s="831"/>
      <c r="AO193" s="831"/>
      <c r="AP193" s="831"/>
      <c r="AQ193" s="831"/>
      <c r="AR193" s="831"/>
      <c r="AS193" s="831"/>
      <c r="AT193" s="831"/>
      <c r="AU193" s="121"/>
      <c r="AV193" s="121"/>
      <c r="AW193" s="121"/>
      <c r="AX193" s="121"/>
      <c r="AY193" s="121"/>
      <c r="AZ193" s="121"/>
      <c r="BA193" s="121"/>
      <c r="BB193" s="121"/>
      <c r="BC193" s="121"/>
      <c r="BD193" s="121"/>
      <c r="BE193" s="112"/>
      <c r="BF193" s="112"/>
      <c r="BG193" s="779" t="e">
        <f>CR45</f>
        <v>#DIV/0!</v>
      </c>
      <c r="BH193" s="779"/>
      <c r="BI193" s="779"/>
      <c r="BJ193" s="779"/>
      <c r="BK193" s="779"/>
      <c r="BL193" s="779"/>
      <c r="BM193" s="779"/>
      <c r="BN193" s="779"/>
      <c r="BO193" s="779"/>
      <c r="BP193" s="45"/>
      <c r="BQ193" s="45"/>
      <c r="BR193" s="45"/>
      <c r="BS193" s="45"/>
      <c r="BT193" s="779" t="e">
        <f>CR36+CR37</f>
        <v>#DIV/0!</v>
      </c>
      <c r="BU193" s="779"/>
      <c r="BV193" s="779"/>
      <c r="BW193" s="779"/>
      <c r="BX193" s="779"/>
      <c r="BY193" s="779"/>
      <c r="BZ193" s="779"/>
      <c r="CA193" s="779"/>
      <c r="CB193" s="779"/>
      <c r="CC193" s="45"/>
      <c r="CD193" s="45"/>
      <c r="CE193" s="45"/>
      <c r="CF193" s="45"/>
      <c r="CG193" s="779" t="e">
        <f>BG193+BT193</f>
        <v>#DIV/0!</v>
      </c>
      <c r="CH193" s="779"/>
      <c r="CI193" s="779"/>
      <c r="CJ193" s="779"/>
      <c r="CK193" s="779"/>
      <c r="CL193" s="779"/>
      <c r="CM193" s="779"/>
      <c r="CN193" s="779"/>
      <c r="CO193" s="779"/>
      <c r="CP193" s="45"/>
      <c r="CQ193" s="117"/>
      <c r="CR193" s="1065" t="e">
        <f>CR36</f>
        <v>#DIV/0!</v>
      </c>
      <c r="CS193" s="890"/>
      <c r="CT193" s="890"/>
      <c r="CU193" s="890"/>
      <c r="CV193" s="890"/>
      <c r="CW193" s="890"/>
      <c r="CX193" s="890"/>
      <c r="CY193" s="890"/>
      <c r="CZ193" s="890"/>
      <c r="DA193" s="890" t="e">
        <f>CR37</f>
        <v>#DIV/0!</v>
      </c>
      <c r="DB193" s="890"/>
      <c r="DC193" s="890"/>
      <c r="DD193" s="890"/>
      <c r="DE193" s="890"/>
      <c r="DF193" s="890"/>
      <c r="DG193" s="890"/>
      <c r="DH193" s="890"/>
      <c r="DI193" s="890"/>
      <c r="DJ193" s="890" t="e">
        <f>SUM(CR193:DA193)</f>
        <v>#DIV/0!</v>
      </c>
      <c r="DK193" s="890"/>
      <c r="DL193" s="890"/>
      <c r="DM193" s="890"/>
      <c r="DN193" s="890"/>
      <c r="DO193" s="890"/>
      <c r="DP193" s="890"/>
      <c r="DQ193" s="890"/>
      <c r="DR193" s="890"/>
      <c r="DS193" s="8"/>
      <c r="DT193" s="8"/>
      <c r="DU193" s="207"/>
      <c r="DV193" s="206"/>
      <c r="DW193" s="1091" t="s">
        <v>183</v>
      </c>
      <c r="DX193" s="1092"/>
      <c r="DY193" s="1092"/>
      <c r="DZ193" s="1092"/>
      <c r="EA193" s="1092"/>
      <c r="EB193" s="1092"/>
      <c r="EC193" s="1092"/>
      <c r="ED193" s="1092"/>
      <c r="EE193" s="1092"/>
      <c r="EF193" s="1092"/>
      <c r="EG193" s="1092"/>
      <c r="EH193" s="1092"/>
      <c r="EI193" s="1092"/>
      <c r="EJ193" s="1092"/>
      <c r="EK193" s="1092"/>
      <c r="EL193" s="1092"/>
      <c r="EM193" s="1092"/>
      <c r="EN193" s="1092"/>
      <c r="EO193" s="1092"/>
      <c r="EP193" s="1092"/>
      <c r="EQ193" s="1092"/>
      <c r="ER193" s="1092"/>
      <c r="ES193" s="1092"/>
      <c r="ET193" s="1092"/>
      <c r="EU193" s="1093"/>
      <c r="EV193" s="230"/>
      <c r="EW193" s="230"/>
      <c r="EX193" s="230"/>
      <c r="EY193" s="230"/>
      <c r="EZ193" s="230"/>
      <c r="FA193" s="230"/>
      <c r="FB193" s="230"/>
      <c r="FC193" s="230"/>
      <c r="FD193" s="230"/>
      <c r="FE193" s="230"/>
      <c r="FF193" s="230"/>
      <c r="FG193" s="230"/>
      <c r="FH193" s="230"/>
      <c r="FI193" s="230"/>
      <c r="FJ193" s="230"/>
      <c r="FK193" s="230"/>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row>
    <row r="194" spans="1:193" s="1" customFormat="1" ht="17.25" customHeight="1">
      <c r="A194" s="386"/>
      <c r="B194" s="6"/>
      <c r="C194" s="67"/>
      <c r="D194" s="67"/>
      <c r="E194" s="830" t="s">
        <v>109</v>
      </c>
      <c r="F194" s="831"/>
      <c r="G194" s="831"/>
      <c r="H194" s="831"/>
      <c r="I194" s="831"/>
      <c r="J194" s="831"/>
      <c r="K194" s="831"/>
      <c r="L194" s="831"/>
      <c r="M194" s="831"/>
      <c r="N194" s="831"/>
      <c r="O194" s="831"/>
      <c r="P194" s="831"/>
      <c r="Q194" s="831"/>
      <c r="R194" s="831"/>
      <c r="S194" s="831"/>
      <c r="T194" s="831"/>
      <c r="U194" s="831"/>
      <c r="V194" s="831"/>
      <c r="W194" s="831"/>
      <c r="X194" s="831"/>
      <c r="Y194" s="831"/>
      <c r="Z194" s="831"/>
      <c r="AA194" s="831"/>
      <c r="AB194" s="831"/>
      <c r="AC194" s="831"/>
      <c r="AD194" s="831"/>
      <c r="AE194" s="831"/>
      <c r="AF194" s="831"/>
      <c r="AG194" s="831"/>
      <c r="AH194" s="831"/>
      <c r="AI194" s="831"/>
      <c r="AJ194" s="831"/>
      <c r="AK194" s="831"/>
      <c r="AL194" s="831"/>
      <c r="AM194" s="831"/>
      <c r="AN194" s="831"/>
      <c r="AO194" s="831"/>
      <c r="AP194" s="121"/>
      <c r="AQ194" s="121"/>
      <c r="AR194" s="121"/>
      <c r="AS194" s="121"/>
      <c r="AT194" s="121"/>
      <c r="AU194" s="121"/>
      <c r="AV194" s="121"/>
      <c r="AW194" s="121"/>
      <c r="AX194" s="121"/>
      <c r="AY194" s="121"/>
      <c r="AZ194" s="121"/>
      <c r="BA194" s="121"/>
      <c r="BB194" s="121"/>
      <c r="BC194" s="121"/>
      <c r="BD194" s="121"/>
      <c r="BE194" s="58"/>
      <c r="BF194" s="58"/>
      <c r="BG194" s="779" t="e">
        <f>-BG186</f>
        <v>#DIV/0!</v>
      </c>
      <c r="BH194" s="779"/>
      <c r="BI194" s="779"/>
      <c r="BJ194" s="779"/>
      <c r="BK194" s="779"/>
      <c r="BL194" s="779"/>
      <c r="BM194" s="779"/>
      <c r="BN194" s="779"/>
      <c r="BO194" s="779"/>
      <c r="BP194" s="45"/>
      <c r="BQ194" s="45"/>
      <c r="BR194" s="45"/>
      <c r="BS194" s="45"/>
      <c r="BT194" s="779" t="e">
        <f>-BT186</f>
        <v>#DIV/0!</v>
      </c>
      <c r="BU194" s="779"/>
      <c r="BV194" s="779"/>
      <c r="BW194" s="779"/>
      <c r="BX194" s="779"/>
      <c r="BY194" s="779"/>
      <c r="BZ194" s="779"/>
      <c r="CA194" s="779"/>
      <c r="CB194" s="779"/>
      <c r="CC194" s="45"/>
      <c r="CD194" s="44"/>
      <c r="CE194" s="44"/>
      <c r="CF194" s="174"/>
      <c r="CG194" s="779"/>
      <c r="CH194" s="779"/>
      <c r="CI194" s="779"/>
      <c r="CJ194" s="779"/>
      <c r="CK194" s="779"/>
      <c r="CL194" s="779"/>
      <c r="CM194" s="779"/>
      <c r="CN194" s="779"/>
      <c r="CO194" s="779"/>
      <c r="CP194" s="45"/>
      <c r="CQ194" s="117"/>
      <c r="CR194" s="117"/>
      <c r="CS194" s="6"/>
      <c r="CT194" s="1083" t="e">
        <f>CR193/DJ193*100</f>
        <v>#DIV/0!</v>
      </c>
      <c r="CU194" s="1083"/>
      <c r="CV194" s="1083"/>
      <c r="CW194" s="1067" t="s">
        <v>59</v>
      </c>
      <c r="CX194" s="1067"/>
      <c r="CY194" s="301"/>
      <c r="CZ194" s="300"/>
      <c r="DA194" s="300"/>
      <c r="DB194" s="6"/>
      <c r="DC194" s="6"/>
      <c r="DD194" s="1083" t="e">
        <f>DA193/DJ193*100</f>
        <v>#DIV/0!</v>
      </c>
      <c r="DE194" s="1083"/>
      <c r="DF194" s="1083"/>
      <c r="DG194" s="1067" t="s">
        <v>59</v>
      </c>
      <c r="DH194" s="1067"/>
      <c r="DI194" s="8"/>
      <c r="DJ194" s="8"/>
      <c r="DK194" s="8"/>
      <c r="DL194" s="1083" t="e">
        <f>CT194+DD194</f>
        <v>#DIV/0!</v>
      </c>
      <c r="DM194" s="1083"/>
      <c r="DN194" s="1083"/>
      <c r="DO194" s="1067" t="s">
        <v>59</v>
      </c>
      <c r="DP194" s="1067"/>
      <c r="DQ194" s="301"/>
      <c r="DR194" s="8"/>
      <c r="DS194" s="8"/>
      <c r="DT194" s="8"/>
      <c r="DU194" s="207"/>
      <c r="DV194" s="206"/>
      <c r="DW194" s="1094"/>
      <c r="DX194" s="1095"/>
      <c r="DY194" s="1095"/>
      <c r="DZ194" s="1095"/>
      <c r="EA194" s="1095"/>
      <c r="EB194" s="1095"/>
      <c r="EC194" s="1095"/>
      <c r="ED194" s="1095"/>
      <c r="EE194" s="1095"/>
      <c r="EF194" s="1095"/>
      <c r="EG194" s="1095"/>
      <c r="EH194" s="1095"/>
      <c r="EI194" s="1095"/>
      <c r="EJ194" s="1095"/>
      <c r="EK194" s="1095"/>
      <c r="EL194" s="1095"/>
      <c r="EM194" s="1095"/>
      <c r="EN194" s="1095"/>
      <c r="EO194" s="1095"/>
      <c r="EP194" s="1095"/>
      <c r="EQ194" s="1095"/>
      <c r="ER194" s="1095"/>
      <c r="ES194" s="1095"/>
      <c r="ET194" s="1095"/>
      <c r="EU194" s="1096"/>
      <c r="EV194" s="230"/>
      <c r="EW194" s="230"/>
      <c r="EX194" s="230"/>
      <c r="EY194" s="230"/>
      <c r="EZ194" s="230"/>
      <c r="FA194" s="230"/>
      <c r="FB194" s="230"/>
      <c r="FC194" s="230"/>
      <c r="FD194" s="230"/>
      <c r="FE194" s="230"/>
      <c r="FF194" s="230"/>
      <c r="FG194" s="230"/>
      <c r="FH194" s="230"/>
      <c r="FI194" s="230"/>
      <c r="FJ194" s="230"/>
      <c r="FK194" s="230"/>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row>
    <row r="195" spans="1:193" s="1" customFormat="1" ht="15">
      <c r="A195" s="386"/>
      <c r="B195" s="6"/>
      <c r="C195" s="67"/>
      <c r="D195" s="67"/>
      <c r="E195" s="111"/>
      <c r="F195" s="46"/>
      <c r="G195" s="46"/>
      <c r="H195" s="46"/>
      <c r="I195" s="46"/>
      <c r="J195" s="46"/>
      <c r="K195" s="46"/>
      <c r="L195" s="46"/>
      <c r="M195" s="46"/>
      <c r="N195" s="46"/>
      <c r="O195" s="46"/>
      <c r="P195" s="46"/>
      <c r="Q195" s="46"/>
      <c r="R195" s="46"/>
      <c r="S195" s="46"/>
      <c r="T195" s="46"/>
      <c r="U195" s="46"/>
      <c r="V195" s="6"/>
      <c r="W195" s="6"/>
      <c r="X195" s="6"/>
      <c r="Y195" s="6"/>
      <c r="Z195" s="6"/>
      <c r="AA195" s="6"/>
      <c r="AB195" s="6"/>
      <c r="AC195" s="6"/>
      <c r="AD195" s="6"/>
      <c r="AE195" s="6"/>
      <c r="AF195" s="46"/>
      <c r="AG195" s="46"/>
      <c r="AH195" s="46"/>
      <c r="AI195" s="46"/>
      <c r="AJ195" s="6"/>
      <c r="AK195" s="6"/>
      <c r="AL195" s="6"/>
      <c r="AM195" s="6"/>
      <c r="AN195" s="6"/>
      <c r="AO195" s="6"/>
      <c r="AP195" s="6"/>
      <c r="AQ195" s="6"/>
      <c r="AR195" s="6"/>
      <c r="AS195" s="6"/>
      <c r="AT195" s="757" t="s">
        <v>134</v>
      </c>
      <c r="AU195" s="757"/>
      <c r="AV195" s="757"/>
      <c r="AW195" s="757"/>
      <c r="AX195" s="757"/>
      <c r="AY195" s="757"/>
      <c r="AZ195" s="757"/>
      <c r="BA195" s="757"/>
      <c r="BB195" s="757"/>
      <c r="BC195" s="757"/>
      <c r="BD195" s="6"/>
      <c r="BE195" s="112"/>
      <c r="BF195" s="112"/>
      <c r="BG195" s="779" t="e">
        <f>BG193+BG194</f>
        <v>#DIV/0!</v>
      </c>
      <c r="BH195" s="779"/>
      <c r="BI195" s="779"/>
      <c r="BJ195" s="779"/>
      <c r="BK195" s="779"/>
      <c r="BL195" s="779"/>
      <c r="BM195" s="779"/>
      <c r="BN195" s="779"/>
      <c r="BO195" s="779"/>
      <c r="BP195" s="45"/>
      <c r="BQ195" s="94"/>
      <c r="BR195" s="94"/>
      <c r="BS195" s="94"/>
      <c r="BT195" s="779" t="e">
        <f>BT193+BT194</f>
        <v>#DIV/0!</v>
      </c>
      <c r="BU195" s="779"/>
      <c r="BV195" s="779"/>
      <c r="BW195" s="779"/>
      <c r="BX195" s="779"/>
      <c r="BY195" s="779"/>
      <c r="BZ195" s="779"/>
      <c r="CA195" s="779"/>
      <c r="CB195" s="779"/>
      <c r="CC195" s="45"/>
      <c r="CD195" s="45"/>
      <c r="CE195" s="45"/>
      <c r="CF195" s="45"/>
      <c r="CG195" s="779"/>
      <c r="CH195" s="779"/>
      <c r="CI195" s="779"/>
      <c r="CJ195" s="779"/>
      <c r="CK195" s="779"/>
      <c r="CL195" s="779"/>
      <c r="CM195" s="779"/>
      <c r="CN195" s="779"/>
      <c r="CO195" s="779"/>
      <c r="CP195" s="45"/>
      <c r="CQ195" s="117"/>
      <c r="CR195" s="1065" t="e">
        <f>BT195*CT194/100</f>
        <v>#DIV/0!</v>
      </c>
      <c r="CS195" s="890"/>
      <c r="CT195" s="890"/>
      <c r="CU195" s="890"/>
      <c r="CV195" s="890"/>
      <c r="CW195" s="890"/>
      <c r="CX195" s="890"/>
      <c r="CY195" s="890"/>
      <c r="CZ195" s="890"/>
      <c r="DA195" s="890" t="e">
        <f>BT195*DD194/100</f>
        <v>#DIV/0!</v>
      </c>
      <c r="DB195" s="890"/>
      <c r="DC195" s="890"/>
      <c r="DD195" s="890"/>
      <c r="DE195" s="890"/>
      <c r="DF195" s="890"/>
      <c r="DG195" s="890"/>
      <c r="DH195" s="890"/>
      <c r="DI195" s="890"/>
      <c r="DJ195" s="890" t="e">
        <f>DA195+CR195</f>
        <v>#DIV/0!</v>
      </c>
      <c r="DK195" s="890"/>
      <c r="DL195" s="890"/>
      <c r="DM195" s="890"/>
      <c r="DN195" s="890"/>
      <c r="DO195" s="890"/>
      <c r="DP195" s="890"/>
      <c r="DQ195" s="890"/>
      <c r="DR195" s="890"/>
      <c r="DS195" s="8"/>
      <c r="DT195" s="8"/>
      <c r="DU195" s="207"/>
      <c r="DV195" s="206"/>
      <c r="DW195" s="1094"/>
      <c r="DX195" s="1095"/>
      <c r="DY195" s="1095"/>
      <c r="DZ195" s="1095"/>
      <c r="EA195" s="1095"/>
      <c r="EB195" s="1095"/>
      <c r="EC195" s="1095"/>
      <c r="ED195" s="1095"/>
      <c r="EE195" s="1095"/>
      <c r="EF195" s="1095"/>
      <c r="EG195" s="1095"/>
      <c r="EH195" s="1095"/>
      <c r="EI195" s="1095"/>
      <c r="EJ195" s="1095"/>
      <c r="EK195" s="1095"/>
      <c r="EL195" s="1095"/>
      <c r="EM195" s="1095"/>
      <c r="EN195" s="1095"/>
      <c r="EO195" s="1095"/>
      <c r="EP195" s="1095"/>
      <c r="EQ195" s="1095"/>
      <c r="ER195" s="1095"/>
      <c r="ES195" s="1095"/>
      <c r="ET195" s="1095"/>
      <c r="EU195" s="1096"/>
      <c r="EV195" s="230"/>
      <c r="EW195" s="230"/>
      <c r="EX195" s="230"/>
      <c r="EY195" s="230"/>
      <c r="EZ195" s="230"/>
      <c r="FA195" s="230"/>
      <c r="FB195" s="230"/>
      <c r="FC195" s="230"/>
      <c r="FD195" s="230"/>
      <c r="FE195" s="230"/>
      <c r="FF195" s="230"/>
      <c r="FG195" s="230"/>
      <c r="FH195" s="230"/>
      <c r="FI195" s="230"/>
      <c r="FJ195" s="230"/>
      <c r="FK195" s="230"/>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row>
    <row r="196" spans="1:193" s="1" customFormat="1" ht="23.25" customHeight="1">
      <c r="A196" s="386"/>
      <c r="B196" s="6"/>
      <c r="C196" s="67"/>
      <c r="D196" s="67"/>
      <c r="E196" s="847" t="s">
        <v>14</v>
      </c>
      <c r="F196" s="848"/>
      <c r="G196" s="848"/>
      <c r="H196" s="848"/>
      <c r="I196" s="848"/>
      <c r="J196" s="848"/>
      <c r="K196" s="848"/>
      <c r="L196" s="848"/>
      <c r="M196" s="848"/>
      <c r="N196" s="848"/>
      <c r="O196" s="848"/>
      <c r="P196" s="848"/>
      <c r="Q196" s="848"/>
      <c r="R196" s="848"/>
      <c r="S196" s="848"/>
      <c r="T196" s="848"/>
      <c r="U196" s="848"/>
      <c r="V196" s="848"/>
      <c r="W196" s="848"/>
      <c r="X196" s="848"/>
      <c r="Y196" s="848"/>
      <c r="Z196" s="848"/>
      <c r="AA196" s="848"/>
      <c r="AB196" s="848"/>
      <c r="AC196" s="848"/>
      <c r="AD196" s="848"/>
      <c r="AE196" s="848"/>
      <c r="AF196" s="848"/>
      <c r="AG196" s="848"/>
      <c r="AH196" s="848"/>
      <c r="AI196" s="848"/>
      <c r="AJ196" s="848"/>
      <c r="AK196" s="848"/>
      <c r="AL196" s="848"/>
      <c r="AM196" s="848"/>
      <c r="AN196" s="848"/>
      <c r="AO196" s="848"/>
      <c r="AP196" s="848"/>
      <c r="AQ196" s="848"/>
      <c r="AR196" s="848"/>
      <c r="AS196" s="848"/>
      <c r="AT196" s="848"/>
      <c r="AU196" s="848"/>
      <c r="AV196" s="848"/>
      <c r="AW196" s="848"/>
      <c r="AX196" s="848"/>
      <c r="AY196" s="848"/>
      <c r="AZ196" s="848"/>
      <c r="BA196" s="848"/>
      <c r="BB196" s="848"/>
      <c r="BC196" s="189"/>
      <c r="BD196" s="189"/>
      <c r="BE196" s="189"/>
      <c r="BF196" s="189"/>
      <c r="BG196" s="779" t="e">
        <f>IF(BT195&lt;=0,BT195,0)</f>
        <v>#DIV/0!</v>
      </c>
      <c r="BH196" s="779"/>
      <c r="BI196" s="779"/>
      <c r="BJ196" s="779"/>
      <c r="BK196" s="779"/>
      <c r="BL196" s="779"/>
      <c r="BM196" s="779"/>
      <c r="BN196" s="779"/>
      <c r="BO196" s="779"/>
      <c r="BP196" s="45"/>
      <c r="BQ196" s="45"/>
      <c r="BR196" s="45"/>
      <c r="BS196" s="45"/>
      <c r="BT196" s="829" t="e">
        <f>IF(BG195&lt;=0,BG195,0)</f>
        <v>#DIV/0!</v>
      </c>
      <c r="BU196" s="829"/>
      <c r="BV196" s="829"/>
      <c r="BW196" s="829"/>
      <c r="BX196" s="829"/>
      <c r="BY196" s="829"/>
      <c r="BZ196" s="829"/>
      <c r="CA196" s="829"/>
      <c r="CB196" s="829"/>
      <c r="CC196" s="45"/>
      <c r="CD196" s="45"/>
      <c r="CE196" s="45"/>
      <c r="CF196" s="45"/>
      <c r="CG196" s="779"/>
      <c r="CH196" s="779"/>
      <c r="CI196" s="779"/>
      <c r="CJ196" s="779"/>
      <c r="CK196" s="779"/>
      <c r="CL196" s="779"/>
      <c r="CM196" s="779"/>
      <c r="CN196" s="779"/>
      <c r="CO196" s="779"/>
      <c r="CP196" s="45"/>
      <c r="CQ196" s="117"/>
      <c r="CR196" s="117"/>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207"/>
      <c r="DV196" s="206"/>
      <c r="DW196" s="1094"/>
      <c r="DX196" s="1095"/>
      <c r="DY196" s="1095"/>
      <c r="DZ196" s="1095"/>
      <c r="EA196" s="1095"/>
      <c r="EB196" s="1095"/>
      <c r="EC196" s="1095"/>
      <c r="ED196" s="1095"/>
      <c r="EE196" s="1095"/>
      <c r="EF196" s="1095"/>
      <c r="EG196" s="1095"/>
      <c r="EH196" s="1095"/>
      <c r="EI196" s="1095"/>
      <c r="EJ196" s="1095"/>
      <c r="EK196" s="1095"/>
      <c r="EL196" s="1095"/>
      <c r="EM196" s="1095"/>
      <c r="EN196" s="1095"/>
      <c r="EO196" s="1095"/>
      <c r="EP196" s="1095"/>
      <c r="EQ196" s="1095"/>
      <c r="ER196" s="1095"/>
      <c r="ES196" s="1095"/>
      <c r="ET196" s="1095"/>
      <c r="EU196" s="1096"/>
      <c r="EV196" s="8"/>
      <c r="EW196" s="8"/>
      <c r="EX196" s="8"/>
      <c r="EY196" s="8"/>
      <c r="EZ196" s="8"/>
      <c r="FA196" s="8"/>
      <c r="FB196" s="8"/>
      <c r="FC196" s="8"/>
      <c r="FD196" s="8"/>
      <c r="FE196" s="8"/>
      <c r="FF196" s="8"/>
      <c r="FG196" s="8"/>
      <c r="FH196" s="8"/>
      <c r="FI196" s="8"/>
      <c r="FJ196" s="8"/>
      <c r="FK196" s="8"/>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row>
    <row r="197" spans="1:193" s="1" customFormat="1" ht="19.5" customHeight="1">
      <c r="A197" s="386"/>
      <c r="B197" s="6"/>
      <c r="C197" s="67"/>
      <c r="D197" s="67"/>
      <c r="E197" s="830" t="s">
        <v>178</v>
      </c>
      <c r="F197" s="831"/>
      <c r="G197" s="831"/>
      <c r="H197" s="831"/>
      <c r="I197" s="831"/>
      <c r="J197" s="831"/>
      <c r="K197" s="831"/>
      <c r="L197" s="831"/>
      <c r="M197" s="831"/>
      <c r="N197" s="831"/>
      <c r="O197" s="831"/>
      <c r="P197" s="831"/>
      <c r="Q197" s="831"/>
      <c r="R197" s="831"/>
      <c r="S197" s="831"/>
      <c r="T197" s="831"/>
      <c r="U197" s="831"/>
      <c r="V197" s="831"/>
      <c r="W197" s="831"/>
      <c r="X197" s="831"/>
      <c r="Y197" s="831"/>
      <c r="Z197" s="831"/>
      <c r="AA197" s="831"/>
      <c r="AB197" s="831"/>
      <c r="AC197" s="831"/>
      <c r="AD197" s="831"/>
      <c r="AE197" s="831"/>
      <c r="AF197" s="831"/>
      <c r="AG197" s="831"/>
      <c r="AH197" s="831"/>
      <c r="AI197" s="831"/>
      <c r="AJ197" s="831"/>
      <c r="AK197" s="831"/>
      <c r="AL197" s="831"/>
      <c r="AM197" s="831"/>
      <c r="AN197" s="831"/>
      <c r="AO197" s="831"/>
      <c r="AP197" s="831"/>
      <c r="AQ197" s="831"/>
      <c r="AR197" s="831"/>
      <c r="AS197" s="831"/>
      <c r="AT197" s="121"/>
      <c r="AU197" s="121"/>
      <c r="AV197" s="121"/>
      <c r="AW197" s="121"/>
      <c r="AX197" s="121"/>
      <c r="AY197" s="121"/>
      <c r="AZ197" s="121"/>
      <c r="BA197" s="121"/>
      <c r="BB197" s="121"/>
      <c r="BC197" s="121"/>
      <c r="BD197" s="121"/>
      <c r="BE197" s="831"/>
      <c r="BF197" s="831"/>
      <c r="BG197" s="837" t="e">
        <f>IF(BG195&lt;0,0,IF(BG195+BG196&lt;0,0,BG195+BG196))</f>
        <v>#DIV/0!</v>
      </c>
      <c r="BH197" s="763"/>
      <c r="BI197" s="763"/>
      <c r="BJ197" s="763"/>
      <c r="BK197" s="763"/>
      <c r="BL197" s="763"/>
      <c r="BM197" s="763"/>
      <c r="BN197" s="763"/>
      <c r="BO197" s="838"/>
      <c r="BP197" s="45"/>
      <c r="BQ197" s="45"/>
      <c r="BR197" s="45"/>
      <c r="BS197" s="45"/>
      <c r="BT197" s="837" t="e">
        <f>IF(BT195+BT196&lt;0,0,BT195+BT196)</f>
        <v>#DIV/0!</v>
      </c>
      <c r="BU197" s="763"/>
      <c r="BV197" s="763"/>
      <c r="BW197" s="763"/>
      <c r="BX197" s="763"/>
      <c r="BY197" s="763"/>
      <c r="BZ197" s="763"/>
      <c r="CA197" s="763"/>
      <c r="CB197" s="838"/>
      <c r="CC197" s="45"/>
      <c r="CD197" s="45"/>
      <c r="CE197" s="45"/>
      <c r="CF197" s="45"/>
      <c r="CG197" s="779" t="e">
        <f>BG197+BT197</f>
        <v>#DIV/0!</v>
      </c>
      <c r="CH197" s="779"/>
      <c r="CI197" s="779"/>
      <c r="CJ197" s="779"/>
      <c r="CK197" s="779"/>
      <c r="CL197" s="779"/>
      <c r="CM197" s="779"/>
      <c r="CN197" s="779"/>
      <c r="CO197" s="779"/>
      <c r="CP197" s="45"/>
      <c r="CQ197" s="117"/>
      <c r="CR197" s="117"/>
      <c r="CS197" s="8"/>
      <c r="CT197" s="1083"/>
      <c r="CU197" s="1083"/>
      <c r="CV197" s="1083"/>
      <c r="CW197" s="1067"/>
      <c r="CX197" s="1067"/>
      <c r="CY197" s="302"/>
      <c r="CZ197" s="299"/>
      <c r="DA197" s="299"/>
      <c r="DB197" s="299"/>
      <c r="DC197" s="1077">
        <v>30</v>
      </c>
      <c r="DD197" s="1077"/>
      <c r="DE197" s="1077"/>
      <c r="DF197" s="1067" t="s">
        <v>59</v>
      </c>
      <c r="DG197" s="1067"/>
      <c r="DH197" s="302"/>
      <c r="DI197" s="92"/>
      <c r="DJ197" s="92"/>
      <c r="DK197" s="92"/>
      <c r="DL197" s="92"/>
      <c r="DM197" s="92"/>
      <c r="DN197" s="8"/>
      <c r="DO197" s="8"/>
      <c r="DP197" s="8"/>
      <c r="DQ197" s="8"/>
      <c r="DR197" s="8"/>
      <c r="DS197" s="8"/>
      <c r="DT197" s="8"/>
      <c r="DU197" s="207"/>
      <c r="DV197" s="206"/>
      <c r="DW197" s="1097"/>
      <c r="DX197" s="1098"/>
      <c r="DY197" s="1098"/>
      <c r="DZ197" s="1098"/>
      <c r="EA197" s="1098"/>
      <c r="EB197" s="1098"/>
      <c r="EC197" s="1098"/>
      <c r="ED197" s="1098"/>
      <c r="EE197" s="1098"/>
      <c r="EF197" s="1098"/>
      <c r="EG197" s="1098"/>
      <c r="EH197" s="1098"/>
      <c r="EI197" s="1098"/>
      <c r="EJ197" s="1098"/>
      <c r="EK197" s="1098"/>
      <c r="EL197" s="1098"/>
      <c r="EM197" s="1098"/>
      <c r="EN197" s="1098"/>
      <c r="EO197" s="1098"/>
      <c r="EP197" s="1098"/>
      <c r="EQ197" s="1098"/>
      <c r="ER197" s="1098"/>
      <c r="ES197" s="1098"/>
      <c r="ET197" s="1098"/>
      <c r="EU197" s="1099"/>
      <c r="EV197" s="8"/>
      <c r="EW197" s="8"/>
      <c r="EX197" s="8"/>
      <c r="EY197" s="8"/>
      <c r="EZ197" s="8"/>
      <c r="FA197" s="8"/>
      <c r="FB197" s="8"/>
      <c r="FC197" s="8"/>
      <c r="FD197" s="8"/>
      <c r="FE197" s="8"/>
      <c r="FF197" s="8"/>
      <c r="FG197" s="8"/>
      <c r="FH197" s="8"/>
      <c r="FI197" s="8"/>
      <c r="FJ197" s="8"/>
      <c r="FK197" s="8"/>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row>
    <row r="198" spans="1:193" s="3" customFormat="1" ht="25.5" customHeight="1">
      <c r="A198" s="445"/>
      <c r="B198" s="13"/>
      <c r="C198" s="91"/>
      <c r="D198" s="91"/>
      <c r="E198" s="835" t="s">
        <v>112</v>
      </c>
      <c r="F198" s="836"/>
      <c r="G198" s="836"/>
      <c r="H198" s="836"/>
      <c r="I198" s="836"/>
      <c r="J198" s="836"/>
      <c r="K198" s="836"/>
      <c r="L198" s="836"/>
      <c r="M198" s="836"/>
      <c r="N198" s="836"/>
      <c r="O198" s="836"/>
      <c r="P198" s="836"/>
      <c r="Q198" s="836"/>
      <c r="R198" s="836"/>
      <c r="S198" s="836"/>
      <c r="T198" s="836"/>
      <c r="U198" s="836"/>
      <c r="V198" s="836"/>
      <c r="W198" s="836"/>
      <c r="X198" s="836"/>
      <c r="Y198" s="836"/>
      <c r="Z198" s="836"/>
      <c r="AA198" s="836"/>
      <c r="AB198" s="836"/>
      <c r="AC198" s="836"/>
      <c r="AD198" s="836"/>
      <c r="AE198" s="836"/>
      <c r="AF198" s="836"/>
      <c r="AG198" s="836"/>
      <c r="AH198" s="836"/>
      <c r="AI198" s="836"/>
      <c r="AJ198" s="836"/>
      <c r="AK198" s="836"/>
      <c r="AL198" s="836"/>
      <c r="AM198" s="836"/>
      <c r="AN198" s="836"/>
      <c r="AO198" s="836"/>
      <c r="AP198" s="836"/>
      <c r="AQ198" s="836"/>
      <c r="AR198" s="836"/>
      <c r="AS198" s="836"/>
      <c r="AT198" s="836"/>
      <c r="AU198" s="836"/>
      <c r="AV198" s="836"/>
      <c r="AW198" s="189"/>
      <c r="AX198" s="189"/>
      <c r="AY198" s="189"/>
      <c r="AZ198" s="189"/>
      <c r="BA198" s="189"/>
      <c r="BB198" s="189"/>
      <c r="BC198" s="189"/>
      <c r="BD198" s="189"/>
      <c r="BE198" s="189"/>
      <c r="BF198" s="189"/>
      <c r="BG198" s="189"/>
      <c r="BH198" s="189"/>
      <c r="BI198" s="189"/>
      <c r="BJ198" s="189"/>
      <c r="BK198" s="189"/>
      <c r="BL198" s="189"/>
      <c r="BM198" s="189"/>
      <c r="BN198" s="189"/>
      <c r="BO198" s="189"/>
      <c r="BP198" s="45"/>
      <c r="BQ198" s="45"/>
      <c r="BR198" s="45"/>
      <c r="BS198" s="45"/>
      <c r="BT198" s="779" t="e">
        <f>-DA198</f>
        <v>#DIV/0!</v>
      </c>
      <c r="BU198" s="779"/>
      <c r="BV198" s="779"/>
      <c r="BW198" s="779"/>
      <c r="BX198" s="779"/>
      <c r="BY198" s="779"/>
      <c r="BZ198" s="779"/>
      <c r="CA198" s="779"/>
      <c r="CB198" s="779"/>
      <c r="CC198" s="45"/>
      <c r="CD198" s="45"/>
      <c r="CE198" s="45"/>
      <c r="CF198" s="45"/>
      <c r="CG198" s="45"/>
      <c r="CH198" s="45"/>
      <c r="CI198" s="45"/>
      <c r="CJ198" s="45"/>
      <c r="CK198" s="45"/>
      <c r="CL198" s="45"/>
      <c r="CM198" s="45"/>
      <c r="CN198" s="45"/>
      <c r="CO198" s="45"/>
      <c r="CP198" s="45"/>
      <c r="CQ198" s="258"/>
      <c r="CR198" s="1076"/>
      <c r="CS198" s="890"/>
      <c r="CT198" s="890"/>
      <c r="CU198" s="890"/>
      <c r="CV198" s="890"/>
      <c r="CW198" s="890"/>
      <c r="CX198" s="890"/>
      <c r="CY198" s="890"/>
      <c r="CZ198" s="890"/>
      <c r="DA198" s="1080" t="e">
        <f>DA195*DC197/100</f>
        <v>#DIV/0!</v>
      </c>
      <c r="DB198" s="1081"/>
      <c r="DC198" s="1081"/>
      <c r="DD198" s="1081"/>
      <c r="DE198" s="1081"/>
      <c r="DF198" s="1081"/>
      <c r="DG198" s="1081"/>
      <c r="DH198" s="1081"/>
      <c r="DI198" s="1082"/>
      <c r="DJ198" s="26"/>
      <c r="DK198" s="26"/>
      <c r="DL198" s="26"/>
      <c r="DM198" s="26"/>
      <c r="DN198" s="26"/>
      <c r="DO198" s="26"/>
      <c r="DP198" s="26"/>
      <c r="DQ198" s="26"/>
      <c r="DR198" s="26"/>
      <c r="DS198" s="26"/>
      <c r="DT198" s="26"/>
      <c r="DU198" s="209"/>
      <c r="DV198" s="26"/>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row>
    <row r="199" spans="1:193" s="1" customFormat="1" ht="15" customHeight="1">
      <c r="A199" s="445"/>
      <c r="B199" s="6"/>
      <c r="C199" s="91"/>
      <c r="D199" s="91"/>
      <c r="E199" s="832" t="s">
        <v>180</v>
      </c>
      <c r="F199" s="833"/>
      <c r="G199" s="833"/>
      <c r="H199" s="833"/>
      <c r="I199" s="833"/>
      <c r="J199" s="833"/>
      <c r="K199" s="833"/>
      <c r="L199" s="833"/>
      <c r="M199" s="833"/>
      <c r="N199" s="833"/>
      <c r="O199" s="833"/>
      <c r="P199" s="833"/>
      <c r="Q199" s="833"/>
      <c r="R199" s="833"/>
      <c r="S199" s="834" t="s">
        <v>181</v>
      </c>
      <c r="T199" s="834"/>
      <c r="U199" s="834"/>
      <c r="V199" s="834"/>
      <c r="W199" s="834"/>
      <c r="X199" s="834"/>
      <c r="Y199" s="834"/>
      <c r="Z199" s="834"/>
      <c r="AA199" s="834"/>
      <c r="AB199" s="834"/>
      <c r="AC199" s="834"/>
      <c r="AD199" s="834"/>
      <c r="AE199" s="834"/>
      <c r="AF199" s="834"/>
      <c r="AG199" s="834"/>
      <c r="AH199" s="834"/>
      <c r="AI199" s="834"/>
      <c r="AJ199" s="834"/>
      <c r="AK199" s="834"/>
      <c r="AL199" s="834"/>
      <c r="AM199" s="834"/>
      <c r="AN199" s="834"/>
      <c r="AO199" s="834"/>
      <c r="AP199" s="834"/>
      <c r="AQ199" s="834"/>
      <c r="AR199" s="834"/>
      <c r="AS199" s="834"/>
      <c r="AT199" s="834"/>
      <c r="AU199" s="6"/>
      <c r="AV199" s="6"/>
      <c r="AW199" s="6"/>
      <c r="AX199" s="6"/>
      <c r="AY199" s="6"/>
      <c r="AZ199" s="6"/>
      <c r="BA199" s="6"/>
      <c r="BB199" s="6"/>
      <c r="BC199" s="6"/>
      <c r="BD199" s="45"/>
      <c r="BE199" s="45"/>
      <c r="BF199" s="45"/>
      <c r="BG199" s="837" t="e">
        <f>BG197</f>
        <v>#DIV/0!</v>
      </c>
      <c r="BH199" s="763"/>
      <c r="BI199" s="763"/>
      <c r="BJ199" s="763"/>
      <c r="BK199" s="763"/>
      <c r="BL199" s="763"/>
      <c r="BM199" s="763"/>
      <c r="BN199" s="763"/>
      <c r="BO199" s="838"/>
      <c r="BP199" s="6"/>
      <c r="BQ199" s="213"/>
      <c r="BR199" s="213"/>
      <c r="BS199" s="121"/>
      <c r="BT199" s="837" t="e">
        <f>BT197+BT198</f>
        <v>#DIV/0!</v>
      </c>
      <c r="BU199" s="763"/>
      <c r="BV199" s="763"/>
      <c r="BW199" s="763"/>
      <c r="BX199" s="763"/>
      <c r="BY199" s="763"/>
      <c r="BZ199" s="763"/>
      <c r="CA199" s="763"/>
      <c r="CB199" s="838"/>
      <c r="CC199" s="6"/>
      <c r="CD199" s="6"/>
      <c r="CE199" s="6"/>
      <c r="CF199" s="6"/>
      <c r="CG199" s="6"/>
      <c r="CH199" s="6"/>
      <c r="CI199" s="6"/>
      <c r="CJ199" s="6"/>
      <c r="CK199" s="6"/>
      <c r="CL199" s="6"/>
      <c r="CM199" s="6"/>
      <c r="CN199" s="6"/>
      <c r="CO199" s="6"/>
      <c r="CP199" s="6"/>
      <c r="CQ199" s="239"/>
      <c r="CR199" s="118"/>
      <c r="CS199" s="208"/>
      <c r="CT199" s="208"/>
      <c r="CU199" s="208"/>
      <c r="CV199" s="208"/>
      <c r="CW199" s="208"/>
      <c r="CX199" s="208"/>
      <c r="CY199" s="208"/>
      <c r="CZ199" s="208"/>
      <c r="DA199" s="93"/>
      <c r="DB199" s="93"/>
      <c r="DC199" s="93"/>
      <c r="DD199" s="93"/>
      <c r="DE199" s="93"/>
      <c r="DF199" s="93"/>
      <c r="DG199" s="93"/>
      <c r="DH199" s="93"/>
      <c r="DI199" s="93"/>
      <c r="DJ199" s="93"/>
      <c r="DK199" s="93"/>
      <c r="DL199" s="93"/>
      <c r="DM199" s="93"/>
      <c r="DN199" s="93"/>
      <c r="DO199" s="93"/>
      <c r="DP199" s="93"/>
      <c r="DQ199" s="93"/>
      <c r="DR199" s="93"/>
      <c r="DS199" s="93"/>
      <c r="DT199" s="93"/>
      <c r="DU199" s="119"/>
      <c r="DV199" s="8"/>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row>
    <row r="200" spans="1:193" s="1" customFormat="1" ht="15" customHeight="1">
      <c r="A200" s="445"/>
      <c r="B200" s="6"/>
      <c r="C200" s="91"/>
      <c r="D200" s="91"/>
      <c r="E200" s="17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117"/>
      <c r="CR200" s="210"/>
      <c r="CS200" s="210"/>
      <c r="CT200" s="210"/>
      <c r="CU200" s="210"/>
      <c r="CV200" s="210"/>
      <c r="CW200" s="210"/>
      <c r="CX200" s="210"/>
      <c r="CY200" s="210"/>
      <c r="CZ200" s="210"/>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row>
    <row r="201" spans="1:193" s="1" customFormat="1" ht="15" customHeight="1">
      <c r="A201" s="445"/>
      <c r="B201" s="6"/>
      <c r="C201" s="91"/>
      <c r="D201" s="91"/>
      <c r="E201" s="830" t="s">
        <v>182</v>
      </c>
      <c r="F201" s="831"/>
      <c r="G201" s="831"/>
      <c r="H201" s="831"/>
      <c r="I201" s="831"/>
      <c r="J201" s="831"/>
      <c r="K201" s="831"/>
      <c r="L201" s="831"/>
      <c r="M201" s="831"/>
      <c r="N201" s="831"/>
      <c r="O201" s="831"/>
      <c r="P201" s="831"/>
      <c r="Q201" s="831"/>
      <c r="R201" s="831"/>
      <c r="S201" s="831"/>
      <c r="T201" s="831"/>
      <c r="U201" s="831"/>
      <c r="V201" s="831"/>
      <c r="W201" s="831"/>
      <c r="X201" s="831"/>
      <c r="Y201" s="831"/>
      <c r="Z201" s="831"/>
      <c r="AA201" s="831"/>
      <c r="AB201" s="831"/>
      <c r="AC201" s="831"/>
      <c r="AD201" s="831"/>
      <c r="AE201" s="831"/>
      <c r="AF201" s="831"/>
      <c r="AG201" s="831"/>
      <c r="AH201" s="831"/>
      <c r="AI201" s="831"/>
      <c r="AJ201" s="831"/>
      <c r="AK201" s="831"/>
      <c r="AL201" s="831"/>
      <c r="AM201" s="831"/>
      <c r="AN201" s="831"/>
      <c r="AO201" s="831"/>
      <c r="AP201" s="831"/>
      <c r="AQ201" s="831"/>
      <c r="AR201" s="831"/>
      <c r="AS201" s="831"/>
      <c r="AT201" s="121"/>
      <c r="AU201" s="121"/>
      <c r="AV201" s="121"/>
      <c r="AW201" s="121"/>
      <c r="AX201" s="121"/>
      <c r="AY201" s="121"/>
      <c r="AZ201" s="121"/>
      <c r="BA201" s="121"/>
      <c r="BB201" s="121"/>
      <c r="BC201" s="121"/>
      <c r="BD201" s="121"/>
      <c r="BE201" s="121"/>
      <c r="BF201" s="121"/>
      <c r="BG201" s="779" t="e">
        <f>BG199/2</f>
        <v>#DIV/0!</v>
      </c>
      <c r="BH201" s="779"/>
      <c r="BI201" s="779"/>
      <c r="BJ201" s="779"/>
      <c r="BK201" s="779"/>
      <c r="BL201" s="779"/>
      <c r="BM201" s="779"/>
      <c r="BN201" s="779"/>
      <c r="BO201" s="779"/>
      <c r="BP201" s="45"/>
      <c r="BQ201" s="45"/>
      <c r="BR201" s="45"/>
      <c r="BS201" s="45"/>
      <c r="BT201" s="779" t="e">
        <f>BT199/2</f>
        <v>#DIV/0!</v>
      </c>
      <c r="BU201" s="779"/>
      <c r="BV201" s="779"/>
      <c r="BW201" s="779"/>
      <c r="BX201" s="779"/>
      <c r="BY201" s="779"/>
      <c r="BZ201" s="779"/>
      <c r="CA201" s="779"/>
      <c r="CB201" s="779"/>
      <c r="CC201" s="45"/>
      <c r="CD201" s="44"/>
      <c r="CE201" s="44"/>
      <c r="CF201" s="174"/>
      <c r="CG201" s="779"/>
      <c r="CH201" s="779"/>
      <c r="CI201" s="779"/>
      <c r="CJ201" s="779"/>
      <c r="CK201" s="779"/>
      <c r="CL201" s="779"/>
      <c r="CM201" s="779"/>
      <c r="CN201" s="779"/>
      <c r="CO201" s="779"/>
      <c r="CP201" s="45"/>
      <c r="CQ201" s="117"/>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row>
    <row r="202" spans="1:193" s="1" customFormat="1" ht="15">
      <c r="A202" s="445"/>
      <c r="B202" s="6"/>
      <c r="C202" s="91"/>
      <c r="D202" s="91"/>
      <c r="E202" s="17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4"/>
      <c r="CE202" s="44"/>
      <c r="CF202" s="174"/>
      <c r="CG202" s="45"/>
      <c r="CH202" s="45"/>
      <c r="CI202" s="45"/>
      <c r="CJ202" s="45"/>
      <c r="CK202" s="45"/>
      <c r="CL202" s="45"/>
      <c r="CM202" s="45"/>
      <c r="CN202" s="45"/>
      <c r="CO202" s="45"/>
      <c r="CP202" s="45"/>
      <c r="CQ202" s="117"/>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row>
    <row r="203" spans="1:193" s="1" customFormat="1" ht="15">
      <c r="A203" s="445"/>
      <c r="B203" s="6"/>
      <c r="C203" s="91"/>
      <c r="D203" s="91"/>
      <c r="E203" s="830" t="s">
        <v>161</v>
      </c>
      <c r="F203" s="831"/>
      <c r="G203" s="831"/>
      <c r="H203" s="831"/>
      <c r="I203" s="831"/>
      <c r="J203" s="831"/>
      <c r="K203" s="831"/>
      <c r="L203" s="831"/>
      <c r="M203" s="831"/>
      <c r="N203" s="831"/>
      <c r="O203" s="831"/>
      <c r="P203" s="831"/>
      <c r="Q203" s="831"/>
      <c r="R203" s="831"/>
      <c r="S203" s="831"/>
      <c r="T203" s="831"/>
      <c r="U203" s="831"/>
      <c r="V203" s="831"/>
      <c r="W203" s="831"/>
      <c r="X203" s="831"/>
      <c r="Y203" s="831"/>
      <c r="Z203" s="831"/>
      <c r="AA203" s="831"/>
      <c r="AB203" s="831"/>
      <c r="AC203" s="831"/>
      <c r="AD203" s="831"/>
      <c r="AE203" s="831"/>
      <c r="AF203" s="831"/>
      <c r="AG203" s="831"/>
      <c r="AH203" s="831"/>
      <c r="AI203" s="831"/>
      <c r="AJ203" s="831"/>
      <c r="AK203" s="831"/>
      <c r="AL203" s="831"/>
      <c r="AM203" s="831"/>
      <c r="AN203" s="831"/>
      <c r="AO203" s="831"/>
      <c r="AP203" s="831"/>
      <c r="AQ203" s="831"/>
      <c r="AR203" s="831"/>
      <c r="AS203" s="831"/>
      <c r="AT203" s="121"/>
      <c r="AU203" s="121"/>
      <c r="AV203" s="121"/>
      <c r="AW203" s="121"/>
      <c r="AX203" s="121"/>
      <c r="AY203" s="121"/>
      <c r="AZ203" s="121"/>
      <c r="BA203" s="121"/>
      <c r="BB203" s="121"/>
      <c r="BC203" s="121"/>
      <c r="BD203" s="121"/>
      <c r="BE203" s="121"/>
      <c r="BF203" s="121"/>
      <c r="BG203" s="779" t="e">
        <f>CR46</f>
        <v>#DIV/0!</v>
      </c>
      <c r="BH203" s="779"/>
      <c r="BI203" s="779"/>
      <c r="BJ203" s="779"/>
      <c r="BK203" s="779"/>
      <c r="BL203" s="779"/>
      <c r="BM203" s="779"/>
      <c r="BN203" s="779"/>
      <c r="BO203" s="779"/>
      <c r="BP203" s="45"/>
      <c r="BQ203" s="45"/>
      <c r="BR203" s="45"/>
      <c r="BS203" s="45"/>
      <c r="BT203" s="45"/>
      <c r="BU203" s="45"/>
      <c r="BV203" s="45"/>
      <c r="BW203" s="45"/>
      <c r="BX203" s="45"/>
      <c r="BY203" s="45"/>
      <c r="BZ203" s="45"/>
      <c r="CA203" s="45"/>
      <c r="CB203" s="45"/>
      <c r="CC203" s="45"/>
      <c r="CD203" s="44"/>
      <c r="CE203" s="44"/>
      <c r="CF203" s="174"/>
      <c r="CG203" s="45"/>
      <c r="CH203" s="45"/>
      <c r="CI203" s="45"/>
      <c r="CJ203" s="45"/>
      <c r="CK203" s="45"/>
      <c r="CL203" s="45"/>
      <c r="CM203" s="45"/>
      <c r="CN203" s="45"/>
      <c r="CO203" s="45"/>
      <c r="CP203" s="45"/>
      <c r="CQ203" s="117"/>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24"/>
    </row>
    <row r="204" spans="1:193" s="1" customFormat="1" ht="15">
      <c r="A204" s="445"/>
      <c r="B204" s="6"/>
      <c r="C204" s="91"/>
      <c r="D204" s="91"/>
      <c r="E204" s="830" t="s">
        <v>162</v>
      </c>
      <c r="F204" s="831"/>
      <c r="G204" s="831"/>
      <c r="H204" s="831"/>
      <c r="I204" s="831"/>
      <c r="J204" s="831"/>
      <c r="K204" s="831"/>
      <c r="L204" s="831"/>
      <c r="M204" s="831"/>
      <c r="N204" s="831"/>
      <c r="O204" s="831"/>
      <c r="P204" s="831"/>
      <c r="Q204" s="831"/>
      <c r="R204" s="831"/>
      <c r="S204" s="831"/>
      <c r="T204" s="831"/>
      <c r="U204" s="831"/>
      <c r="V204" s="831"/>
      <c r="W204" s="831"/>
      <c r="X204" s="831"/>
      <c r="Y204" s="831"/>
      <c r="Z204" s="831"/>
      <c r="AA204" s="831"/>
      <c r="AB204" s="831"/>
      <c r="AC204" s="831"/>
      <c r="AD204" s="831"/>
      <c r="AE204" s="831"/>
      <c r="AF204" s="831"/>
      <c r="AG204" s="831"/>
      <c r="AH204" s="831"/>
      <c r="AI204" s="831" t="s">
        <v>163</v>
      </c>
      <c r="AJ204" s="831"/>
      <c r="AK204" s="831"/>
      <c r="AL204" s="831"/>
      <c r="AM204" s="831"/>
      <c r="AN204" s="831"/>
      <c r="AO204" s="831"/>
      <c r="AP204" s="831"/>
      <c r="AQ204" s="831"/>
      <c r="AR204" s="831"/>
      <c r="AS204" s="831"/>
      <c r="AT204" s="121"/>
      <c r="AU204" s="121"/>
      <c r="AV204" s="121"/>
      <c r="AW204" s="121"/>
      <c r="AX204" s="121"/>
      <c r="AY204" s="121"/>
      <c r="AZ204" s="121"/>
      <c r="BA204" s="121"/>
      <c r="BB204" s="121"/>
      <c r="BC204" s="121"/>
      <c r="BD204" s="121"/>
      <c r="BE204" s="121"/>
      <c r="BF204" s="121"/>
      <c r="BG204" s="779" t="e">
        <f>BG203*10/100</f>
        <v>#DIV/0!</v>
      </c>
      <c r="BH204" s="779"/>
      <c r="BI204" s="779"/>
      <c r="BJ204" s="779"/>
      <c r="BK204" s="779"/>
      <c r="BL204" s="779"/>
      <c r="BM204" s="779"/>
      <c r="BN204" s="779"/>
      <c r="BO204" s="779"/>
      <c r="BP204" s="45"/>
      <c r="BQ204" s="45"/>
      <c r="BR204" s="45"/>
      <c r="BS204" s="45"/>
      <c r="BT204" s="45"/>
      <c r="BU204" s="45"/>
      <c r="BV204" s="45"/>
      <c r="BW204" s="45"/>
      <c r="BX204" s="45"/>
      <c r="BY204" s="45"/>
      <c r="BZ204" s="45"/>
      <c r="CA204" s="45"/>
      <c r="CB204" s="45"/>
      <c r="CC204" s="45"/>
      <c r="CD204" s="44"/>
      <c r="CE204" s="44"/>
      <c r="CF204" s="174"/>
      <c r="CG204" s="45"/>
      <c r="CH204" s="45"/>
      <c r="CI204" s="45"/>
      <c r="CJ204" s="45"/>
      <c r="CK204" s="45"/>
      <c r="CL204" s="45"/>
      <c r="CM204" s="45"/>
      <c r="CN204" s="45"/>
      <c r="CO204" s="45"/>
      <c r="CP204" s="45"/>
      <c r="CQ204" s="117"/>
      <c r="CR204" s="8"/>
      <c r="CS204" s="8"/>
      <c r="CT204" s="8"/>
      <c r="CU204" s="8"/>
      <c r="CV204" s="8"/>
      <c r="CW204" s="8"/>
      <c r="CX204" s="8"/>
      <c r="CY204" s="8"/>
      <c r="CZ204" s="8"/>
      <c r="DA204" s="8"/>
      <c r="DB204" s="8"/>
      <c r="DC204" s="8"/>
      <c r="DD204" s="8"/>
      <c r="DE204" s="8"/>
      <c r="DF204" s="8"/>
      <c r="DG204" s="8"/>
      <c r="DH204" s="8"/>
      <c r="DI204" s="8"/>
      <c r="DJ204" s="8"/>
      <c r="DK204" s="8"/>
      <c r="DL204" s="346"/>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24"/>
    </row>
    <row r="205" spans="1:193" s="1" customFormat="1" ht="15">
      <c r="A205" s="445"/>
      <c r="B205" s="6"/>
      <c r="C205" s="91"/>
      <c r="D205" s="91"/>
      <c r="E205" s="17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6"/>
      <c r="AC205" s="6"/>
      <c r="AD205" s="6"/>
      <c r="AE205" s="6"/>
      <c r="AF205" s="6"/>
      <c r="AG205" s="6"/>
      <c r="AH205" s="6"/>
      <c r="AI205" s="6"/>
      <c r="AJ205" s="6"/>
      <c r="AK205" s="6"/>
      <c r="AL205" s="6"/>
      <c r="AM205" s="6"/>
      <c r="AN205" s="6"/>
      <c r="AO205" s="6"/>
      <c r="AP205" s="6"/>
      <c r="AQ205" s="6"/>
      <c r="AR205" s="121"/>
      <c r="AS205" s="121"/>
      <c r="AT205" s="121"/>
      <c r="AU205" s="121"/>
      <c r="AV205" s="121"/>
      <c r="AW205" s="121"/>
      <c r="AX205" s="121"/>
      <c r="AY205" s="121"/>
      <c r="AZ205" s="121"/>
      <c r="BA205" s="121"/>
      <c r="BB205" s="121"/>
      <c r="BC205" s="121"/>
      <c r="BD205" s="121"/>
      <c r="BE205" s="121"/>
      <c r="BF205" s="121"/>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4"/>
      <c r="CE205" s="44"/>
      <c r="CF205" s="174"/>
      <c r="CG205" s="45"/>
      <c r="CH205" s="45"/>
      <c r="CI205" s="45"/>
      <c r="CJ205" s="45"/>
      <c r="CK205" s="45"/>
      <c r="CL205" s="45"/>
      <c r="CM205" s="45"/>
      <c r="CN205" s="45"/>
      <c r="CO205" s="45"/>
      <c r="CP205" s="45"/>
      <c r="CQ205" s="117"/>
      <c r="CR205" s="1074" t="s">
        <v>125</v>
      </c>
      <c r="CS205" s="1075"/>
      <c r="CT205" s="1075"/>
      <c r="CU205" s="1075"/>
      <c r="CV205" s="1075"/>
      <c r="CW205" s="1075"/>
      <c r="CX205" s="1075"/>
      <c r="CY205" s="1075"/>
      <c r="CZ205" s="1075"/>
      <c r="DA205" s="1072" t="s">
        <v>126</v>
      </c>
      <c r="DB205" s="1072"/>
      <c r="DC205" s="1072"/>
      <c r="DD205" s="1072"/>
      <c r="DE205" s="1072"/>
      <c r="DF205" s="1072"/>
      <c r="DG205" s="1072"/>
      <c r="DH205" s="1072"/>
      <c r="DI205" s="1073"/>
      <c r="DJ205" s="8"/>
      <c r="DK205" s="8"/>
      <c r="DL205" s="34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24"/>
    </row>
    <row r="206" spans="1:193" s="1" customFormat="1" ht="15" customHeight="1">
      <c r="A206" s="445"/>
      <c r="B206" s="6"/>
      <c r="C206" s="91"/>
      <c r="D206" s="91"/>
      <c r="E206" s="830" t="s">
        <v>135</v>
      </c>
      <c r="F206" s="831"/>
      <c r="G206" s="831"/>
      <c r="H206" s="831"/>
      <c r="I206" s="831"/>
      <c r="J206" s="831"/>
      <c r="K206" s="831"/>
      <c r="L206" s="831"/>
      <c r="M206" s="831"/>
      <c r="N206" s="831"/>
      <c r="O206" s="831"/>
      <c r="P206" s="831"/>
      <c r="Q206" s="831"/>
      <c r="R206" s="831"/>
      <c r="S206" s="831"/>
      <c r="T206" s="831"/>
      <c r="U206" s="831"/>
      <c r="V206" s="831"/>
      <c r="W206" s="831"/>
      <c r="X206" s="831"/>
      <c r="Y206" s="831"/>
      <c r="Z206" s="831"/>
      <c r="AA206" s="831"/>
      <c r="AB206" s="831"/>
      <c r="AC206" s="831"/>
      <c r="AD206" s="831"/>
      <c r="AE206" s="1021" t="s">
        <v>107</v>
      </c>
      <c r="AF206" s="1021"/>
      <c r="AG206" s="1021"/>
      <c r="AH206" s="1021"/>
      <c r="AI206" s="1021"/>
      <c r="AJ206" s="1021"/>
      <c r="AK206" s="1021"/>
      <c r="AL206" s="1021"/>
      <c r="AM206" s="1021"/>
      <c r="AN206" s="1021"/>
      <c r="AO206" s="1021"/>
      <c r="AP206" s="1021"/>
      <c r="AQ206" s="1021"/>
      <c r="AR206" s="1021"/>
      <c r="AS206" s="1021"/>
      <c r="AT206" s="1021"/>
      <c r="AU206" s="219"/>
      <c r="AV206" s="219"/>
      <c r="AW206" s="219"/>
      <c r="AX206" s="219"/>
      <c r="AY206" s="219"/>
      <c r="AZ206" s="219"/>
      <c r="BA206" s="219"/>
      <c r="BB206" s="219"/>
      <c r="BC206" s="219"/>
      <c r="BD206" s="219"/>
      <c r="BE206" s="219"/>
      <c r="BF206" s="6"/>
      <c r="BG206" s="779" t="e">
        <f>IF(BG201&lt;BG204,BG201,BG204)</f>
        <v>#DIV/0!</v>
      </c>
      <c r="BH206" s="779"/>
      <c r="BI206" s="779"/>
      <c r="BJ206" s="779"/>
      <c r="BK206" s="779"/>
      <c r="BL206" s="779"/>
      <c r="BM206" s="779"/>
      <c r="BN206" s="779"/>
      <c r="BO206" s="779"/>
      <c r="BP206" s="45"/>
      <c r="BQ206" s="94"/>
      <c r="BR206" s="94"/>
      <c r="BS206" s="94"/>
      <c r="BT206" s="779" t="e">
        <f>BT199/2</f>
        <v>#DIV/0!</v>
      </c>
      <c r="BU206" s="779"/>
      <c r="BV206" s="779"/>
      <c r="BW206" s="779"/>
      <c r="BX206" s="779"/>
      <c r="BY206" s="779"/>
      <c r="BZ206" s="779"/>
      <c r="CA206" s="779"/>
      <c r="CB206" s="779"/>
      <c r="CC206" s="45"/>
      <c r="CD206" s="45"/>
      <c r="CE206" s="45"/>
      <c r="CF206" s="45"/>
      <c r="CG206" s="779" t="e">
        <f>BG206+BT206</f>
        <v>#DIV/0!</v>
      </c>
      <c r="CH206" s="779"/>
      <c r="CI206" s="779"/>
      <c r="CJ206" s="779"/>
      <c r="CK206" s="779"/>
      <c r="CL206" s="779"/>
      <c r="CM206" s="779"/>
      <c r="CN206" s="779"/>
      <c r="CO206" s="779"/>
      <c r="CP206" s="45"/>
      <c r="CQ206" s="117"/>
      <c r="CR206" s="1155" t="e">
        <f>BG206/BG208*100</f>
        <v>#DIV/0!</v>
      </c>
      <c r="CS206" s="1043"/>
      <c r="CT206" s="1043"/>
      <c r="CU206" s="1043"/>
      <c r="CV206" s="1043"/>
      <c r="CW206" s="1015" t="s">
        <v>59</v>
      </c>
      <c r="CX206" s="1015"/>
      <c r="CY206" s="347"/>
      <c r="CZ206" s="347"/>
      <c r="DA206" s="298"/>
      <c r="DB206" s="298"/>
      <c r="DC206" s="1043" t="e">
        <f>BT206/BT208*100</f>
        <v>#DIV/0!</v>
      </c>
      <c r="DD206" s="1043"/>
      <c r="DE206" s="1043"/>
      <c r="DF206" s="1015" t="s">
        <v>59</v>
      </c>
      <c r="DG206" s="1015"/>
      <c r="DH206" s="308"/>
      <c r="DI206" s="348"/>
      <c r="DJ206" s="8"/>
      <c r="DK206" s="8"/>
      <c r="DL206" s="34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24"/>
    </row>
    <row r="207" spans="1:193" s="1" customFormat="1" ht="15">
      <c r="A207" s="445"/>
      <c r="B207" s="6"/>
      <c r="C207" s="91"/>
      <c r="D207" s="91"/>
      <c r="E207" s="830" t="s">
        <v>152</v>
      </c>
      <c r="F207" s="831"/>
      <c r="G207" s="831"/>
      <c r="H207" s="831"/>
      <c r="I207" s="831"/>
      <c r="J207" s="831"/>
      <c r="K207" s="831"/>
      <c r="L207" s="831"/>
      <c r="M207" s="831"/>
      <c r="N207" s="831"/>
      <c r="O207" s="831"/>
      <c r="P207" s="831"/>
      <c r="Q207" s="831"/>
      <c r="R207" s="831"/>
      <c r="S207" s="831"/>
      <c r="T207" s="831"/>
      <c r="U207" s="831"/>
      <c r="V207" s="831"/>
      <c r="W207" s="831"/>
      <c r="X207" s="831"/>
      <c r="Y207" s="831"/>
      <c r="Z207" s="831"/>
      <c r="AA207" s="831"/>
      <c r="AB207" s="831"/>
      <c r="AC207" s="831"/>
      <c r="AD207" s="831"/>
      <c r="AE207" s="831"/>
      <c r="AF207" s="831"/>
      <c r="AG207" s="831"/>
      <c r="AH207" s="831"/>
      <c r="AI207" s="831"/>
      <c r="AJ207" s="831"/>
      <c r="AK207" s="831"/>
      <c r="AL207" s="831"/>
      <c r="AM207" s="831"/>
      <c r="AN207" s="831"/>
      <c r="AO207" s="831"/>
      <c r="AP207" s="831"/>
      <c r="AQ207" s="831"/>
      <c r="AR207" s="831"/>
      <c r="AS207" s="831"/>
      <c r="AT207" s="121"/>
      <c r="AU207" s="121"/>
      <c r="AV207" s="121"/>
      <c r="AW207" s="121"/>
      <c r="AX207" s="121"/>
      <c r="AY207" s="121"/>
      <c r="AZ207" s="121"/>
      <c r="BA207" s="121"/>
      <c r="BB207" s="121"/>
      <c r="BC207" s="121"/>
      <c r="BD207" s="121"/>
      <c r="BE207" s="121"/>
      <c r="BF207" s="121"/>
      <c r="BG207" s="779" t="e">
        <f>BG199-BG206</f>
        <v>#DIV/0!</v>
      </c>
      <c r="BH207" s="779"/>
      <c r="BI207" s="779"/>
      <c r="BJ207" s="779"/>
      <c r="BK207" s="779"/>
      <c r="BL207" s="779"/>
      <c r="BM207" s="779"/>
      <c r="BN207" s="779"/>
      <c r="BO207" s="779"/>
      <c r="BP207" s="45"/>
      <c r="BQ207" s="94"/>
      <c r="BR207" s="94"/>
      <c r="BS207" s="94"/>
      <c r="BT207" s="779" t="e">
        <f>BT199-BT206</f>
        <v>#DIV/0!</v>
      </c>
      <c r="BU207" s="779"/>
      <c r="BV207" s="779"/>
      <c r="BW207" s="779"/>
      <c r="BX207" s="779"/>
      <c r="BY207" s="779"/>
      <c r="BZ207" s="779"/>
      <c r="CA207" s="779"/>
      <c r="CB207" s="779"/>
      <c r="CC207" s="45"/>
      <c r="CD207" s="45"/>
      <c r="CE207" s="45"/>
      <c r="CF207" s="45"/>
      <c r="CG207" s="779" t="e">
        <f>BG207+BT207</f>
        <v>#DIV/0!</v>
      </c>
      <c r="CH207" s="779"/>
      <c r="CI207" s="779"/>
      <c r="CJ207" s="779"/>
      <c r="CK207" s="779"/>
      <c r="CL207" s="779"/>
      <c r="CM207" s="779"/>
      <c r="CN207" s="779"/>
      <c r="CO207" s="779"/>
      <c r="CP207" s="45"/>
      <c r="CQ207" s="117"/>
      <c r="CR207" s="1156" t="e">
        <f>BG207/BG208*100</f>
        <v>#DIV/0!</v>
      </c>
      <c r="CS207" s="1157"/>
      <c r="CT207" s="1157"/>
      <c r="CU207" s="1157"/>
      <c r="CV207" s="1157"/>
      <c r="CW207" s="1015" t="s">
        <v>59</v>
      </c>
      <c r="CX207" s="1015"/>
      <c r="CY207" s="347"/>
      <c r="CZ207" s="347"/>
      <c r="DA207" s="298"/>
      <c r="DB207" s="298"/>
      <c r="DC207" s="1043" t="e">
        <f>BT207/BT208*100</f>
        <v>#DIV/0!</v>
      </c>
      <c r="DD207" s="1043"/>
      <c r="DE207" s="1043"/>
      <c r="DF207" s="1015" t="s">
        <v>59</v>
      </c>
      <c r="DG207" s="1015"/>
      <c r="DH207" s="308"/>
      <c r="DI207" s="348"/>
      <c r="DJ207" s="8"/>
      <c r="DK207" s="8"/>
      <c r="DL207" s="34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24"/>
    </row>
    <row r="208" spans="1:193" s="1" customFormat="1" ht="15" customHeight="1">
      <c r="A208" s="445"/>
      <c r="B208" s="6"/>
      <c r="C208" s="91"/>
      <c r="D208" s="91"/>
      <c r="E208" s="17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6"/>
      <c r="AJ208" s="6"/>
      <c r="AK208" s="6"/>
      <c r="AL208" s="6"/>
      <c r="AM208" s="6"/>
      <c r="AN208" s="6"/>
      <c r="AO208" s="6"/>
      <c r="AP208" s="6"/>
      <c r="AQ208" s="6"/>
      <c r="AR208" s="6"/>
      <c r="AS208" s="757" t="s">
        <v>151</v>
      </c>
      <c r="AT208" s="757"/>
      <c r="AU208" s="757"/>
      <c r="AV208" s="757"/>
      <c r="AW208" s="757"/>
      <c r="AX208" s="757"/>
      <c r="AY208" s="757"/>
      <c r="AZ208" s="757"/>
      <c r="BA208" s="757"/>
      <c r="BB208" s="757"/>
      <c r="BC208" s="757"/>
      <c r="BD208" s="45"/>
      <c r="BE208" s="45"/>
      <c r="BF208" s="45"/>
      <c r="BG208" s="779" t="e">
        <f>SUM(BG206:BO207)</f>
        <v>#DIV/0!</v>
      </c>
      <c r="BH208" s="779"/>
      <c r="BI208" s="779"/>
      <c r="BJ208" s="779"/>
      <c r="BK208" s="779"/>
      <c r="BL208" s="779"/>
      <c r="BM208" s="779"/>
      <c r="BN208" s="779"/>
      <c r="BO208" s="779"/>
      <c r="BP208" s="45"/>
      <c r="BQ208" s="94"/>
      <c r="BR208" s="94"/>
      <c r="BS208" s="94"/>
      <c r="BT208" s="779" t="e">
        <f>SUM(BT206:CB207)</f>
        <v>#DIV/0!</v>
      </c>
      <c r="BU208" s="779"/>
      <c r="BV208" s="779"/>
      <c r="BW208" s="779"/>
      <c r="BX208" s="779"/>
      <c r="BY208" s="779"/>
      <c r="BZ208" s="779"/>
      <c r="CA208" s="779"/>
      <c r="CB208" s="779"/>
      <c r="CC208" s="45"/>
      <c r="CD208" s="45"/>
      <c r="CE208" s="45"/>
      <c r="CF208" s="45"/>
      <c r="CG208" s="779"/>
      <c r="CH208" s="779"/>
      <c r="CI208" s="779"/>
      <c r="CJ208" s="779"/>
      <c r="CK208" s="779"/>
      <c r="CL208" s="779"/>
      <c r="CM208" s="779"/>
      <c r="CN208" s="779"/>
      <c r="CO208" s="779"/>
      <c r="CP208" s="45"/>
      <c r="CQ208" s="117"/>
      <c r="CR208" s="116"/>
      <c r="CS208" s="116"/>
      <c r="CT208" s="116"/>
      <c r="CU208" s="116"/>
      <c r="CV208" s="116"/>
      <c r="CW208" s="116"/>
      <c r="CX208" s="116"/>
      <c r="CY208" s="116"/>
      <c r="CZ208" s="116"/>
      <c r="DA208" s="116"/>
      <c r="DB208" s="116"/>
      <c r="DC208" s="116"/>
      <c r="DD208" s="116"/>
      <c r="DE208" s="116"/>
      <c r="DF208" s="116"/>
      <c r="DG208" s="116"/>
      <c r="DH208" s="116"/>
      <c r="DI208" s="116"/>
      <c r="DJ208" s="8"/>
      <c r="DK208" s="8"/>
      <c r="DL208" s="34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24"/>
    </row>
    <row r="209" spans="1:193" s="1" customFormat="1" ht="15" customHeight="1">
      <c r="A209" s="445"/>
      <c r="B209" s="6"/>
      <c r="C209" s="91"/>
      <c r="D209" s="91"/>
      <c r="E209" s="830" t="s">
        <v>179</v>
      </c>
      <c r="F209" s="831"/>
      <c r="G209" s="831"/>
      <c r="H209" s="831"/>
      <c r="I209" s="831"/>
      <c r="J209" s="831"/>
      <c r="K209" s="831"/>
      <c r="L209" s="831"/>
      <c r="M209" s="831"/>
      <c r="N209" s="831"/>
      <c r="O209" s="831"/>
      <c r="P209" s="831"/>
      <c r="Q209" s="831"/>
      <c r="R209" s="831"/>
      <c r="S209" s="831"/>
      <c r="T209" s="831"/>
      <c r="U209" s="831"/>
      <c r="V209" s="831"/>
      <c r="W209" s="831"/>
      <c r="X209" s="831"/>
      <c r="Y209" s="831"/>
      <c r="Z209" s="831"/>
      <c r="AA209" s="831"/>
      <c r="AB209" s="831"/>
      <c r="AC209" s="831"/>
      <c r="AD209" s="831"/>
      <c r="AE209" s="831"/>
      <c r="AF209" s="831"/>
      <c r="AG209" s="831"/>
      <c r="AH209" s="831"/>
      <c r="AI209" s="831"/>
      <c r="AJ209" s="831"/>
      <c r="AK209" s="831"/>
      <c r="AL209" s="831"/>
      <c r="AM209" s="831"/>
      <c r="AN209" s="831"/>
      <c r="AO209" s="831"/>
      <c r="AP209" s="83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45"/>
      <c r="BM209" s="45"/>
      <c r="BN209" s="45"/>
      <c r="BO209" s="45"/>
      <c r="BP209" s="45"/>
      <c r="BQ209" s="45"/>
      <c r="BR209" s="45"/>
      <c r="BS209" s="45"/>
      <c r="BT209" s="779" t="e">
        <f>-BT198</f>
        <v>#DIV/0!</v>
      </c>
      <c r="BU209" s="779"/>
      <c r="BV209" s="779"/>
      <c r="BW209" s="779"/>
      <c r="BX209" s="779"/>
      <c r="BY209" s="779"/>
      <c r="BZ209" s="779"/>
      <c r="CA209" s="779"/>
      <c r="CB209" s="779"/>
      <c r="CC209" s="45"/>
      <c r="CD209" s="45"/>
      <c r="CE209" s="45"/>
      <c r="CF209" s="45"/>
      <c r="CG209" s="779" t="e">
        <f>BG209+BT209</f>
        <v>#DIV/0!</v>
      </c>
      <c r="CH209" s="779"/>
      <c r="CI209" s="779"/>
      <c r="CJ209" s="779"/>
      <c r="CK209" s="779"/>
      <c r="CL209" s="779"/>
      <c r="CM209" s="779"/>
      <c r="CN209" s="779"/>
      <c r="CO209" s="779"/>
      <c r="CP209" s="45"/>
      <c r="CQ209" s="117"/>
      <c r="CR209" s="8"/>
      <c r="CS209" s="8"/>
      <c r="CT209" s="8"/>
      <c r="CU209" s="8"/>
      <c r="CV209" s="8"/>
      <c r="CW209" s="8"/>
      <c r="CX209" s="8"/>
      <c r="CY209" s="8"/>
      <c r="CZ209" s="8"/>
      <c r="DA209" s="8"/>
      <c r="DB209" s="8"/>
      <c r="DC209" s="8"/>
      <c r="DD209" s="8"/>
      <c r="DE209" s="8"/>
      <c r="DF209" s="8"/>
      <c r="DG209" s="8"/>
      <c r="DH209" s="8"/>
      <c r="DI209" s="8"/>
      <c r="DJ209" s="8"/>
      <c r="DK209" s="8"/>
      <c r="DL209" s="34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24"/>
    </row>
    <row r="210" spans="1:193" s="1" customFormat="1" ht="15">
      <c r="A210" s="445"/>
      <c r="B210" s="6"/>
      <c r="C210" s="91"/>
      <c r="D210" s="91"/>
      <c r="E210" s="98"/>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31" t="s">
        <v>128</v>
      </c>
      <c r="AT210" s="931"/>
      <c r="AU210" s="931"/>
      <c r="AV210" s="931"/>
      <c r="AW210" s="931"/>
      <c r="AX210" s="931"/>
      <c r="AY210" s="931"/>
      <c r="AZ210" s="931"/>
      <c r="BA210" s="931"/>
      <c r="BB210" s="931"/>
      <c r="BC210" s="931"/>
      <c r="BD210" s="97"/>
      <c r="BE210" s="97"/>
      <c r="BF210" s="97"/>
      <c r="BG210" s="829" t="e">
        <f>SUM(BG208:BO209)</f>
        <v>#DIV/0!</v>
      </c>
      <c r="BH210" s="829"/>
      <c r="BI210" s="829"/>
      <c r="BJ210" s="829"/>
      <c r="BK210" s="829"/>
      <c r="BL210" s="829"/>
      <c r="BM210" s="829"/>
      <c r="BN210" s="829"/>
      <c r="BO210" s="829"/>
      <c r="BP210" s="97"/>
      <c r="BQ210" s="109"/>
      <c r="BR210" s="109"/>
      <c r="BS210" s="109"/>
      <c r="BT210" s="829" t="e">
        <f>SUM(BT208:CB209)</f>
        <v>#DIV/0!</v>
      </c>
      <c r="BU210" s="829"/>
      <c r="BV210" s="829"/>
      <c r="BW210" s="829"/>
      <c r="BX210" s="829"/>
      <c r="BY210" s="829"/>
      <c r="BZ210" s="829"/>
      <c r="CA210" s="829"/>
      <c r="CB210" s="829"/>
      <c r="CC210" s="97"/>
      <c r="CD210" s="97"/>
      <c r="CE210" s="97"/>
      <c r="CF210" s="97"/>
      <c r="CG210" s="829" t="e">
        <f>BG210+BT210</f>
        <v>#DIV/0!</v>
      </c>
      <c r="CH210" s="829"/>
      <c r="CI210" s="829"/>
      <c r="CJ210" s="829"/>
      <c r="CK210" s="829"/>
      <c r="CL210" s="829"/>
      <c r="CM210" s="829"/>
      <c r="CN210" s="829"/>
      <c r="CO210" s="829"/>
      <c r="CP210" s="97"/>
      <c r="CQ210" s="117"/>
      <c r="CR210" s="8"/>
      <c r="CS210" s="8"/>
      <c r="CT210" s="6"/>
      <c r="CU210" s="6"/>
      <c r="CV210" s="6"/>
      <c r="CW210" s="6"/>
      <c r="CX210" s="6"/>
      <c r="CY210" s="6"/>
      <c r="CZ210" s="6"/>
      <c r="DA210" s="6"/>
      <c r="DB210" s="6"/>
      <c r="DC210" s="6"/>
      <c r="DD210" s="6"/>
      <c r="DE210" s="6"/>
      <c r="DF210" s="6"/>
      <c r="DG210" s="6"/>
      <c r="DH210" s="6"/>
      <c r="DI210" s="8"/>
      <c r="DJ210" s="8"/>
      <c r="DK210" s="8"/>
      <c r="DL210" s="34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24"/>
    </row>
    <row r="211" spans="1:193" s="1" customFormat="1" ht="12" customHeight="1">
      <c r="A211" s="445"/>
      <c r="B211" s="6"/>
      <c r="C211" s="91"/>
      <c r="D211" s="9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91"/>
      <c r="AL211" s="91"/>
      <c r="AM211" s="91"/>
      <c r="AN211" s="91"/>
      <c r="AO211" s="91"/>
      <c r="AP211" s="91"/>
      <c r="AQ211" s="91"/>
      <c r="AR211" s="44"/>
      <c r="AS211" s="44"/>
      <c r="AT211" s="45"/>
      <c r="AU211" s="45"/>
      <c r="AV211" s="45"/>
      <c r="AW211" s="45"/>
      <c r="AX211" s="45"/>
      <c r="AY211" s="45"/>
      <c r="AZ211" s="45"/>
      <c r="BA211" s="45"/>
      <c r="BB211" s="45"/>
      <c r="BC211" s="45"/>
      <c r="BD211" s="45"/>
      <c r="BE211" s="45"/>
      <c r="BF211" s="94"/>
      <c r="BG211" s="94"/>
      <c r="BH211" s="94"/>
      <c r="BI211" s="45"/>
      <c r="BJ211" s="45"/>
      <c r="BK211" s="45"/>
      <c r="BL211" s="45"/>
      <c r="BM211" s="45"/>
      <c r="BN211" s="45"/>
      <c r="BO211" s="45"/>
      <c r="BP211" s="45"/>
      <c r="BQ211" s="45"/>
      <c r="BR211" s="45"/>
      <c r="BS211" s="45"/>
      <c r="BT211" s="45"/>
      <c r="BU211" s="779"/>
      <c r="BV211" s="779"/>
      <c r="BW211" s="779"/>
      <c r="BX211" s="779"/>
      <c r="BY211" s="779"/>
      <c r="BZ211" s="779"/>
      <c r="CA211" s="779"/>
      <c r="CB211" s="779"/>
      <c r="CC211" s="779"/>
      <c r="CD211" s="779"/>
      <c r="CE211" s="8"/>
      <c r="CF211" s="8"/>
      <c r="CG211" s="6"/>
      <c r="CH211" s="6"/>
      <c r="CI211" s="8"/>
      <c r="CJ211" s="8"/>
      <c r="CK211" s="8"/>
      <c r="CL211" s="8"/>
      <c r="CM211" s="8"/>
      <c r="CN211" s="8"/>
      <c r="CO211" s="8"/>
      <c r="CP211" s="8"/>
      <c r="CQ211" s="8"/>
      <c r="CR211" s="8"/>
      <c r="CS211" s="8"/>
      <c r="CT211" s="8"/>
      <c r="CU211" s="8"/>
      <c r="CV211" s="8"/>
      <c r="CW211" s="8"/>
      <c r="CX211" s="8"/>
      <c r="CY211" s="8"/>
      <c r="CZ211" s="8"/>
      <c r="DA211" s="8"/>
      <c r="DB211" s="34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24"/>
      <c r="GB211" s="25"/>
      <c r="GC211" s="63"/>
      <c r="GD211" s="63"/>
      <c r="GE211" s="63"/>
      <c r="GF211" s="63"/>
      <c r="GG211" s="62"/>
      <c r="GH211" s="14"/>
      <c r="GI211" s="392"/>
      <c r="GJ211" s="392"/>
      <c r="GK211" s="392"/>
    </row>
    <row r="212" spans="1:193" ht="36" customHeight="1">
      <c r="A212" s="386"/>
      <c r="B212" s="12"/>
      <c r="C212" s="389"/>
      <c r="D212" s="389"/>
      <c r="E212" s="141" t="s">
        <v>53</v>
      </c>
      <c r="F212" s="163"/>
      <c r="G212" s="163"/>
      <c r="H212" s="163"/>
      <c r="I212" s="163"/>
      <c r="J212" s="163"/>
      <c r="K212" s="446"/>
      <c r="L212" s="446"/>
      <c r="M212" s="446"/>
      <c r="N212" s="446"/>
      <c r="O212" s="446"/>
      <c r="P212" s="10"/>
      <c r="Q212" s="10"/>
      <c r="R212" s="10"/>
      <c r="S212" s="10"/>
      <c r="T212" s="10"/>
      <c r="U212" s="10"/>
      <c r="V212" s="10"/>
      <c r="W212" s="10"/>
      <c r="X212" s="10"/>
      <c r="Y212" s="10"/>
      <c r="Z212" s="10"/>
      <c r="AA212" s="10"/>
      <c r="AB212" s="10"/>
      <c r="AC212" s="10"/>
      <c r="AD212" s="10"/>
      <c r="AE212" s="10"/>
      <c r="AF212" s="10"/>
      <c r="AG212" s="10"/>
      <c r="AH212" s="10"/>
      <c r="AI212" s="10"/>
      <c r="AJ212" s="42"/>
      <c r="AK212" s="42"/>
      <c r="AL212" s="39"/>
      <c r="AM212" s="39"/>
      <c r="AN212" s="39"/>
      <c r="AO212" s="39"/>
      <c r="AP212" s="39"/>
      <c r="AQ212" s="39"/>
      <c r="AR212" s="39"/>
      <c r="AS212" s="39"/>
      <c r="AT212" s="39"/>
      <c r="AU212" s="39"/>
      <c r="AV212" s="39"/>
      <c r="AW212" s="39"/>
      <c r="AX212" s="39"/>
      <c r="AY212" s="17"/>
      <c r="AZ212" s="17"/>
      <c r="BA212" s="17"/>
      <c r="BB212" s="17"/>
      <c r="BC212" s="17"/>
      <c r="BD212" s="17"/>
      <c r="BE212" s="17"/>
      <c r="BF212" s="17"/>
      <c r="BG212" s="17"/>
      <c r="BH212" s="47"/>
      <c r="BI212" s="174"/>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12"/>
      <c r="CF212" s="12"/>
      <c r="CG212" s="12"/>
      <c r="CH212" s="12"/>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24"/>
      <c r="GB212" s="25"/>
      <c r="GC212" s="63"/>
      <c r="GD212" s="63"/>
      <c r="GE212" s="63"/>
      <c r="GF212" s="63"/>
      <c r="GG212" s="62"/>
      <c r="GH212" s="14"/>
      <c r="GI212" s="392"/>
      <c r="GJ212" s="392"/>
      <c r="GK212" s="392"/>
    </row>
    <row r="213" spans="1:193" ht="15">
      <c r="A213" s="386"/>
      <c r="B213" s="12"/>
      <c r="C213" s="389"/>
      <c r="D213" s="389"/>
      <c r="E213" s="918"/>
      <c r="F213" s="919"/>
      <c r="G213" s="919"/>
      <c r="H213" s="919"/>
      <c r="I213" s="919"/>
      <c r="J213" s="919"/>
      <c r="K213" s="919"/>
      <c r="L213" s="919"/>
      <c r="M213" s="919"/>
      <c r="N213" s="919"/>
      <c r="O213" s="919"/>
      <c r="P213" s="919"/>
      <c r="Q213" s="919"/>
      <c r="R213" s="919"/>
      <c r="S213" s="919"/>
      <c r="T213" s="919"/>
      <c r="U213" s="919"/>
      <c r="V213" s="919"/>
      <c r="W213" s="919"/>
      <c r="X213" s="919"/>
      <c r="Y213" s="919"/>
      <c r="Z213" s="919"/>
      <c r="AA213" s="919"/>
      <c r="AB213" s="919"/>
      <c r="AC213" s="919"/>
      <c r="AD213" s="919"/>
      <c r="AE213" s="919"/>
      <c r="AF213" s="919"/>
      <c r="AG213" s="37"/>
      <c r="AH213" s="37"/>
      <c r="AI213" s="37"/>
      <c r="AJ213" s="37"/>
      <c r="AK213" s="324"/>
      <c r="AL213" s="324"/>
      <c r="AM213" s="324"/>
      <c r="AN213" s="324"/>
      <c r="AO213" s="324"/>
      <c r="AP213" s="324"/>
      <c r="AQ213" s="324"/>
      <c r="AR213" s="324"/>
      <c r="AS213" s="324"/>
      <c r="AT213" s="324"/>
      <c r="AU213" s="324"/>
      <c r="AV213" s="324"/>
      <c r="AW213" s="324"/>
      <c r="AX213" s="324"/>
      <c r="AY213" s="324"/>
      <c r="AZ213" s="324"/>
      <c r="BA213" s="324"/>
      <c r="BB213" s="324"/>
      <c r="BC213" s="37"/>
      <c r="BD213" s="3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138"/>
      <c r="CR213" s="1045" t="s">
        <v>34</v>
      </c>
      <c r="CS213" s="1046"/>
      <c r="CT213" s="1046"/>
      <c r="CU213" s="1046"/>
      <c r="CV213" s="1046"/>
      <c r="CW213" s="1046"/>
      <c r="CX213" s="1046"/>
      <c r="CY213" s="1046"/>
      <c r="CZ213" s="1046"/>
      <c r="DA213" s="1046"/>
      <c r="DB213" s="1046"/>
      <c r="DC213" s="1046"/>
      <c r="DD213" s="1046"/>
      <c r="DE213" s="1046"/>
      <c r="DF213" s="1046"/>
      <c r="DG213" s="1046"/>
      <c r="DH213" s="1046"/>
      <c r="DI213" s="1046"/>
      <c r="DJ213" s="1046"/>
      <c r="DK213" s="1046"/>
      <c r="DL213" s="1046"/>
      <c r="DM213" s="1046"/>
      <c r="DN213" s="1046"/>
      <c r="DO213" s="1047"/>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24"/>
    </row>
    <row r="214" spans="1:193" ht="15">
      <c r="A214" s="386"/>
      <c r="B214" s="221"/>
      <c r="C214" s="389"/>
      <c r="D214" s="20"/>
      <c r="E214" s="138"/>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740" t="s">
        <v>125</v>
      </c>
      <c r="BF214" s="740"/>
      <c r="BG214" s="740"/>
      <c r="BH214" s="740"/>
      <c r="BI214" s="740"/>
      <c r="BJ214" s="740"/>
      <c r="BK214" s="740"/>
      <c r="BL214" s="740"/>
      <c r="BM214" s="740"/>
      <c r="BN214" s="740"/>
      <c r="BO214" s="740"/>
      <c r="BP214" s="740"/>
      <c r="BQ214" s="146"/>
      <c r="BR214" s="146"/>
      <c r="BS214" s="146"/>
      <c r="BT214" s="749" t="s">
        <v>126</v>
      </c>
      <c r="BU214" s="749"/>
      <c r="BV214" s="749"/>
      <c r="BW214" s="749"/>
      <c r="BX214" s="749"/>
      <c r="BY214" s="749"/>
      <c r="BZ214" s="749"/>
      <c r="CA214" s="749"/>
      <c r="CB214" s="749"/>
      <c r="CC214" s="357"/>
      <c r="CD214" s="740" t="s">
        <v>169</v>
      </c>
      <c r="CE214" s="740"/>
      <c r="CF214" s="740"/>
      <c r="CG214" s="740"/>
      <c r="CH214" s="740"/>
      <c r="CI214" s="740"/>
      <c r="CJ214" s="740"/>
      <c r="CK214" s="740"/>
      <c r="CL214" s="740"/>
      <c r="CM214" s="740"/>
      <c r="CN214" s="740"/>
      <c r="CO214" s="740"/>
      <c r="CP214" s="146"/>
      <c r="CQ214" s="257"/>
      <c r="CR214" s="138"/>
      <c r="CS214" s="20"/>
      <c r="CT214" s="20"/>
      <c r="CU214" s="20"/>
      <c r="CV214" s="20"/>
      <c r="CW214" s="12"/>
      <c r="CX214" s="1044" t="s">
        <v>125</v>
      </c>
      <c r="CY214" s="1044"/>
      <c r="CZ214" s="1044"/>
      <c r="DA214" s="1044"/>
      <c r="DB214" s="1044"/>
      <c r="DC214" s="1044"/>
      <c r="DD214" s="1044"/>
      <c r="DE214" s="1044"/>
      <c r="DF214" s="1044"/>
      <c r="DG214" s="1044"/>
      <c r="DH214" s="1026" t="s">
        <v>126</v>
      </c>
      <c r="DI214" s="1026"/>
      <c r="DJ214" s="1026"/>
      <c r="DK214" s="1026"/>
      <c r="DL214" s="1026"/>
      <c r="DM214" s="1026"/>
      <c r="DN214" s="1026"/>
      <c r="DO214" s="1078"/>
      <c r="DP214" s="138"/>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24"/>
    </row>
    <row r="215" spans="1:193" ht="15">
      <c r="A215" s="225"/>
      <c r="B215" s="221"/>
      <c r="C215" s="20"/>
      <c r="D215" s="20"/>
      <c r="E215" s="929" t="s">
        <v>179</v>
      </c>
      <c r="F215" s="930"/>
      <c r="G215" s="930"/>
      <c r="H215" s="930"/>
      <c r="I215" s="930"/>
      <c r="J215" s="930"/>
      <c r="K215" s="930"/>
      <c r="L215" s="930"/>
      <c r="M215" s="930"/>
      <c r="N215" s="930"/>
      <c r="O215" s="930"/>
      <c r="P215" s="930"/>
      <c r="Q215" s="930"/>
      <c r="R215" s="930"/>
      <c r="S215" s="930"/>
      <c r="T215" s="930"/>
      <c r="U215" s="930"/>
      <c r="V215" s="930"/>
      <c r="W215" s="930"/>
      <c r="X215" s="930"/>
      <c r="Y215" s="930"/>
      <c r="Z215" s="930"/>
      <c r="AA215" s="930"/>
      <c r="AB215" s="930"/>
      <c r="AC215" s="930"/>
      <c r="AD215" s="930"/>
      <c r="AE215" s="930"/>
      <c r="AF215" s="930"/>
      <c r="AG215" s="930"/>
      <c r="AH215" s="930"/>
      <c r="AI215" s="930"/>
      <c r="AJ215" s="930"/>
      <c r="AK215" s="930"/>
      <c r="AL215" s="930"/>
      <c r="AM215" s="930"/>
      <c r="AN215" s="930"/>
      <c r="AO215" s="930"/>
      <c r="AP215" s="930"/>
      <c r="AQ215" s="930"/>
      <c r="AR215" s="930"/>
      <c r="AS215" s="930"/>
      <c r="AT215" s="202"/>
      <c r="AU215" s="202"/>
      <c r="AV215" s="202"/>
      <c r="AW215" s="202"/>
      <c r="AX215" s="202"/>
      <c r="AY215" s="202"/>
      <c r="AZ215" s="202"/>
      <c r="BA215" s="202"/>
      <c r="BB215" s="202"/>
      <c r="BC215" s="202"/>
      <c r="BD215" s="202"/>
      <c r="BE215" s="202"/>
      <c r="BF215" s="62"/>
      <c r="BG215" s="779"/>
      <c r="BH215" s="779"/>
      <c r="BI215" s="779"/>
      <c r="BJ215" s="779"/>
      <c r="BK215" s="779"/>
      <c r="BL215" s="779"/>
      <c r="BM215" s="779"/>
      <c r="BN215" s="779"/>
      <c r="BO215" s="779"/>
      <c r="BP215" s="45"/>
      <c r="BQ215" s="45"/>
      <c r="BR215" s="45"/>
      <c r="BS215" s="45"/>
      <c r="BT215" s="779" t="e">
        <f>-BT198</f>
        <v>#DIV/0!</v>
      </c>
      <c r="BU215" s="779"/>
      <c r="BV215" s="779"/>
      <c r="BW215" s="779"/>
      <c r="BX215" s="779"/>
      <c r="BY215" s="779"/>
      <c r="BZ215" s="779"/>
      <c r="CA215" s="779"/>
      <c r="CB215" s="779"/>
      <c r="CC215" s="45"/>
      <c r="CD215" s="110"/>
      <c r="CE215" s="45"/>
      <c r="CF215" s="45"/>
      <c r="CG215" s="779" t="e">
        <f>BG215+BT215</f>
        <v>#DIV/0!</v>
      </c>
      <c r="CH215" s="779"/>
      <c r="CI215" s="779"/>
      <c r="CJ215" s="779"/>
      <c r="CK215" s="779"/>
      <c r="CL215" s="779"/>
      <c r="CM215" s="779"/>
      <c r="CN215" s="779"/>
      <c r="CO215" s="779"/>
      <c r="CP215" s="45"/>
      <c r="CQ215" s="257"/>
      <c r="CR215" s="1071">
        <v>30</v>
      </c>
      <c r="CS215" s="753"/>
      <c r="CT215" s="753"/>
      <c r="CU215" s="1015" t="s">
        <v>59</v>
      </c>
      <c r="CV215" s="1015"/>
      <c r="CW215" s="308"/>
      <c r="CX215" s="172"/>
      <c r="CY215" s="172"/>
      <c r="CZ215" s="172"/>
      <c r="DA215" s="172"/>
      <c r="DB215" s="172"/>
      <c r="DC215" s="172"/>
      <c r="DD215" s="172"/>
      <c r="DE215" s="172"/>
      <c r="DF215" s="172"/>
      <c r="DG215" s="1041" t="e">
        <f>DA195</f>
        <v>#DIV/0!</v>
      </c>
      <c r="DH215" s="1041"/>
      <c r="DI215" s="1041"/>
      <c r="DJ215" s="1041"/>
      <c r="DK215" s="1041"/>
      <c r="DL215" s="1041"/>
      <c r="DM215" s="1041"/>
      <c r="DN215" s="1041"/>
      <c r="DO215" s="1042"/>
      <c r="DP215" s="138"/>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74"/>
      <c r="FW215" s="174"/>
      <c r="FX215" s="174"/>
      <c r="FY215" s="20"/>
      <c r="FZ215" s="20"/>
      <c r="GA215" s="20"/>
      <c r="GB215" s="12"/>
      <c r="GC215" s="12"/>
      <c r="GD215" s="12"/>
      <c r="GE215" s="12"/>
      <c r="GF215" s="12"/>
      <c r="GG215" s="12"/>
      <c r="GH215" s="12"/>
      <c r="GI215" s="12"/>
      <c r="GJ215" s="12"/>
      <c r="GK215" s="24"/>
    </row>
    <row r="216" spans="1:193" ht="15">
      <c r="A216" s="225"/>
      <c r="B216" s="221"/>
      <c r="C216" s="20"/>
      <c r="D216" s="20"/>
      <c r="E216" s="794" t="s">
        <v>145</v>
      </c>
      <c r="F216" s="795"/>
      <c r="G216" s="795"/>
      <c r="H216" s="795"/>
      <c r="I216" s="795"/>
      <c r="J216" s="795"/>
      <c r="K216" s="795"/>
      <c r="L216" s="795"/>
      <c r="M216" s="795"/>
      <c r="N216" s="795"/>
      <c r="O216" s="795"/>
      <c r="P216" s="795"/>
      <c r="Q216" s="795"/>
      <c r="R216" s="795"/>
      <c r="S216" s="795"/>
      <c r="T216" s="795"/>
      <c r="U216" s="795"/>
      <c r="V216" s="795"/>
      <c r="W216" s="795"/>
      <c r="X216" s="795"/>
      <c r="Y216" s="795"/>
      <c r="Z216" s="795"/>
      <c r="AA216" s="795"/>
      <c r="AB216" s="795"/>
      <c r="AC216" s="795"/>
      <c r="AD216" s="795"/>
      <c r="AE216" s="795"/>
      <c r="AF216" s="795"/>
      <c r="AG216" s="795"/>
      <c r="AH216" s="795"/>
      <c r="AI216" s="795"/>
      <c r="AJ216" s="20"/>
      <c r="AK216" s="20"/>
      <c r="AL216" s="20"/>
      <c r="AM216" s="20"/>
      <c r="AN216" s="20"/>
      <c r="AO216" s="20"/>
      <c r="AP216" s="20"/>
      <c r="AQ216" s="20"/>
      <c r="AR216" s="20"/>
      <c r="AS216" s="42"/>
      <c r="AT216" s="42"/>
      <c r="AU216" s="42"/>
      <c r="AV216" s="42"/>
      <c r="AW216" s="42"/>
      <c r="AX216" s="42"/>
      <c r="AY216" s="42"/>
      <c r="AZ216" s="42"/>
      <c r="BA216" s="42"/>
      <c r="BB216" s="42"/>
      <c r="BC216" s="42"/>
      <c r="BD216" s="42"/>
      <c r="BE216" s="42"/>
      <c r="BF216" s="42"/>
      <c r="BG216" s="779" t="e">
        <f>CX216*CR216/100</f>
        <v>#DIV/0!</v>
      </c>
      <c r="BH216" s="779"/>
      <c r="BI216" s="779"/>
      <c r="BJ216" s="779"/>
      <c r="BK216" s="779"/>
      <c r="BL216" s="779"/>
      <c r="BM216" s="779"/>
      <c r="BN216" s="779"/>
      <c r="BO216" s="779"/>
      <c r="BP216" s="45"/>
      <c r="BQ216" s="45"/>
      <c r="BR216" s="45"/>
      <c r="BS216" s="45"/>
      <c r="BT216" s="779" t="e">
        <f>DG216*CR216/100</f>
        <v>#DIV/0!</v>
      </c>
      <c r="BU216" s="779"/>
      <c r="BV216" s="779"/>
      <c r="BW216" s="779"/>
      <c r="BX216" s="779"/>
      <c r="BY216" s="779"/>
      <c r="BZ216" s="779"/>
      <c r="CA216" s="779"/>
      <c r="CB216" s="779"/>
      <c r="CC216" s="45"/>
      <c r="CD216" s="110"/>
      <c r="CE216" s="45"/>
      <c r="CF216" s="45"/>
      <c r="CG216" s="779" t="e">
        <f>BG216+BT216</f>
        <v>#DIV/0!</v>
      </c>
      <c r="CH216" s="779"/>
      <c r="CI216" s="779"/>
      <c r="CJ216" s="779"/>
      <c r="CK216" s="779"/>
      <c r="CL216" s="779"/>
      <c r="CM216" s="779"/>
      <c r="CN216" s="779"/>
      <c r="CO216" s="779"/>
      <c r="CP216" s="45"/>
      <c r="CQ216" s="349"/>
      <c r="CR216" s="1071">
        <v>40</v>
      </c>
      <c r="CS216" s="753"/>
      <c r="CT216" s="753"/>
      <c r="CU216" s="1015" t="s">
        <v>59</v>
      </c>
      <c r="CV216" s="1015"/>
      <c r="CW216" s="308"/>
      <c r="CX216" s="1041" t="e">
        <f>BG206</f>
        <v>#DIV/0!</v>
      </c>
      <c r="CY216" s="1041"/>
      <c r="CZ216" s="1041"/>
      <c r="DA216" s="1041"/>
      <c r="DB216" s="1041"/>
      <c r="DC216" s="1041"/>
      <c r="DD216" s="1041"/>
      <c r="DE216" s="1041"/>
      <c r="DF216" s="1041"/>
      <c r="DG216" s="1041" t="e">
        <f>BT206</f>
        <v>#DIV/0!</v>
      </c>
      <c r="DH216" s="1041"/>
      <c r="DI216" s="1041"/>
      <c r="DJ216" s="1041"/>
      <c r="DK216" s="1041"/>
      <c r="DL216" s="1041"/>
      <c r="DM216" s="1041"/>
      <c r="DN216" s="1041"/>
      <c r="DO216" s="1042"/>
      <c r="DP216" s="12"/>
      <c r="DQ216" s="174"/>
      <c r="DR216" s="174"/>
      <c r="DS216" s="174"/>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24"/>
    </row>
    <row r="217" spans="1:193" ht="15">
      <c r="A217" s="225"/>
      <c r="B217" s="221"/>
      <c r="C217" s="20"/>
      <c r="D217" s="20"/>
      <c r="E217" s="794" t="s">
        <v>167</v>
      </c>
      <c r="F217" s="795"/>
      <c r="G217" s="795"/>
      <c r="H217" s="795"/>
      <c r="I217" s="795"/>
      <c r="J217" s="795"/>
      <c r="K217" s="795"/>
      <c r="L217" s="795"/>
      <c r="M217" s="795"/>
      <c r="N217" s="795"/>
      <c r="O217" s="795"/>
      <c r="P217" s="795"/>
      <c r="Q217" s="795"/>
      <c r="R217" s="795"/>
      <c r="S217" s="795"/>
      <c r="T217" s="795"/>
      <c r="U217" s="795"/>
      <c r="V217" s="795"/>
      <c r="W217" s="795"/>
      <c r="X217" s="795"/>
      <c r="Y217" s="795"/>
      <c r="Z217" s="795"/>
      <c r="AA217" s="795"/>
      <c r="AB217" s="795"/>
      <c r="AC217" s="795"/>
      <c r="AD217" s="795"/>
      <c r="AE217" s="795"/>
      <c r="AF217" s="795"/>
      <c r="AG217" s="795"/>
      <c r="AH217" s="795"/>
      <c r="AI217" s="795"/>
      <c r="AJ217" s="20"/>
      <c r="AK217" s="20"/>
      <c r="AL217" s="20"/>
      <c r="AM217" s="20"/>
      <c r="AN217" s="20"/>
      <c r="AO217" s="20"/>
      <c r="AP217" s="20"/>
      <c r="AQ217" s="20"/>
      <c r="AR217" s="20"/>
      <c r="AS217" s="42"/>
      <c r="AT217" s="42"/>
      <c r="AU217" s="42"/>
      <c r="AV217" s="42"/>
      <c r="AW217" s="42"/>
      <c r="AX217" s="42"/>
      <c r="AY217" s="42"/>
      <c r="AZ217" s="42"/>
      <c r="BA217" s="42"/>
      <c r="BB217" s="42"/>
      <c r="BC217" s="42"/>
      <c r="BD217" s="42"/>
      <c r="BE217" s="42"/>
      <c r="BF217" s="42"/>
      <c r="BG217" s="779" t="e">
        <f>CX217*CR217/100</f>
        <v>#DIV/0!</v>
      </c>
      <c r="BH217" s="779"/>
      <c r="BI217" s="779"/>
      <c r="BJ217" s="779"/>
      <c r="BK217" s="779"/>
      <c r="BL217" s="779"/>
      <c r="BM217" s="779"/>
      <c r="BN217" s="779"/>
      <c r="BO217" s="779"/>
      <c r="BP217" s="45"/>
      <c r="BQ217" s="45"/>
      <c r="BR217" s="45"/>
      <c r="BS217" s="45"/>
      <c r="BT217" s="779" t="e">
        <f>DG217*CR217/100</f>
        <v>#DIV/0!</v>
      </c>
      <c r="BU217" s="779"/>
      <c r="BV217" s="779"/>
      <c r="BW217" s="779"/>
      <c r="BX217" s="779"/>
      <c r="BY217" s="779"/>
      <c r="BZ217" s="779"/>
      <c r="CA217" s="779"/>
      <c r="CB217" s="779"/>
      <c r="CC217" s="45"/>
      <c r="CD217" s="110"/>
      <c r="CE217" s="45"/>
      <c r="CF217" s="45"/>
      <c r="CG217" s="779" t="e">
        <f>BG217+BT217</f>
        <v>#DIV/0!</v>
      </c>
      <c r="CH217" s="779"/>
      <c r="CI217" s="779"/>
      <c r="CJ217" s="779"/>
      <c r="CK217" s="779"/>
      <c r="CL217" s="779"/>
      <c r="CM217" s="779"/>
      <c r="CN217" s="779"/>
      <c r="CO217" s="779"/>
      <c r="CP217" s="45"/>
      <c r="CQ217" s="349"/>
      <c r="CR217" s="1071">
        <v>10</v>
      </c>
      <c r="CS217" s="753"/>
      <c r="CT217" s="753"/>
      <c r="CU217" s="1015" t="s">
        <v>59</v>
      </c>
      <c r="CV217" s="1015"/>
      <c r="CW217" s="308"/>
      <c r="CX217" s="1041" t="e">
        <f>BG206</f>
        <v>#DIV/0!</v>
      </c>
      <c r="CY217" s="1041"/>
      <c r="CZ217" s="1041"/>
      <c r="DA217" s="1041"/>
      <c r="DB217" s="1041"/>
      <c r="DC217" s="1041"/>
      <c r="DD217" s="1041"/>
      <c r="DE217" s="1041"/>
      <c r="DF217" s="1041"/>
      <c r="DG217" s="1041" t="e">
        <f>BT206</f>
        <v>#DIV/0!</v>
      </c>
      <c r="DH217" s="1041"/>
      <c r="DI217" s="1041"/>
      <c r="DJ217" s="1041"/>
      <c r="DK217" s="1041"/>
      <c r="DL217" s="1041"/>
      <c r="DM217" s="1041"/>
      <c r="DN217" s="1041"/>
      <c r="DO217" s="1042"/>
      <c r="DP217" s="12"/>
      <c r="DQ217" s="174"/>
      <c r="DR217" s="174"/>
      <c r="DS217" s="174"/>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6"/>
      <c r="FW217" s="6"/>
      <c r="FX217" s="6"/>
      <c r="FY217" s="6"/>
      <c r="FZ217" s="6"/>
      <c r="GA217" s="6"/>
      <c r="GB217" s="6"/>
      <c r="GC217" s="62"/>
      <c r="GD217" s="14"/>
      <c r="GE217" s="12"/>
      <c r="GF217" s="12"/>
      <c r="GG217" s="12"/>
      <c r="GH217" s="12"/>
      <c r="GI217" s="12"/>
      <c r="GJ217" s="12"/>
      <c r="GK217" s="24"/>
    </row>
    <row r="218" spans="1:193" ht="15">
      <c r="A218" s="226"/>
      <c r="B218" s="221"/>
      <c r="C218" s="12"/>
      <c r="D218" s="12"/>
      <c r="E218" s="794" t="s">
        <v>168</v>
      </c>
      <c r="F218" s="795"/>
      <c r="G218" s="795"/>
      <c r="H218" s="795"/>
      <c r="I218" s="795"/>
      <c r="J218" s="795"/>
      <c r="K218" s="795"/>
      <c r="L218" s="795"/>
      <c r="M218" s="795"/>
      <c r="N218" s="795"/>
      <c r="O218" s="795"/>
      <c r="P218" s="795"/>
      <c r="Q218" s="795"/>
      <c r="R218" s="795"/>
      <c r="S218" s="795"/>
      <c r="T218" s="795"/>
      <c r="U218" s="795"/>
      <c r="V218" s="795"/>
      <c r="W218" s="795"/>
      <c r="X218" s="795"/>
      <c r="Y218" s="795"/>
      <c r="Z218" s="795"/>
      <c r="AA218" s="795"/>
      <c r="AB218" s="795"/>
      <c r="AC218" s="795"/>
      <c r="AD218" s="795"/>
      <c r="AE218" s="795"/>
      <c r="AF218" s="795"/>
      <c r="AG218" s="795"/>
      <c r="AH218" s="795"/>
      <c r="AI218" s="795"/>
      <c r="AJ218" s="20"/>
      <c r="AK218" s="20"/>
      <c r="AL218" s="20"/>
      <c r="AM218" s="20"/>
      <c r="AN218" s="20"/>
      <c r="AO218" s="20"/>
      <c r="AP218" s="20"/>
      <c r="AQ218" s="20"/>
      <c r="AR218" s="20"/>
      <c r="AS218" s="42"/>
      <c r="AT218" s="42"/>
      <c r="AU218" s="42"/>
      <c r="AV218" s="42"/>
      <c r="AW218" s="42"/>
      <c r="AX218" s="42"/>
      <c r="AY218" s="42"/>
      <c r="AZ218" s="42"/>
      <c r="BA218" s="42"/>
      <c r="BB218" s="42"/>
      <c r="BC218" s="42"/>
      <c r="BD218" s="42"/>
      <c r="BE218" s="42"/>
      <c r="BF218" s="42"/>
      <c r="BG218" s="779" t="e">
        <f>CX218*CR218/100</f>
        <v>#DIV/0!</v>
      </c>
      <c r="BH218" s="779"/>
      <c r="BI218" s="779"/>
      <c r="BJ218" s="779"/>
      <c r="BK218" s="779"/>
      <c r="BL218" s="779"/>
      <c r="BM218" s="779"/>
      <c r="BN218" s="779"/>
      <c r="BO218" s="779"/>
      <c r="BP218" s="45"/>
      <c r="BQ218" s="45"/>
      <c r="BR218" s="45"/>
      <c r="BS218" s="45"/>
      <c r="BT218" s="779" t="e">
        <f>DG218*CR218/100</f>
        <v>#DIV/0!</v>
      </c>
      <c r="BU218" s="779"/>
      <c r="BV218" s="779"/>
      <c r="BW218" s="779"/>
      <c r="BX218" s="779"/>
      <c r="BY218" s="779"/>
      <c r="BZ218" s="779"/>
      <c r="CA218" s="779"/>
      <c r="CB218" s="779"/>
      <c r="CC218" s="45"/>
      <c r="CD218" s="110"/>
      <c r="CE218" s="45"/>
      <c r="CF218" s="45"/>
      <c r="CG218" s="779" t="e">
        <f>BG218+BT218</f>
        <v>#DIV/0!</v>
      </c>
      <c r="CH218" s="779"/>
      <c r="CI218" s="779"/>
      <c r="CJ218" s="779"/>
      <c r="CK218" s="779"/>
      <c r="CL218" s="779"/>
      <c r="CM218" s="779"/>
      <c r="CN218" s="779"/>
      <c r="CO218" s="779"/>
      <c r="CP218" s="45"/>
      <c r="CQ218" s="349"/>
      <c r="CR218" s="1071">
        <v>40</v>
      </c>
      <c r="CS218" s="753"/>
      <c r="CT218" s="753"/>
      <c r="CU218" s="1015" t="s">
        <v>59</v>
      </c>
      <c r="CV218" s="1015"/>
      <c r="CW218" s="308"/>
      <c r="CX218" s="1041" t="e">
        <f>BG206</f>
        <v>#DIV/0!</v>
      </c>
      <c r="CY218" s="1041"/>
      <c r="CZ218" s="1041"/>
      <c r="DA218" s="1041"/>
      <c r="DB218" s="1041"/>
      <c r="DC218" s="1041"/>
      <c r="DD218" s="1041"/>
      <c r="DE218" s="1041"/>
      <c r="DF218" s="1041"/>
      <c r="DG218" s="1041" t="e">
        <f>BT206</f>
        <v>#DIV/0!</v>
      </c>
      <c r="DH218" s="1041"/>
      <c r="DI218" s="1041"/>
      <c r="DJ218" s="1041"/>
      <c r="DK218" s="1041"/>
      <c r="DL218" s="1041"/>
      <c r="DM218" s="1041"/>
      <c r="DN218" s="1041"/>
      <c r="DO218" s="1042"/>
      <c r="DP218" s="12"/>
      <c r="DQ218" s="174"/>
      <c r="DR218" s="174"/>
      <c r="DS218" s="174"/>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6"/>
      <c r="FW218" s="6"/>
      <c r="FX218" s="6"/>
      <c r="FY218" s="6"/>
      <c r="FZ218" s="6"/>
      <c r="GA218" s="6"/>
      <c r="GB218" s="6"/>
      <c r="GC218" s="62"/>
      <c r="GD218" s="14"/>
      <c r="GE218" s="12"/>
      <c r="GF218" s="12"/>
      <c r="GG218" s="12"/>
      <c r="GH218" s="12"/>
      <c r="GI218" s="12"/>
      <c r="GJ218" s="12"/>
      <c r="GK218" s="24"/>
    </row>
    <row r="219" spans="1:193" ht="15">
      <c r="A219" s="226"/>
      <c r="B219" s="221"/>
      <c r="C219" s="12"/>
      <c r="D219" s="12"/>
      <c r="E219" s="794" t="s">
        <v>111</v>
      </c>
      <c r="F219" s="795"/>
      <c r="G219" s="795"/>
      <c r="H219" s="795"/>
      <c r="I219" s="795"/>
      <c r="J219" s="795"/>
      <c r="K219" s="795"/>
      <c r="L219" s="795"/>
      <c r="M219" s="795"/>
      <c r="N219" s="795"/>
      <c r="O219" s="795"/>
      <c r="P219" s="795"/>
      <c r="Q219" s="795"/>
      <c r="R219" s="795"/>
      <c r="S219" s="795"/>
      <c r="T219" s="795"/>
      <c r="U219" s="795"/>
      <c r="V219" s="795"/>
      <c r="W219" s="795"/>
      <c r="X219" s="795"/>
      <c r="Y219" s="795"/>
      <c r="Z219" s="795"/>
      <c r="AA219" s="795"/>
      <c r="AB219" s="795"/>
      <c r="AC219" s="795"/>
      <c r="AD219" s="795"/>
      <c r="AE219" s="795"/>
      <c r="AF219" s="795"/>
      <c r="AG219" s="795"/>
      <c r="AH219" s="795"/>
      <c r="AI219" s="795"/>
      <c r="AJ219" s="795"/>
      <c r="AK219" s="795"/>
      <c r="AL219" s="795"/>
      <c r="AM219" s="795"/>
      <c r="AN219" s="795"/>
      <c r="AO219" s="795"/>
      <c r="AP219" s="795"/>
      <c r="AQ219" s="795"/>
      <c r="AR219" s="795"/>
      <c r="AS219" s="795"/>
      <c r="AT219" s="795"/>
      <c r="AU219" s="202"/>
      <c r="AV219" s="202"/>
      <c r="AW219" s="202"/>
      <c r="AX219" s="202"/>
      <c r="AY219" s="202"/>
      <c r="AZ219" s="202"/>
      <c r="BA219" s="202"/>
      <c r="BB219" s="202"/>
      <c r="BC219" s="202"/>
      <c r="BD219" s="202"/>
      <c r="BE219" s="202"/>
      <c r="BF219" s="42"/>
      <c r="BG219" s="779" t="e">
        <f>CX219*CR219/100</f>
        <v>#DIV/0!</v>
      </c>
      <c r="BH219" s="779"/>
      <c r="BI219" s="779"/>
      <c r="BJ219" s="779"/>
      <c r="BK219" s="779"/>
      <c r="BL219" s="779"/>
      <c r="BM219" s="779"/>
      <c r="BN219" s="779"/>
      <c r="BO219" s="779"/>
      <c r="BP219" s="45"/>
      <c r="BQ219" s="45"/>
      <c r="BR219" s="45"/>
      <c r="BS219" s="45"/>
      <c r="BT219" s="779" t="e">
        <f>DG219*CR219/100</f>
        <v>#DIV/0!</v>
      </c>
      <c r="BU219" s="779"/>
      <c r="BV219" s="779"/>
      <c r="BW219" s="779"/>
      <c r="BX219" s="779"/>
      <c r="BY219" s="779"/>
      <c r="BZ219" s="779"/>
      <c r="CA219" s="779"/>
      <c r="CB219" s="779"/>
      <c r="CC219" s="45"/>
      <c r="CD219" s="110"/>
      <c r="CE219" s="45"/>
      <c r="CF219" s="45"/>
      <c r="CG219" s="779" t="e">
        <f>BG219+BT219</f>
        <v>#DIV/0!</v>
      </c>
      <c r="CH219" s="779"/>
      <c r="CI219" s="779"/>
      <c r="CJ219" s="779"/>
      <c r="CK219" s="779"/>
      <c r="CL219" s="779"/>
      <c r="CM219" s="779"/>
      <c r="CN219" s="779"/>
      <c r="CO219" s="779"/>
      <c r="CP219" s="45"/>
      <c r="CQ219" s="349"/>
      <c r="CR219" s="1071">
        <v>10</v>
      </c>
      <c r="CS219" s="753"/>
      <c r="CT219" s="753"/>
      <c r="CU219" s="1015" t="s">
        <v>59</v>
      </c>
      <c r="CV219" s="1015"/>
      <c r="CW219" s="308"/>
      <c r="CX219" s="1041" t="e">
        <f>BG206</f>
        <v>#DIV/0!</v>
      </c>
      <c r="CY219" s="1041"/>
      <c r="CZ219" s="1041"/>
      <c r="DA219" s="1041"/>
      <c r="DB219" s="1041"/>
      <c r="DC219" s="1041"/>
      <c r="DD219" s="1041"/>
      <c r="DE219" s="1041"/>
      <c r="DF219" s="1041"/>
      <c r="DG219" s="1041" t="e">
        <f>BT206</f>
        <v>#DIV/0!</v>
      </c>
      <c r="DH219" s="1041"/>
      <c r="DI219" s="1041"/>
      <c r="DJ219" s="1041"/>
      <c r="DK219" s="1041"/>
      <c r="DL219" s="1041"/>
      <c r="DM219" s="1041"/>
      <c r="DN219" s="1041"/>
      <c r="DO219" s="1042"/>
      <c r="DP219" s="12"/>
      <c r="DQ219" s="174"/>
      <c r="DR219" s="174"/>
      <c r="DS219" s="174"/>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6"/>
      <c r="GB219" s="6"/>
      <c r="GC219" s="62"/>
      <c r="GD219" s="14"/>
      <c r="GE219" s="12"/>
      <c r="GF219" s="12"/>
      <c r="GG219" s="12"/>
      <c r="GH219" s="12"/>
      <c r="GI219" s="12"/>
      <c r="GJ219" s="12"/>
      <c r="GK219" s="24"/>
    </row>
    <row r="220" spans="1:193" ht="15.75">
      <c r="A220" s="226"/>
      <c r="B220" s="221"/>
      <c r="C220" s="12"/>
      <c r="D220" s="12"/>
      <c r="E220" s="1022" t="s">
        <v>236</v>
      </c>
      <c r="F220" s="1023"/>
      <c r="G220" s="1023"/>
      <c r="H220" s="1023"/>
      <c r="I220" s="1023"/>
      <c r="J220" s="1023"/>
      <c r="K220" s="1023"/>
      <c r="L220" s="1023"/>
      <c r="M220" s="1023"/>
      <c r="N220" s="1023"/>
      <c r="O220" s="1023"/>
      <c r="P220" s="1023"/>
      <c r="Q220" s="1023"/>
      <c r="R220" s="1023"/>
      <c r="S220" s="1023"/>
      <c r="T220" s="1023"/>
      <c r="U220" s="1023"/>
      <c r="V220" s="1023"/>
      <c r="W220" s="1023"/>
      <c r="X220" s="1023"/>
      <c r="Y220" s="1023"/>
      <c r="Z220" s="1023"/>
      <c r="AA220" s="1023"/>
      <c r="AB220" s="1023"/>
      <c r="AC220" s="1023"/>
      <c r="AD220" s="1023"/>
      <c r="AE220" s="1023"/>
      <c r="AF220" s="1023"/>
      <c r="AG220" s="1023"/>
      <c r="AH220" s="1023"/>
      <c r="AI220" s="1023"/>
      <c r="AJ220" s="1023"/>
      <c r="AK220" s="1023"/>
      <c r="AL220" s="1023"/>
      <c r="AM220" s="1023"/>
      <c r="AN220" s="1023"/>
      <c r="AO220" s="1023"/>
      <c r="AP220" s="1023"/>
      <c r="AQ220" s="1023"/>
      <c r="AR220" s="1023"/>
      <c r="AS220" s="757" t="s">
        <v>151</v>
      </c>
      <c r="AT220" s="757"/>
      <c r="AU220" s="757"/>
      <c r="AV220" s="757"/>
      <c r="AW220" s="757"/>
      <c r="AX220" s="757"/>
      <c r="AY220" s="757"/>
      <c r="AZ220" s="757"/>
      <c r="BA220" s="757"/>
      <c r="BB220" s="757"/>
      <c r="BC220" s="757"/>
      <c r="BD220" s="11"/>
      <c r="BE220" s="136"/>
      <c r="BF220" s="136"/>
      <c r="BG220" s="826" t="e">
        <f>SUM(BG215:BO219)</f>
        <v>#DIV/0!</v>
      </c>
      <c r="BH220" s="826"/>
      <c r="BI220" s="826"/>
      <c r="BJ220" s="826"/>
      <c r="BK220" s="826"/>
      <c r="BL220" s="826"/>
      <c r="BM220" s="826"/>
      <c r="BN220" s="826"/>
      <c r="BO220" s="826"/>
      <c r="BP220" s="137"/>
      <c r="BQ220" s="137"/>
      <c r="BR220" s="137"/>
      <c r="BS220" s="137"/>
      <c r="BT220" s="826" t="e">
        <f>SUM(BT215:CB219)</f>
        <v>#DIV/0!</v>
      </c>
      <c r="BU220" s="826"/>
      <c r="BV220" s="826"/>
      <c r="BW220" s="826"/>
      <c r="BX220" s="826"/>
      <c r="BY220" s="826"/>
      <c r="BZ220" s="826"/>
      <c r="CA220" s="826"/>
      <c r="CB220" s="826"/>
      <c r="CC220" s="137"/>
      <c r="CD220" s="137"/>
      <c r="CE220" s="137"/>
      <c r="CF220" s="137"/>
      <c r="CG220" s="826" t="e">
        <f>SUM(CG215:CO219)</f>
        <v>#DIV/0!</v>
      </c>
      <c r="CH220" s="826"/>
      <c r="CI220" s="826"/>
      <c r="CJ220" s="826"/>
      <c r="CK220" s="826"/>
      <c r="CL220" s="826"/>
      <c r="CM220" s="826"/>
      <c r="CN220" s="826"/>
      <c r="CO220" s="826"/>
      <c r="CP220" s="137"/>
      <c r="CQ220" s="350"/>
      <c r="CR220" s="351"/>
      <c r="CS220" s="352"/>
      <c r="CT220" s="80"/>
      <c r="CU220" s="80"/>
      <c r="CV220" s="80"/>
      <c r="CW220" s="80"/>
      <c r="CX220" s="80"/>
      <c r="CY220" s="80"/>
      <c r="CZ220" s="80"/>
      <c r="DA220" s="80"/>
      <c r="DB220" s="80"/>
      <c r="DC220" s="80"/>
      <c r="DD220" s="80"/>
      <c r="DE220" s="80"/>
      <c r="DF220" s="80"/>
      <c r="DG220" s="80"/>
      <c r="DH220" s="80"/>
      <c r="DI220" s="80"/>
      <c r="DJ220" s="80"/>
      <c r="DK220" s="80"/>
      <c r="DL220" s="80"/>
      <c r="DM220" s="80"/>
      <c r="DN220" s="80"/>
      <c r="DO220" s="61"/>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6"/>
      <c r="GB220" s="6"/>
      <c r="GC220" s="62"/>
      <c r="GD220" s="14"/>
      <c r="GE220" s="12"/>
      <c r="GF220" s="12"/>
      <c r="GG220" s="12"/>
      <c r="GH220" s="12"/>
      <c r="GI220" s="12"/>
      <c r="GJ220" s="12"/>
      <c r="GK220" s="24"/>
    </row>
    <row r="221" spans="1:193" ht="15">
      <c r="A221" s="226"/>
      <c r="B221" s="221"/>
      <c r="C221" s="12"/>
      <c r="D221" s="12"/>
      <c r="E221" s="929" t="s">
        <v>152</v>
      </c>
      <c r="F221" s="930"/>
      <c r="G221" s="930"/>
      <c r="H221" s="930"/>
      <c r="I221" s="930"/>
      <c r="J221" s="930"/>
      <c r="K221" s="930"/>
      <c r="L221" s="930"/>
      <c r="M221" s="930"/>
      <c r="N221" s="930"/>
      <c r="O221" s="930"/>
      <c r="P221" s="930"/>
      <c r="Q221" s="930"/>
      <c r="R221" s="930"/>
      <c r="S221" s="930"/>
      <c r="T221" s="930"/>
      <c r="U221" s="930"/>
      <c r="V221" s="930"/>
      <c r="W221" s="930"/>
      <c r="X221" s="930"/>
      <c r="Y221" s="930"/>
      <c r="Z221" s="930"/>
      <c r="AA221" s="930"/>
      <c r="AB221" s="930"/>
      <c r="AC221" s="930"/>
      <c r="AD221" s="930"/>
      <c r="AE221" s="930"/>
      <c r="AF221" s="930"/>
      <c r="AG221" s="930"/>
      <c r="AH221" s="930"/>
      <c r="AI221" s="930"/>
      <c r="AJ221" s="930"/>
      <c r="AK221" s="274"/>
      <c r="AL221" s="274"/>
      <c r="AM221" s="274"/>
      <c r="AN221" s="274"/>
      <c r="AO221" s="274"/>
      <c r="AP221" s="274"/>
      <c r="AQ221" s="274"/>
      <c r="AR221" s="274"/>
      <c r="AS221" s="121"/>
      <c r="AT221" s="121"/>
      <c r="AU221" s="121"/>
      <c r="AV221" s="121"/>
      <c r="AW221" s="121"/>
      <c r="AX221" s="121"/>
      <c r="AY221" s="121"/>
      <c r="AZ221" s="121"/>
      <c r="BA221" s="121"/>
      <c r="BB221" s="121"/>
      <c r="BC221" s="121"/>
      <c r="BD221" s="45"/>
      <c r="BE221" s="45"/>
      <c r="BF221" s="45"/>
      <c r="BG221" s="779" t="e">
        <f>BG207</f>
        <v>#DIV/0!</v>
      </c>
      <c r="BH221" s="779"/>
      <c r="BI221" s="779"/>
      <c r="BJ221" s="779"/>
      <c r="BK221" s="779"/>
      <c r="BL221" s="779"/>
      <c r="BM221" s="779"/>
      <c r="BN221" s="779"/>
      <c r="BO221" s="779"/>
      <c r="BP221" s="45"/>
      <c r="BQ221" s="45"/>
      <c r="BR221" s="45"/>
      <c r="BS221" s="45"/>
      <c r="BT221" s="779" t="e">
        <f>BT207</f>
        <v>#DIV/0!</v>
      </c>
      <c r="BU221" s="779"/>
      <c r="BV221" s="779"/>
      <c r="BW221" s="779"/>
      <c r="BX221" s="779"/>
      <c r="BY221" s="779"/>
      <c r="BZ221" s="779"/>
      <c r="CA221" s="779"/>
      <c r="CB221" s="779"/>
      <c r="CC221" s="45"/>
      <c r="CD221" s="110"/>
      <c r="CE221" s="45"/>
      <c r="CF221" s="45"/>
      <c r="CG221" s="779" t="e">
        <f>BG221+BT221</f>
        <v>#DIV/0!</v>
      </c>
      <c r="CH221" s="779"/>
      <c r="CI221" s="779"/>
      <c r="CJ221" s="779"/>
      <c r="CK221" s="779"/>
      <c r="CL221" s="779"/>
      <c r="CM221" s="779"/>
      <c r="CN221" s="779"/>
      <c r="CO221" s="779"/>
      <c r="CP221" s="45"/>
      <c r="CQ221" s="259"/>
      <c r="CR221" s="27"/>
      <c r="CS221" s="27"/>
      <c r="CT221" s="20"/>
      <c r="CU221" s="20"/>
      <c r="CV221" s="20"/>
      <c r="CW221" s="20"/>
      <c r="CX221" s="20"/>
      <c r="CY221" s="20"/>
      <c r="CZ221" s="20"/>
      <c r="DA221" s="20"/>
      <c r="DB221" s="20"/>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6"/>
      <c r="GB221" s="6"/>
      <c r="GC221" s="62"/>
      <c r="GD221" s="14"/>
      <c r="GE221" s="12"/>
      <c r="GF221" s="12"/>
      <c r="GG221" s="12"/>
      <c r="GH221" s="12"/>
      <c r="GI221" s="12"/>
      <c r="GJ221" s="12"/>
      <c r="GK221" s="24"/>
    </row>
    <row r="222" spans="1:193" ht="15">
      <c r="A222" s="226"/>
      <c r="B222" s="221"/>
      <c r="C222" s="12"/>
      <c r="D222" s="12"/>
      <c r="E222" s="79"/>
      <c r="F222" s="1024"/>
      <c r="G222" s="1024"/>
      <c r="H222" s="1024"/>
      <c r="I222" s="1024"/>
      <c r="J222" s="1024"/>
      <c r="K222" s="1024"/>
      <c r="L222" s="1024"/>
      <c r="M222" s="1024"/>
      <c r="N222" s="1024"/>
      <c r="O222" s="1024"/>
      <c r="P222" s="1024"/>
      <c r="Q222" s="1024"/>
      <c r="R222" s="1024"/>
      <c r="S222" s="1024"/>
      <c r="T222" s="1024"/>
      <c r="U222" s="1024"/>
      <c r="V222" s="1024"/>
      <c r="W222" s="1024"/>
      <c r="X222" s="1024"/>
      <c r="Y222" s="1024"/>
      <c r="Z222" s="1024"/>
      <c r="AA222" s="1024"/>
      <c r="AB222" s="1024"/>
      <c r="AC222" s="1024"/>
      <c r="AD222" s="1024"/>
      <c r="AE222" s="1024"/>
      <c r="AF222" s="1024"/>
      <c r="AG222" s="81"/>
      <c r="AH222" s="81"/>
      <c r="AI222" s="81"/>
      <c r="AJ222" s="81"/>
      <c r="AK222" s="81"/>
      <c r="AL222" s="81"/>
      <c r="AM222" s="81"/>
      <c r="AN222" s="81"/>
      <c r="AO222" s="81"/>
      <c r="AP222" s="81"/>
      <c r="AQ222" s="81"/>
      <c r="AR222" s="81"/>
      <c r="AS222" s="931" t="s">
        <v>128</v>
      </c>
      <c r="AT222" s="931"/>
      <c r="AU222" s="931"/>
      <c r="AV222" s="931"/>
      <c r="AW222" s="931"/>
      <c r="AX222" s="931"/>
      <c r="AY222" s="931"/>
      <c r="AZ222" s="931"/>
      <c r="BA222" s="931"/>
      <c r="BB222" s="931"/>
      <c r="BC222" s="931"/>
      <c r="BD222" s="55"/>
      <c r="BE222" s="97"/>
      <c r="BF222" s="97"/>
      <c r="BG222" s="909" t="e">
        <f>BG220+BG221</f>
        <v>#DIV/0!</v>
      </c>
      <c r="BH222" s="909"/>
      <c r="BI222" s="909"/>
      <c r="BJ222" s="909"/>
      <c r="BK222" s="909"/>
      <c r="BL222" s="909"/>
      <c r="BM222" s="909"/>
      <c r="BN222" s="909"/>
      <c r="BO222" s="909"/>
      <c r="BP222" s="175"/>
      <c r="BQ222" s="175"/>
      <c r="BR222" s="175"/>
      <c r="BS222" s="175"/>
      <c r="BT222" s="909" t="e">
        <f>BT220+BT221</f>
        <v>#DIV/0!</v>
      </c>
      <c r="BU222" s="909"/>
      <c r="BV222" s="909"/>
      <c r="BW222" s="909"/>
      <c r="BX222" s="909"/>
      <c r="BY222" s="909"/>
      <c r="BZ222" s="909"/>
      <c r="CA222" s="909"/>
      <c r="CB222" s="909"/>
      <c r="CC222" s="175"/>
      <c r="CD222" s="175"/>
      <c r="CE222" s="175"/>
      <c r="CF222" s="175"/>
      <c r="CG222" s="909" t="e">
        <f>CG220+CG221</f>
        <v>#DIV/0!</v>
      </c>
      <c r="CH222" s="909"/>
      <c r="CI222" s="909"/>
      <c r="CJ222" s="909"/>
      <c r="CK222" s="909"/>
      <c r="CL222" s="909"/>
      <c r="CM222" s="909"/>
      <c r="CN222" s="909"/>
      <c r="CO222" s="909"/>
      <c r="CP222" s="175"/>
      <c r="CQ222" s="138"/>
      <c r="CR222" s="43"/>
      <c r="CS222" s="43"/>
      <c r="CT222" s="43"/>
      <c r="CU222" s="43"/>
      <c r="CV222" s="43"/>
      <c r="CW222" s="43"/>
      <c r="CX222" s="43"/>
      <c r="CY222" s="43"/>
      <c r="CZ222" s="43"/>
      <c r="DA222" s="43"/>
      <c r="DB222" s="43"/>
      <c r="DC222" s="43"/>
      <c r="DD222" s="43"/>
      <c r="DE222" s="43"/>
      <c r="DF222" s="43"/>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6"/>
      <c r="GB222" s="6"/>
      <c r="GC222" s="62"/>
      <c r="GD222" s="14"/>
      <c r="GE222" s="12"/>
      <c r="GF222" s="12"/>
      <c r="GG222" s="12"/>
      <c r="GH222" s="12"/>
      <c r="GI222" s="12"/>
      <c r="GJ222" s="12"/>
      <c r="GK222" s="24"/>
    </row>
    <row r="223" spans="1:193" ht="15">
      <c r="A223" s="226"/>
      <c r="B223" s="221"/>
      <c r="C223" s="12"/>
      <c r="D223" s="12"/>
      <c r="E223" s="64"/>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64"/>
      <c r="AH223" s="64"/>
      <c r="AI223" s="64"/>
      <c r="AJ223" s="115"/>
      <c r="AK223" s="115"/>
      <c r="AL223" s="115"/>
      <c r="AM223" s="115"/>
      <c r="AN223" s="115"/>
      <c r="AO223" s="115"/>
      <c r="AP223" s="115"/>
      <c r="AQ223" s="115"/>
      <c r="AR223" s="115"/>
      <c r="AS223" s="115"/>
      <c r="AT223" s="45"/>
      <c r="AU223" s="45"/>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20"/>
      <c r="CE223" s="20"/>
      <c r="CF223" s="20"/>
      <c r="CG223" s="20"/>
      <c r="CH223" s="187"/>
      <c r="CI223" s="43"/>
      <c r="CJ223" s="43"/>
      <c r="CK223" s="43"/>
      <c r="CL223" s="43"/>
      <c r="CM223" s="43"/>
      <c r="CN223" s="43"/>
      <c r="CO223" s="43"/>
      <c r="CP223" s="43"/>
      <c r="CQ223" s="43"/>
      <c r="CR223" s="43"/>
      <c r="CS223" s="43"/>
      <c r="CT223" s="43"/>
      <c r="CU223" s="43"/>
      <c r="CV223" s="43"/>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6"/>
      <c r="FR223" s="6"/>
      <c r="FS223" s="62"/>
      <c r="FT223" s="14"/>
      <c r="FU223" s="12"/>
      <c r="FV223" s="12"/>
      <c r="FW223" s="12"/>
      <c r="FX223" s="12"/>
      <c r="FY223" s="12"/>
      <c r="FZ223" s="12"/>
      <c r="GA223" s="24"/>
      <c r="GB223" s="25"/>
      <c r="GC223" s="63"/>
      <c r="GD223" s="63"/>
      <c r="GE223" s="63"/>
      <c r="GF223" s="63"/>
      <c r="GG223" s="62"/>
      <c r="GH223" s="14"/>
      <c r="GI223" s="392"/>
      <c r="GJ223" s="392"/>
      <c r="GK223" s="392"/>
    </row>
    <row r="224" spans="1:193" s="211" customFormat="1" ht="20.25" customHeight="1">
      <c r="A224" s="386"/>
      <c r="B224" s="23"/>
      <c r="C224" s="389"/>
      <c r="D224" s="389"/>
      <c r="E224" s="141" t="s">
        <v>234</v>
      </c>
      <c r="F224" s="163"/>
      <c r="G224" s="163"/>
      <c r="H224" s="163"/>
      <c r="I224" s="163"/>
      <c r="J224" s="163"/>
      <c r="K224" s="357"/>
      <c r="L224" s="357"/>
      <c r="M224" s="357"/>
      <c r="N224" s="357"/>
      <c r="O224" s="357"/>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42"/>
      <c r="AK224" s="42"/>
      <c r="AL224" s="39"/>
      <c r="AM224" s="39"/>
      <c r="AN224" s="39"/>
      <c r="AO224" s="39"/>
      <c r="AP224" s="39"/>
      <c r="AQ224" s="39"/>
      <c r="AR224" s="39"/>
      <c r="AS224" s="39"/>
      <c r="AT224" s="39"/>
      <c r="AU224" s="39"/>
      <c r="AV224" s="39"/>
      <c r="AW224" s="39"/>
      <c r="AX224" s="39"/>
      <c r="AY224" s="212"/>
      <c r="AZ224" s="212"/>
      <c r="BA224" s="212"/>
      <c r="BB224" s="212"/>
      <c r="BC224" s="212"/>
      <c r="BD224" s="212"/>
      <c r="BE224" s="212"/>
      <c r="BF224" s="212"/>
      <c r="BG224" s="212"/>
      <c r="BH224" s="84"/>
      <c r="BI224" s="174"/>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21"/>
      <c r="CL224" s="21"/>
      <c r="CM224" s="21"/>
      <c r="CN224" s="21"/>
      <c r="CO224" s="21"/>
      <c r="CP224" s="21"/>
      <c r="CQ224" s="83"/>
      <c r="CR224" s="83"/>
      <c r="CS224" s="83"/>
      <c r="CT224" s="639"/>
      <c r="CU224" s="639"/>
      <c r="CV224" s="639"/>
      <c r="CW224" s="639"/>
      <c r="CX224" s="639"/>
      <c r="CY224" s="639"/>
      <c r="CZ224" s="788" t="s">
        <v>187</v>
      </c>
      <c r="DA224" s="777"/>
      <c r="DB224" s="777"/>
      <c r="DC224" s="777"/>
      <c r="DD224" s="777"/>
      <c r="DE224" s="777"/>
      <c r="DF224" s="777"/>
      <c r="DG224" s="777"/>
      <c r="DH224" s="777"/>
      <c r="DI224" s="777"/>
      <c r="DJ224" s="777"/>
      <c r="DK224" s="777"/>
      <c r="DL224" s="777"/>
      <c r="DM224" s="777"/>
      <c r="DN224" s="777"/>
      <c r="DO224" s="777"/>
      <c r="DP224" s="777"/>
      <c r="DQ224" s="763">
        <f>IF(CG29&lt;&gt;0,CG29,CG28)</f>
        <v>0</v>
      </c>
      <c r="DR224" s="764"/>
      <c r="DS224" s="764"/>
      <c r="DT224" s="764"/>
      <c r="DU224" s="764"/>
      <c r="DV224" s="764"/>
      <c r="DW224" s="764"/>
      <c r="DX224" s="764"/>
      <c r="DY224" s="764"/>
      <c r="DZ224" s="764"/>
      <c r="EA224" s="764"/>
      <c r="EB224" s="765"/>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44"/>
      <c r="EY224" s="44"/>
      <c r="EZ224" s="134"/>
      <c r="FA224" s="134"/>
      <c r="FB224" s="134"/>
      <c r="FC224" s="134"/>
      <c r="FD224" s="134"/>
      <c r="FE224" s="134"/>
      <c r="FF224" s="134"/>
      <c r="FG224" s="134"/>
      <c r="FH224" s="134"/>
      <c r="FI224" s="134"/>
      <c r="FJ224" s="134"/>
      <c r="FK224" s="134"/>
      <c r="FL224" s="21"/>
      <c r="FM224" s="21"/>
      <c r="FN224" s="21"/>
      <c r="FO224" s="21"/>
      <c r="FP224" s="21"/>
      <c r="FQ224" s="13"/>
      <c r="FR224" s="13"/>
      <c r="FS224" s="62"/>
      <c r="FT224" s="14"/>
      <c r="FU224" s="21"/>
      <c r="FV224" s="21"/>
      <c r="FW224" s="21"/>
      <c r="FX224" s="21"/>
      <c r="FY224" s="21"/>
      <c r="FZ224" s="21"/>
      <c r="GA224" s="183"/>
      <c r="GB224" s="184"/>
      <c r="GC224" s="71"/>
      <c r="GD224" s="71"/>
      <c r="GE224" s="71"/>
      <c r="GF224" s="71"/>
      <c r="GG224" s="62"/>
      <c r="GH224" s="14"/>
      <c r="GI224" s="392"/>
      <c r="GJ224" s="392"/>
      <c r="GK224" s="392"/>
    </row>
    <row r="225" spans="1:193" ht="10.5" customHeight="1">
      <c r="A225" s="386"/>
      <c r="B225" s="222"/>
      <c r="C225" s="389"/>
      <c r="D225" s="389"/>
      <c r="E225" s="323"/>
      <c r="F225" s="324"/>
      <c r="G225" s="324"/>
      <c r="H225" s="324"/>
      <c r="I225" s="324"/>
      <c r="J225" s="324"/>
      <c r="K225" s="324"/>
      <c r="L225" s="324"/>
      <c r="M225" s="324"/>
      <c r="N225" s="324"/>
      <c r="O225" s="324"/>
      <c r="P225" s="324"/>
      <c r="Q225" s="324"/>
      <c r="R225" s="324"/>
      <c r="S225" s="324"/>
      <c r="T225" s="324"/>
      <c r="U225" s="324"/>
      <c r="V225" s="324"/>
      <c r="W225" s="324"/>
      <c r="X225" s="324"/>
      <c r="Y225" s="324"/>
      <c r="Z225" s="324"/>
      <c r="AA225" s="324"/>
      <c r="AB225" s="324"/>
      <c r="AC225" s="324"/>
      <c r="AD225" s="324"/>
      <c r="AE225" s="324"/>
      <c r="AF225" s="324"/>
      <c r="AG225" s="74"/>
      <c r="AH225" s="74"/>
      <c r="AI225" s="74"/>
      <c r="AJ225" s="74"/>
      <c r="AK225" s="324"/>
      <c r="AL225" s="324"/>
      <c r="AM225" s="324"/>
      <c r="AN225" s="324"/>
      <c r="AO225" s="324"/>
      <c r="AP225" s="324"/>
      <c r="AQ225" s="324"/>
      <c r="AR225" s="324"/>
      <c r="AS225" s="324"/>
      <c r="AT225" s="324"/>
      <c r="AU225" s="324"/>
      <c r="AV225" s="324"/>
      <c r="AW225" s="324"/>
      <c r="AX225" s="324"/>
      <c r="AY225" s="324"/>
      <c r="AZ225" s="324"/>
      <c r="BA225" s="324"/>
      <c r="BB225" s="37"/>
      <c r="BC225" s="37"/>
      <c r="BD225" s="37"/>
      <c r="BE225" s="793"/>
      <c r="BF225" s="793"/>
      <c r="BG225" s="793"/>
      <c r="BH225" s="793"/>
      <c r="BI225" s="793"/>
      <c r="BJ225" s="793"/>
      <c r="BK225" s="793"/>
      <c r="BL225" s="793"/>
      <c r="BM225" s="793"/>
      <c r="BN225" s="793"/>
      <c r="BO225" s="793"/>
      <c r="BP225" s="793"/>
      <c r="BQ225" s="49"/>
      <c r="BR225" s="49"/>
      <c r="BS225" s="49"/>
      <c r="BT225" s="766"/>
      <c r="BU225" s="766"/>
      <c r="BV225" s="766"/>
      <c r="BW225" s="766"/>
      <c r="BX225" s="766"/>
      <c r="BY225" s="766"/>
      <c r="BZ225" s="766"/>
      <c r="CA225" s="766"/>
      <c r="CB225" s="766"/>
      <c r="CC225" s="216"/>
      <c r="CD225" s="49"/>
      <c r="CE225" s="49"/>
      <c r="CF225" s="49"/>
      <c r="CG225" s="49"/>
      <c r="CH225" s="49"/>
      <c r="CI225" s="49"/>
      <c r="CJ225" s="49"/>
      <c r="CK225" s="49"/>
      <c r="CL225" s="49"/>
      <c r="CM225" s="49"/>
      <c r="CN225" s="49"/>
      <c r="CO225" s="49"/>
      <c r="CP225" s="49"/>
      <c r="CQ225" s="257"/>
      <c r="CR225" s="20"/>
      <c r="CS225" s="20"/>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43"/>
      <c r="FE225" s="43"/>
      <c r="FF225" s="43"/>
      <c r="FG225" s="43"/>
      <c r="FH225" s="43"/>
      <c r="FI225" s="43"/>
      <c r="FJ225" s="134"/>
      <c r="FK225" s="134"/>
      <c r="FL225" s="134"/>
      <c r="FM225" s="134"/>
      <c r="FN225" s="134"/>
      <c r="FO225" s="134"/>
      <c r="FP225" s="134"/>
      <c r="FQ225" s="134"/>
      <c r="FR225" s="134"/>
      <c r="FS225" s="134"/>
      <c r="FT225" s="134"/>
      <c r="FU225" s="134"/>
      <c r="FV225" s="12"/>
      <c r="FW225" s="12"/>
      <c r="FX225" s="12"/>
      <c r="FY225" s="12"/>
      <c r="FZ225" s="12"/>
      <c r="GA225" s="6"/>
      <c r="GB225" s="6"/>
      <c r="GC225" s="62"/>
      <c r="GD225" s="14"/>
      <c r="GE225" s="12"/>
      <c r="GF225" s="12"/>
      <c r="GG225" s="12"/>
      <c r="GH225" s="12"/>
      <c r="GI225" s="12"/>
      <c r="GJ225" s="12"/>
      <c r="GK225" s="24"/>
    </row>
    <row r="226" spans="1:193" ht="15">
      <c r="A226" s="386"/>
      <c r="B226" s="222"/>
      <c r="C226" s="389"/>
      <c r="D226" s="389"/>
      <c r="E226" s="325"/>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64"/>
      <c r="AH226" s="64"/>
      <c r="AI226" s="64"/>
      <c r="AJ226" s="64"/>
      <c r="AK226" s="326"/>
      <c r="AL226" s="326"/>
      <c r="AM226" s="326"/>
      <c r="AN226" s="326"/>
      <c r="AO226" s="326"/>
      <c r="AP226" s="326"/>
      <c r="AQ226" s="326"/>
      <c r="AR226" s="326"/>
      <c r="AS226" s="326"/>
      <c r="AT226" s="326"/>
      <c r="AU226" s="326"/>
      <c r="AV226" s="326"/>
      <c r="AW226" s="326"/>
      <c r="AX226" s="326"/>
      <c r="AY226" s="326"/>
      <c r="AZ226" s="326"/>
      <c r="BA226" s="326"/>
      <c r="BB226" s="42"/>
      <c r="BC226" s="42"/>
      <c r="BD226" s="42"/>
      <c r="BE226" s="911" t="s">
        <v>125</v>
      </c>
      <c r="BF226" s="911"/>
      <c r="BG226" s="911"/>
      <c r="BH226" s="911"/>
      <c r="BI226" s="911"/>
      <c r="BJ226" s="911"/>
      <c r="BK226" s="911"/>
      <c r="BL226" s="911"/>
      <c r="BM226" s="911"/>
      <c r="BN226" s="911"/>
      <c r="BO226" s="911"/>
      <c r="BP226" s="911"/>
      <c r="BQ226" s="382"/>
      <c r="BR226" s="382"/>
      <c r="BS226" s="382"/>
      <c r="BT226" s="928" t="s">
        <v>126</v>
      </c>
      <c r="BU226" s="928"/>
      <c r="BV226" s="928"/>
      <c r="BW226" s="928"/>
      <c r="BX226" s="928"/>
      <c r="BY226" s="928"/>
      <c r="BZ226" s="928"/>
      <c r="CA226" s="928"/>
      <c r="CB226" s="928"/>
      <c r="CC226" s="648"/>
      <c r="CD226" s="911" t="s">
        <v>169</v>
      </c>
      <c r="CE226" s="911"/>
      <c r="CF226" s="911"/>
      <c r="CG226" s="911"/>
      <c r="CH226" s="911"/>
      <c r="CI226" s="911"/>
      <c r="CJ226" s="911"/>
      <c r="CK226" s="911"/>
      <c r="CL226" s="911"/>
      <c r="CM226" s="911"/>
      <c r="CN226" s="911"/>
      <c r="CO226" s="911"/>
      <c r="CP226" s="382"/>
      <c r="CQ226" s="649"/>
      <c r="CR226" s="650"/>
      <c r="CS226" s="650"/>
      <c r="CT226" s="651"/>
      <c r="CU226" s="651"/>
      <c r="CV226" s="651"/>
      <c r="CW226" s="651"/>
      <c r="CX226" s="651"/>
      <c r="CY226" s="651"/>
      <c r="CZ226" s="651"/>
      <c r="DA226" s="1162" t="s">
        <v>125</v>
      </c>
      <c r="DB226" s="1162"/>
      <c r="DC226" s="1162"/>
      <c r="DD226" s="1162"/>
      <c r="DE226" s="1162"/>
      <c r="DF226" s="1162"/>
      <c r="DG226" s="1162"/>
      <c r="DH226" s="1162"/>
      <c r="DI226" s="1162"/>
      <c r="DJ226" s="1162"/>
      <c r="DK226" s="1161" t="s">
        <v>126</v>
      </c>
      <c r="DL226" s="1161"/>
      <c r="DM226" s="1161"/>
      <c r="DN226" s="1161"/>
      <c r="DO226" s="1161"/>
      <c r="DP226" s="1161"/>
      <c r="DQ226" s="1161"/>
      <c r="DR226" s="1161"/>
      <c r="DS226" s="1161" t="s">
        <v>169</v>
      </c>
      <c r="DT226" s="1161"/>
      <c r="DU226" s="1161"/>
      <c r="DV226" s="1161"/>
      <c r="DW226" s="1161"/>
      <c r="DX226" s="1161"/>
      <c r="DY226" s="1161"/>
      <c r="DZ226" s="1161"/>
      <c r="EA226" s="1161"/>
      <c r="EB226" s="1161"/>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43"/>
      <c r="FE226" s="43"/>
      <c r="FF226" s="43"/>
      <c r="FG226" s="43"/>
      <c r="FH226" s="43"/>
      <c r="FI226" s="43"/>
      <c r="FJ226" s="134"/>
      <c r="FK226" s="134"/>
      <c r="FL226" s="134"/>
      <c r="FM226" s="134"/>
      <c r="FN226" s="134"/>
      <c r="FO226" s="134"/>
      <c r="FP226" s="134"/>
      <c r="FQ226" s="134"/>
      <c r="FR226" s="134"/>
      <c r="FS226" s="134"/>
      <c r="FT226" s="134"/>
      <c r="FU226" s="134"/>
      <c r="FV226" s="12"/>
      <c r="FW226" s="12"/>
      <c r="FX226" s="12"/>
      <c r="FY226" s="12"/>
      <c r="FZ226" s="12"/>
      <c r="GA226" s="6"/>
      <c r="GB226" s="6"/>
      <c r="GC226" s="62"/>
      <c r="GD226" s="14"/>
      <c r="GE226" s="12"/>
      <c r="GF226" s="12"/>
      <c r="GG226" s="12"/>
      <c r="GH226" s="12"/>
      <c r="GI226" s="12"/>
      <c r="GJ226" s="12"/>
      <c r="GK226" s="24"/>
    </row>
    <row r="227" spans="1:193" ht="15">
      <c r="A227" s="386"/>
      <c r="B227" s="222"/>
      <c r="C227" s="389"/>
      <c r="D227" s="389"/>
      <c r="E227" s="794" t="s">
        <v>179</v>
      </c>
      <c r="F227" s="795"/>
      <c r="G227" s="795"/>
      <c r="H227" s="795"/>
      <c r="I227" s="795"/>
      <c r="J227" s="795"/>
      <c r="K227" s="795"/>
      <c r="L227" s="795"/>
      <c r="M227" s="795"/>
      <c r="N227" s="795"/>
      <c r="O227" s="795"/>
      <c r="P227" s="795"/>
      <c r="Q227" s="795"/>
      <c r="R227" s="795"/>
      <c r="S227" s="795"/>
      <c r="T227" s="795"/>
      <c r="U227" s="795"/>
      <c r="V227" s="795"/>
      <c r="W227" s="795"/>
      <c r="X227" s="795"/>
      <c r="Y227" s="795"/>
      <c r="Z227" s="795"/>
      <c r="AA227" s="795"/>
      <c r="AB227" s="795"/>
      <c r="AC227" s="795"/>
      <c r="AD227" s="795"/>
      <c r="AE227" s="795"/>
      <c r="AF227" s="795"/>
      <c r="AG227" s="795"/>
      <c r="AH227" s="795"/>
      <c r="AI227" s="795"/>
      <c r="AJ227" s="795"/>
      <c r="AK227" s="795"/>
      <c r="AL227" s="795"/>
      <c r="AM227" s="795"/>
      <c r="AN227" s="795"/>
      <c r="AO227" s="795"/>
      <c r="AP227" s="795"/>
      <c r="AQ227" s="795"/>
      <c r="AR227" s="795"/>
      <c r="AS227" s="795"/>
      <c r="AT227" s="795"/>
      <c r="AU227" s="202"/>
      <c r="AV227" s="202"/>
      <c r="AW227" s="202"/>
      <c r="AX227" s="202"/>
      <c r="AY227" s="202"/>
      <c r="AZ227" s="202"/>
      <c r="BA227" s="202"/>
      <c r="BB227" s="202"/>
      <c r="BC227" s="202"/>
      <c r="BD227" s="202"/>
      <c r="BE227" s="202"/>
      <c r="BF227" s="62"/>
      <c r="BG227" s="779"/>
      <c r="BH227" s="779"/>
      <c r="BI227" s="779"/>
      <c r="BJ227" s="779"/>
      <c r="BK227" s="779"/>
      <c r="BL227" s="779"/>
      <c r="BM227" s="779"/>
      <c r="BN227" s="779"/>
      <c r="BO227" s="779"/>
      <c r="BP227" s="62"/>
      <c r="BQ227" s="62"/>
      <c r="BR227" s="62"/>
      <c r="BS227" s="62"/>
      <c r="BT227" s="779" t="e">
        <f>BT215</f>
        <v>#DIV/0!</v>
      </c>
      <c r="BU227" s="779"/>
      <c r="BV227" s="779"/>
      <c r="BW227" s="779"/>
      <c r="BX227" s="779"/>
      <c r="BY227" s="779"/>
      <c r="BZ227" s="779"/>
      <c r="CA227" s="779"/>
      <c r="CB227" s="779"/>
      <c r="CC227" s="45"/>
      <c r="CD227" s="62"/>
      <c r="CE227" s="62"/>
      <c r="CF227" s="62"/>
      <c r="CG227" s="779" t="e">
        <f>BG227+BT227</f>
        <v>#DIV/0!</v>
      </c>
      <c r="CH227" s="779"/>
      <c r="CI227" s="779"/>
      <c r="CJ227" s="779"/>
      <c r="CK227" s="779"/>
      <c r="CL227" s="779"/>
      <c r="CM227" s="779"/>
      <c r="CN227" s="779"/>
      <c r="CO227" s="779"/>
      <c r="CP227" s="45"/>
      <c r="CQ227" s="257"/>
      <c r="CR227" s="20"/>
      <c r="CS227" s="753"/>
      <c r="CT227" s="753"/>
      <c r="CU227" s="753"/>
      <c r="CV227" s="753"/>
      <c r="CW227" s="753"/>
      <c r="CX227" s="12"/>
      <c r="CY227" s="12"/>
      <c r="CZ227" s="628"/>
      <c r="DA227" s="630"/>
      <c r="DB227" s="630"/>
      <c r="DC227" s="630"/>
      <c r="DD227" s="630"/>
      <c r="DE227" s="630"/>
      <c r="DF227" s="630"/>
      <c r="DG227" s="630"/>
      <c r="DH227" s="630"/>
      <c r="DI227" s="630"/>
      <c r="DJ227" s="769" t="e">
        <f>BT227/DQ224</f>
        <v>#DIV/0!</v>
      </c>
      <c r="DK227" s="769"/>
      <c r="DL227" s="769"/>
      <c r="DM227" s="769"/>
      <c r="DN227" s="769"/>
      <c r="DO227" s="769"/>
      <c r="DP227" s="769"/>
      <c r="DQ227" s="769"/>
      <c r="DR227" s="769"/>
      <c r="DS227" s="769" t="e">
        <f>CG227/DQ224</f>
        <v>#DIV/0!</v>
      </c>
      <c r="DT227" s="769"/>
      <c r="DU227" s="769"/>
      <c r="DV227" s="769"/>
      <c r="DW227" s="769"/>
      <c r="DX227" s="769"/>
      <c r="DY227" s="769"/>
      <c r="DZ227" s="769"/>
      <c r="EA227" s="769"/>
      <c r="EB227" s="631"/>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43"/>
      <c r="FE227" s="43"/>
      <c r="FF227" s="43"/>
      <c r="FG227" s="43"/>
      <c r="FH227" s="43"/>
      <c r="FI227" s="43"/>
      <c r="FJ227" s="134"/>
      <c r="FK227" s="134"/>
      <c r="FL227" s="134"/>
      <c r="FM227" s="134"/>
      <c r="FN227" s="134"/>
      <c r="FO227" s="134"/>
      <c r="FP227" s="134"/>
      <c r="FQ227" s="134"/>
      <c r="FR227" s="134"/>
      <c r="FS227" s="134"/>
      <c r="FT227" s="134"/>
      <c r="FU227" s="134"/>
      <c r="FV227" s="12"/>
      <c r="FW227" s="12"/>
      <c r="FX227" s="12"/>
      <c r="FY227" s="12"/>
      <c r="FZ227" s="12"/>
      <c r="GA227" s="6"/>
      <c r="GB227" s="6"/>
      <c r="GC227" s="62"/>
      <c r="GD227" s="14"/>
      <c r="GE227" s="12"/>
      <c r="GF227" s="12"/>
      <c r="GG227" s="12"/>
      <c r="GH227" s="12"/>
      <c r="GI227" s="12"/>
      <c r="GJ227" s="12"/>
      <c r="GK227" s="24"/>
    </row>
    <row r="228" spans="1:193" ht="15">
      <c r="A228" s="386"/>
      <c r="B228" s="223"/>
      <c r="C228" s="389"/>
      <c r="D228" s="389"/>
      <c r="E228" s="794" t="s">
        <v>145</v>
      </c>
      <c r="F228" s="795"/>
      <c r="G228" s="795"/>
      <c r="H228" s="795"/>
      <c r="I228" s="795"/>
      <c r="J228" s="795"/>
      <c r="K228" s="795"/>
      <c r="L228" s="795"/>
      <c r="M228" s="795"/>
      <c r="N228" s="795"/>
      <c r="O228" s="795"/>
      <c r="P228" s="795"/>
      <c r="Q228" s="795"/>
      <c r="R228" s="795"/>
      <c r="S228" s="795"/>
      <c r="T228" s="795"/>
      <c r="U228" s="795"/>
      <c r="V228" s="795"/>
      <c r="W228" s="795"/>
      <c r="X228" s="795"/>
      <c r="Y228" s="795"/>
      <c r="Z228" s="795"/>
      <c r="AA228" s="795"/>
      <c r="AB228" s="795"/>
      <c r="AC228" s="795"/>
      <c r="AD228" s="795"/>
      <c r="AE228" s="795"/>
      <c r="AF228" s="795"/>
      <c r="AG228" s="795"/>
      <c r="AH228" s="795"/>
      <c r="AI228" s="795"/>
      <c r="AJ228" s="42"/>
      <c r="AK228" s="202"/>
      <c r="AL228" s="202"/>
      <c r="AM228" s="202"/>
      <c r="AN228" s="202"/>
      <c r="AO228" s="202"/>
      <c r="AP228" s="202"/>
      <c r="AQ228" s="202"/>
      <c r="AR228" s="202"/>
      <c r="AS228" s="42"/>
      <c r="AT228" s="45"/>
      <c r="AU228" s="45"/>
      <c r="AV228" s="45"/>
      <c r="AW228" s="45"/>
      <c r="AX228" s="45"/>
      <c r="AY228" s="45"/>
      <c r="AZ228" s="45"/>
      <c r="BA228" s="45"/>
      <c r="BB228" s="45"/>
      <c r="BC228" s="45"/>
      <c r="BD228" s="45"/>
      <c r="BE228" s="45"/>
      <c r="BF228" s="45"/>
      <c r="BG228" s="779" t="e">
        <f>BG216</f>
        <v>#DIV/0!</v>
      </c>
      <c r="BH228" s="779"/>
      <c r="BI228" s="779"/>
      <c r="BJ228" s="779"/>
      <c r="BK228" s="779"/>
      <c r="BL228" s="779"/>
      <c r="BM228" s="779"/>
      <c r="BN228" s="779"/>
      <c r="BO228" s="779"/>
      <c r="BP228" s="45"/>
      <c r="BQ228" s="45"/>
      <c r="BR228" s="45"/>
      <c r="BS228" s="45"/>
      <c r="BT228" s="779" t="e">
        <f>BT216</f>
        <v>#DIV/0!</v>
      </c>
      <c r="BU228" s="779"/>
      <c r="BV228" s="779"/>
      <c r="BW228" s="779"/>
      <c r="BX228" s="779"/>
      <c r="BY228" s="779"/>
      <c r="BZ228" s="779"/>
      <c r="CA228" s="779"/>
      <c r="CB228" s="779"/>
      <c r="CC228" s="45"/>
      <c r="CD228" s="110"/>
      <c r="CE228" s="45"/>
      <c r="CF228" s="45"/>
      <c r="CG228" s="779" t="e">
        <f>BG228+BT228</f>
        <v>#DIV/0!</v>
      </c>
      <c r="CH228" s="779"/>
      <c r="CI228" s="779"/>
      <c r="CJ228" s="779"/>
      <c r="CK228" s="779"/>
      <c r="CL228" s="779"/>
      <c r="CM228" s="779"/>
      <c r="CN228" s="779"/>
      <c r="CO228" s="779"/>
      <c r="CP228" s="45"/>
      <c r="CQ228" s="349"/>
      <c r="CR228" s="308"/>
      <c r="CS228" s="753"/>
      <c r="CT228" s="753"/>
      <c r="CU228" s="753"/>
      <c r="CV228" s="753"/>
      <c r="CW228" s="753"/>
      <c r="CX228" s="12"/>
      <c r="CY228" s="12"/>
      <c r="CZ228" s="628"/>
      <c r="DA228" s="769" t="e">
        <f>BG228/DQ$224</f>
        <v>#DIV/0!</v>
      </c>
      <c r="DB228" s="769"/>
      <c r="DC228" s="769"/>
      <c r="DD228" s="769"/>
      <c r="DE228" s="769"/>
      <c r="DF228" s="769"/>
      <c r="DG228" s="769"/>
      <c r="DH228" s="769"/>
      <c r="DI228" s="769"/>
      <c r="DJ228" s="769" t="e">
        <f>BT228/DQ$224</f>
        <v>#DIV/0!</v>
      </c>
      <c r="DK228" s="769"/>
      <c r="DL228" s="769"/>
      <c r="DM228" s="769"/>
      <c r="DN228" s="769"/>
      <c r="DO228" s="769"/>
      <c r="DP228" s="769"/>
      <c r="DQ228" s="769"/>
      <c r="DR228" s="769"/>
      <c r="DS228" s="769" t="e">
        <f>CG228/DQ$224</f>
        <v>#DIV/0!</v>
      </c>
      <c r="DT228" s="769"/>
      <c r="DU228" s="769"/>
      <c r="DV228" s="769"/>
      <c r="DW228" s="769"/>
      <c r="DX228" s="769"/>
      <c r="DY228" s="769"/>
      <c r="DZ228" s="769"/>
      <c r="EA228" s="769"/>
      <c r="EB228" s="631"/>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43"/>
      <c r="FE228" s="43"/>
      <c r="FF228" s="43"/>
      <c r="FG228" s="43"/>
      <c r="FH228" s="43"/>
      <c r="FI228" s="43"/>
      <c r="FJ228" s="134"/>
      <c r="FK228" s="134"/>
      <c r="FL228" s="134"/>
      <c r="FM228" s="134"/>
      <c r="FN228" s="134"/>
      <c r="FO228" s="134"/>
      <c r="FP228" s="134"/>
      <c r="FQ228" s="134"/>
      <c r="FR228" s="134"/>
      <c r="FS228" s="134"/>
      <c r="FT228" s="134"/>
      <c r="FU228" s="134"/>
      <c r="FV228" s="12"/>
      <c r="FW228" s="12"/>
      <c r="FX228" s="12"/>
      <c r="FY228" s="12"/>
      <c r="FZ228" s="12"/>
      <c r="GA228" s="6"/>
      <c r="GB228" s="6"/>
      <c r="GC228" s="62"/>
      <c r="GD228" s="14"/>
      <c r="GE228" s="12"/>
      <c r="GF228" s="12"/>
      <c r="GG228" s="12"/>
      <c r="GH228" s="12"/>
      <c r="GI228" s="12"/>
      <c r="GJ228" s="12"/>
      <c r="GK228" s="24"/>
    </row>
    <row r="229" spans="1:193" ht="15">
      <c r="A229" s="386"/>
      <c r="B229" s="223"/>
      <c r="C229" s="389"/>
      <c r="D229" s="389"/>
      <c r="E229" s="794" t="s">
        <v>168</v>
      </c>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795"/>
      <c r="AE229" s="795"/>
      <c r="AF229" s="795"/>
      <c r="AG229" s="795"/>
      <c r="AH229" s="795"/>
      <c r="AI229" s="795"/>
      <c r="AJ229" s="42"/>
      <c r="AK229" s="202"/>
      <c r="AL229" s="202"/>
      <c r="AM229" s="202"/>
      <c r="AN229" s="202"/>
      <c r="AO229" s="202"/>
      <c r="AP229" s="202"/>
      <c r="AQ229" s="202"/>
      <c r="AR229" s="202"/>
      <c r="AS229" s="42"/>
      <c r="AT229" s="45"/>
      <c r="AU229" s="45"/>
      <c r="AV229" s="45"/>
      <c r="AW229" s="45"/>
      <c r="AX229" s="45"/>
      <c r="AY229" s="45"/>
      <c r="AZ229" s="45"/>
      <c r="BA229" s="45"/>
      <c r="BB229" s="45"/>
      <c r="BC229" s="45"/>
      <c r="BD229" s="45"/>
      <c r="BE229" s="45"/>
      <c r="BF229" s="45"/>
      <c r="BG229" s="779" t="e">
        <f>BG218</f>
        <v>#DIV/0!</v>
      </c>
      <c r="BH229" s="779"/>
      <c r="BI229" s="779"/>
      <c r="BJ229" s="779"/>
      <c r="BK229" s="779"/>
      <c r="BL229" s="779"/>
      <c r="BM229" s="779"/>
      <c r="BN229" s="779"/>
      <c r="BO229" s="779"/>
      <c r="BP229" s="45"/>
      <c r="BQ229" s="45"/>
      <c r="BR229" s="45"/>
      <c r="BS229" s="45"/>
      <c r="BT229" s="779" t="e">
        <f>BT218</f>
        <v>#DIV/0!</v>
      </c>
      <c r="BU229" s="779"/>
      <c r="BV229" s="779"/>
      <c r="BW229" s="779"/>
      <c r="BX229" s="779"/>
      <c r="BY229" s="779"/>
      <c r="BZ229" s="779"/>
      <c r="CA229" s="779"/>
      <c r="CB229" s="779"/>
      <c r="CC229" s="45"/>
      <c r="CD229" s="110"/>
      <c r="CE229" s="45"/>
      <c r="CF229" s="45"/>
      <c r="CG229" s="779" t="e">
        <f>BG229+BT229</f>
        <v>#DIV/0!</v>
      </c>
      <c r="CH229" s="779"/>
      <c r="CI229" s="779"/>
      <c r="CJ229" s="779"/>
      <c r="CK229" s="779"/>
      <c r="CL229" s="779"/>
      <c r="CM229" s="779"/>
      <c r="CN229" s="779"/>
      <c r="CO229" s="779"/>
      <c r="CP229" s="45"/>
      <c r="CQ229" s="349"/>
      <c r="CR229" s="308"/>
      <c r="CS229" s="753"/>
      <c r="CT229" s="753"/>
      <c r="CU229" s="753"/>
      <c r="CV229" s="753"/>
      <c r="CW229" s="753"/>
      <c r="CX229" s="12"/>
      <c r="CY229" s="12"/>
      <c r="CZ229" s="628"/>
      <c r="DA229" s="769" t="e">
        <f>BG229/DQ$224</f>
        <v>#DIV/0!</v>
      </c>
      <c r="DB229" s="769"/>
      <c r="DC229" s="769"/>
      <c r="DD229" s="769"/>
      <c r="DE229" s="769"/>
      <c r="DF229" s="769"/>
      <c r="DG229" s="769"/>
      <c r="DH229" s="769"/>
      <c r="DI229" s="769"/>
      <c r="DJ229" s="769" t="e">
        <f>BT229/DQ$224</f>
        <v>#DIV/0!</v>
      </c>
      <c r="DK229" s="769"/>
      <c r="DL229" s="769"/>
      <c r="DM229" s="769"/>
      <c r="DN229" s="769"/>
      <c r="DO229" s="769"/>
      <c r="DP229" s="769"/>
      <c r="DQ229" s="769"/>
      <c r="DR229" s="769"/>
      <c r="DS229" s="769" t="e">
        <f>CG229/DQ$224</f>
        <v>#DIV/0!</v>
      </c>
      <c r="DT229" s="769"/>
      <c r="DU229" s="769"/>
      <c r="DV229" s="769"/>
      <c r="DW229" s="769"/>
      <c r="DX229" s="769"/>
      <c r="DY229" s="769"/>
      <c r="DZ229" s="769"/>
      <c r="EA229" s="769"/>
      <c r="EB229" s="631"/>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390"/>
    </row>
    <row r="230" spans="1:193" ht="15">
      <c r="A230" s="386"/>
      <c r="B230" s="223"/>
      <c r="C230" s="389"/>
      <c r="D230" s="389"/>
      <c r="E230" s="794" t="s">
        <v>111</v>
      </c>
      <c r="F230" s="795"/>
      <c r="G230" s="795"/>
      <c r="H230" s="795"/>
      <c r="I230" s="795"/>
      <c r="J230" s="795"/>
      <c r="K230" s="795"/>
      <c r="L230" s="795"/>
      <c r="M230" s="795"/>
      <c r="N230" s="795"/>
      <c r="O230" s="795"/>
      <c r="P230" s="795"/>
      <c r="Q230" s="795"/>
      <c r="R230" s="795"/>
      <c r="S230" s="795"/>
      <c r="T230" s="795"/>
      <c r="U230" s="795"/>
      <c r="V230" s="795"/>
      <c r="W230" s="795"/>
      <c r="X230" s="795"/>
      <c r="Y230" s="795"/>
      <c r="Z230" s="795"/>
      <c r="AA230" s="795"/>
      <c r="AB230" s="795"/>
      <c r="AC230" s="795"/>
      <c r="AD230" s="795"/>
      <c r="AE230" s="795"/>
      <c r="AF230" s="795"/>
      <c r="AG230" s="795"/>
      <c r="AH230" s="795"/>
      <c r="AI230" s="795"/>
      <c r="AJ230" s="795"/>
      <c r="AK230" s="795"/>
      <c r="AL230" s="795"/>
      <c r="AM230" s="795"/>
      <c r="AN230" s="795"/>
      <c r="AO230" s="795"/>
      <c r="AP230" s="795"/>
      <c r="AQ230" s="795"/>
      <c r="AR230" s="795"/>
      <c r="AS230" s="795"/>
      <c r="AT230" s="45"/>
      <c r="AU230" s="45"/>
      <c r="AV230" s="45"/>
      <c r="AW230" s="45"/>
      <c r="AX230" s="45"/>
      <c r="AY230" s="45"/>
      <c r="AZ230" s="45"/>
      <c r="BA230" s="45"/>
      <c r="BB230" s="45"/>
      <c r="BC230" s="45"/>
      <c r="BD230" s="45"/>
      <c r="BE230" s="45"/>
      <c r="BF230" s="45"/>
      <c r="BG230" s="779" t="e">
        <f>BG219</f>
        <v>#DIV/0!</v>
      </c>
      <c r="BH230" s="779"/>
      <c r="BI230" s="779"/>
      <c r="BJ230" s="779"/>
      <c r="BK230" s="779"/>
      <c r="BL230" s="779"/>
      <c r="BM230" s="779"/>
      <c r="BN230" s="779"/>
      <c r="BO230" s="779"/>
      <c r="BP230" s="45"/>
      <c r="BQ230" s="45"/>
      <c r="BR230" s="45"/>
      <c r="BS230" s="45"/>
      <c r="BT230" s="779" t="e">
        <f>BT219</f>
        <v>#DIV/0!</v>
      </c>
      <c r="BU230" s="779"/>
      <c r="BV230" s="779"/>
      <c r="BW230" s="779"/>
      <c r="BX230" s="779"/>
      <c r="BY230" s="779"/>
      <c r="BZ230" s="779"/>
      <c r="CA230" s="779"/>
      <c r="CB230" s="779"/>
      <c r="CC230" s="45"/>
      <c r="CD230" s="110"/>
      <c r="CE230" s="45"/>
      <c r="CF230" s="45"/>
      <c r="CG230" s="779" t="e">
        <f>BG230+BT230</f>
        <v>#DIV/0!</v>
      </c>
      <c r="CH230" s="779"/>
      <c r="CI230" s="779"/>
      <c r="CJ230" s="779"/>
      <c r="CK230" s="779"/>
      <c r="CL230" s="779"/>
      <c r="CM230" s="779"/>
      <c r="CN230" s="779"/>
      <c r="CO230" s="779"/>
      <c r="CP230" s="45"/>
      <c r="CQ230" s="349"/>
      <c r="CR230" s="308"/>
      <c r="CS230" s="753"/>
      <c r="CT230" s="753"/>
      <c r="CU230" s="753"/>
      <c r="CV230" s="753"/>
      <c r="CW230" s="753"/>
      <c r="CX230" s="12"/>
      <c r="CY230" s="12"/>
      <c r="CZ230" s="628"/>
      <c r="DA230" s="769" t="e">
        <f>BG230/DQ$224</f>
        <v>#DIV/0!</v>
      </c>
      <c r="DB230" s="769"/>
      <c r="DC230" s="769"/>
      <c r="DD230" s="769"/>
      <c r="DE230" s="769"/>
      <c r="DF230" s="769"/>
      <c r="DG230" s="769"/>
      <c r="DH230" s="769"/>
      <c r="DI230" s="769"/>
      <c r="DJ230" s="769" t="e">
        <f>BT230/DQ$224</f>
        <v>#DIV/0!</v>
      </c>
      <c r="DK230" s="769"/>
      <c r="DL230" s="769"/>
      <c r="DM230" s="769"/>
      <c r="DN230" s="769"/>
      <c r="DO230" s="769"/>
      <c r="DP230" s="769"/>
      <c r="DQ230" s="769"/>
      <c r="DR230" s="769"/>
      <c r="DS230" s="769" t="e">
        <f>CG230/DQ$224</f>
        <v>#DIV/0!</v>
      </c>
      <c r="DT230" s="769"/>
      <c r="DU230" s="769"/>
      <c r="DV230" s="769"/>
      <c r="DW230" s="769"/>
      <c r="DX230" s="769"/>
      <c r="DY230" s="769"/>
      <c r="DZ230" s="769"/>
      <c r="EA230" s="769"/>
      <c r="EB230" s="631"/>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390"/>
    </row>
    <row r="231" spans="1:193" ht="5.25" customHeight="1">
      <c r="A231" s="386"/>
      <c r="B231" s="223"/>
      <c r="C231" s="389"/>
      <c r="D231" s="389"/>
      <c r="E231" s="327"/>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110"/>
      <c r="CE231" s="45"/>
      <c r="CF231" s="45"/>
      <c r="CG231" s="45"/>
      <c r="CH231" s="45"/>
      <c r="CI231" s="45"/>
      <c r="CJ231" s="45"/>
      <c r="CK231" s="45"/>
      <c r="CL231" s="45"/>
      <c r="CM231" s="45"/>
      <c r="CN231" s="45"/>
      <c r="CO231" s="45"/>
      <c r="CP231" s="45"/>
      <c r="CQ231" s="349"/>
      <c r="CR231" s="308"/>
      <c r="CS231" s="753"/>
      <c r="CT231" s="753"/>
      <c r="CU231" s="753"/>
      <c r="CV231" s="753"/>
      <c r="CW231" s="753"/>
      <c r="CX231" s="12"/>
      <c r="CY231" s="12"/>
      <c r="CZ231" s="628"/>
      <c r="DA231" s="645"/>
      <c r="DB231" s="645"/>
      <c r="DC231" s="645"/>
      <c r="DD231" s="645"/>
      <c r="DE231" s="645"/>
      <c r="DF231" s="645"/>
      <c r="DG231" s="645"/>
      <c r="DH231" s="645"/>
      <c r="DI231" s="645"/>
      <c r="DJ231" s="645"/>
      <c r="DK231" s="645"/>
      <c r="DL231" s="645"/>
      <c r="DM231" s="645"/>
      <c r="DN231" s="645"/>
      <c r="DO231" s="645"/>
      <c r="DP231" s="645"/>
      <c r="DQ231" s="645"/>
      <c r="DR231" s="645"/>
      <c r="DS231" s="645"/>
      <c r="DT231" s="645"/>
      <c r="DU231" s="645"/>
      <c r="DV231" s="645"/>
      <c r="DW231" s="645"/>
      <c r="DX231" s="645"/>
      <c r="DY231" s="645"/>
      <c r="DZ231" s="645"/>
      <c r="EA231" s="645"/>
      <c r="EB231" s="631"/>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390"/>
    </row>
    <row r="232" spans="1:193" s="211" customFormat="1" ht="21.75" customHeight="1">
      <c r="A232" s="386"/>
      <c r="B232" s="223"/>
      <c r="C232" s="389"/>
      <c r="D232" s="389"/>
      <c r="E232" s="259"/>
      <c r="F232" s="640"/>
      <c r="G232" s="640"/>
      <c r="H232" s="640"/>
      <c r="I232" s="640"/>
      <c r="J232" s="640"/>
      <c r="K232" s="640"/>
      <c r="L232" s="640"/>
      <c r="M232" s="640"/>
      <c r="N232" s="640"/>
      <c r="O232" s="640"/>
      <c r="P232" s="640"/>
      <c r="Q232" s="640"/>
      <c r="R232" s="640"/>
      <c r="S232" s="640"/>
      <c r="T232" s="640"/>
      <c r="U232" s="640"/>
      <c r="V232" s="640"/>
      <c r="W232" s="640"/>
      <c r="X232" s="640"/>
      <c r="Y232" s="139"/>
      <c r="Z232" s="641"/>
      <c r="AA232" s="641"/>
      <c r="AB232" s="641"/>
      <c r="AC232" s="641"/>
      <c r="AD232" s="641"/>
      <c r="AE232" s="641"/>
      <c r="AF232" s="641"/>
      <c r="AG232" s="641"/>
      <c r="AH232" s="750" t="s">
        <v>170</v>
      </c>
      <c r="AI232" s="751"/>
      <c r="AJ232" s="751"/>
      <c r="AK232" s="751"/>
      <c r="AL232" s="751"/>
      <c r="AM232" s="751"/>
      <c r="AN232" s="751"/>
      <c r="AO232" s="751"/>
      <c r="AP232" s="751"/>
      <c r="AQ232" s="751"/>
      <c r="AR232" s="751"/>
      <c r="AS232" s="751"/>
      <c r="AT232" s="751"/>
      <c r="AU232" s="751"/>
      <c r="AV232" s="751"/>
      <c r="AW232" s="751"/>
      <c r="AX232" s="751"/>
      <c r="AY232" s="751"/>
      <c r="AZ232" s="751"/>
      <c r="BA232" s="751"/>
      <c r="BB232" s="751"/>
      <c r="BC232" s="752"/>
      <c r="BD232" s="154"/>
      <c r="BE232" s="154"/>
      <c r="BF232" s="154"/>
      <c r="BG232" s="778" t="e">
        <f>SUM(BG227:BO230)</f>
        <v>#DIV/0!</v>
      </c>
      <c r="BH232" s="778"/>
      <c r="BI232" s="778"/>
      <c r="BJ232" s="778"/>
      <c r="BK232" s="778"/>
      <c r="BL232" s="778"/>
      <c r="BM232" s="778"/>
      <c r="BN232" s="778"/>
      <c r="BO232" s="778"/>
      <c r="BP232" s="233"/>
      <c r="BQ232" s="233"/>
      <c r="BR232" s="233"/>
      <c r="BS232" s="233"/>
      <c r="BT232" s="778" t="e">
        <f>SUM(BT227:CB230)</f>
        <v>#DIV/0!</v>
      </c>
      <c r="BU232" s="778"/>
      <c r="BV232" s="778"/>
      <c r="BW232" s="778"/>
      <c r="BX232" s="778"/>
      <c r="BY232" s="778"/>
      <c r="BZ232" s="778"/>
      <c r="CA232" s="778"/>
      <c r="CB232" s="778"/>
      <c r="CC232" s="154"/>
      <c r="CD232" s="154"/>
      <c r="CE232" s="154"/>
      <c r="CF232" s="154"/>
      <c r="CG232" s="737" t="e">
        <f>SUM(CG227:CO230)</f>
        <v>#DIV/0!</v>
      </c>
      <c r="CH232" s="738"/>
      <c r="CI232" s="738"/>
      <c r="CJ232" s="738"/>
      <c r="CK232" s="738"/>
      <c r="CL232" s="738"/>
      <c r="CM232" s="738"/>
      <c r="CN232" s="738"/>
      <c r="CO232" s="739"/>
      <c r="CP232" s="154"/>
      <c r="CQ232" s="349"/>
      <c r="CR232" s="308"/>
      <c r="CS232" s="753"/>
      <c r="CT232" s="753"/>
      <c r="CU232" s="753"/>
      <c r="CV232" s="753"/>
      <c r="CW232" s="753"/>
      <c r="CX232" s="21"/>
      <c r="CY232" s="21"/>
      <c r="CZ232" s="642"/>
      <c r="DA232" s="768" t="e">
        <f>BG232/DQ$224</f>
        <v>#DIV/0!</v>
      </c>
      <c r="DB232" s="768"/>
      <c r="DC232" s="768"/>
      <c r="DD232" s="768"/>
      <c r="DE232" s="768"/>
      <c r="DF232" s="768"/>
      <c r="DG232" s="768"/>
      <c r="DH232" s="768"/>
      <c r="DI232" s="768"/>
      <c r="DJ232" s="768" t="e">
        <f>BT232/DQ$224</f>
        <v>#DIV/0!</v>
      </c>
      <c r="DK232" s="768"/>
      <c r="DL232" s="768"/>
      <c r="DM232" s="768"/>
      <c r="DN232" s="768"/>
      <c r="DO232" s="768"/>
      <c r="DP232" s="768"/>
      <c r="DQ232" s="768"/>
      <c r="DR232" s="768"/>
      <c r="DS232" s="768" t="e">
        <f>CG232/DQ$224</f>
        <v>#DIV/0!</v>
      </c>
      <c r="DT232" s="768"/>
      <c r="DU232" s="768"/>
      <c r="DV232" s="768"/>
      <c r="DW232" s="768"/>
      <c r="DX232" s="768"/>
      <c r="DY232" s="768"/>
      <c r="DZ232" s="768"/>
      <c r="EA232" s="768"/>
      <c r="EB232" s="643"/>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row>
    <row r="233" spans="1:193" ht="15">
      <c r="A233" s="386"/>
      <c r="B233" s="223"/>
      <c r="C233" s="389"/>
      <c r="D233" s="389"/>
      <c r="E233" s="794" t="s">
        <v>167</v>
      </c>
      <c r="F233" s="795"/>
      <c r="G233" s="795"/>
      <c r="H233" s="795"/>
      <c r="I233" s="795"/>
      <c r="J233" s="795"/>
      <c r="K233" s="795"/>
      <c r="L233" s="795"/>
      <c r="M233" s="795"/>
      <c r="N233" s="795"/>
      <c r="O233" s="795"/>
      <c r="P233" s="795"/>
      <c r="Q233" s="795"/>
      <c r="R233" s="795"/>
      <c r="S233" s="795"/>
      <c r="T233" s="795"/>
      <c r="U233" s="795"/>
      <c r="V233" s="795"/>
      <c r="W233" s="795"/>
      <c r="X233" s="795"/>
      <c r="Y233" s="795"/>
      <c r="Z233" s="795"/>
      <c r="AA233" s="795"/>
      <c r="AB233" s="795"/>
      <c r="AC233" s="795"/>
      <c r="AD233" s="795"/>
      <c r="AE233" s="795"/>
      <c r="AF233" s="795"/>
      <c r="AG233" s="795"/>
      <c r="AH233" s="795"/>
      <c r="AI233" s="795"/>
      <c r="AJ233" s="42"/>
      <c r="AK233" s="202"/>
      <c r="AL233" s="202"/>
      <c r="AM233" s="202"/>
      <c r="AN233" s="202"/>
      <c r="AO233" s="202"/>
      <c r="AP233" s="202"/>
      <c r="AQ233" s="202"/>
      <c r="AR233" s="202"/>
      <c r="AS233" s="42"/>
      <c r="AT233" s="45"/>
      <c r="AU233" s="45"/>
      <c r="AV233" s="45"/>
      <c r="AW233" s="45"/>
      <c r="AX233" s="45"/>
      <c r="AY233" s="45"/>
      <c r="AZ233" s="45"/>
      <c r="BA233" s="45"/>
      <c r="BB233" s="45"/>
      <c r="BC233" s="45"/>
      <c r="BD233" s="45"/>
      <c r="BE233" s="45"/>
      <c r="BF233" s="45"/>
      <c r="BG233" s="779" t="e">
        <f>BG217</f>
        <v>#DIV/0!</v>
      </c>
      <c r="BH233" s="779"/>
      <c r="BI233" s="779"/>
      <c r="BJ233" s="779"/>
      <c r="BK233" s="779"/>
      <c r="BL233" s="779"/>
      <c r="BM233" s="779"/>
      <c r="BN233" s="779"/>
      <c r="BO233" s="779"/>
      <c r="BP233" s="45"/>
      <c r="BQ233" s="45"/>
      <c r="BR233" s="45"/>
      <c r="BS233" s="45"/>
      <c r="BT233" s="779" t="e">
        <f>BT217</f>
        <v>#DIV/0!</v>
      </c>
      <c r="BU233" s="779"/>
      <c r="BV233" s="779"/>
      <c r="BW233" s="779"/>
      <c r="BX233" s="779"/>
      <c r="BY233" s="779"/>
      <c r="BZ233" s="779"/>
      <c r="CA233" s="779"/>
      <c r="CB233" s="779"/>
      <c r="CC233" s="45"/>
      <c r="CD233" s="110"/>
      <c r="CE233" s="45"/>
      <c r="CF233" s="45"/>
      <c r="CG233" s="779" t="e">
        <f>BG233+BT233</f>
        <v>#DIV/0!</v>
      </c>
      <c r="CH233" s="779"/>
      <c r="CI233" s="779"/>
      <c r="CJ233" s="779"/>
      <c r="CK233" s="779"/>
      <c r="CL233" s="779"/>
      <c r="CM233" s="779"/>
      <c r="CN233" s="779"/>
      <c r="CO233" s="779"/>
      <c r="CP233" s="45"/>
      <c r="CQ233" s="349"/>
      <c r="CR233" s="308"/>
      <c r="CS233" s="753"/>
      <c r="CT233" s="753"/>
      <c r="CU233" s="753"/>
      <c r="CV233" s="753"/>
      <c r="CW233" s="753"/>
      <c r="CX233" s="12"/>
      <c r="CY233" s="12"/>
      <c r="CZ233" s="628"/>
      <c r="DA233" s="767" t="e">
        <f>BG233/DQ$224</f>
        <v>#DIV/0!</v>
      </c>
      <c r="DB233" s="767"/>
      <c r="DC233" s="767"/>
      <c r="DD233" s="767"/>
      <c r="DE233" s="767"/>
      <c r="DF233" s="767"/>
      <c r="DG233" s="767"/>
      <c r="DH233" s="767"/>
      <c r="DI233" s="767"/>
      <c r="DJ233" s="767" t="e">
        <f>BT233/DQ$224</f>
        <v>#DIV/0!</v>
      </c>
      <c r="DK233" s="767"/>
      <c r="DL233" s="767"/>
      <c r="DM233" s="767"/>
      <c r="DN233" s="767"/>
      <c r="DO233" s="767"/>
      <c r="DP233" s="767"/>
      <c r="DQ233" s="767"/>
      <c r="DR233" s="767"/>
      <c r="DS233" s="767" t="e">
        <f>CG233/DQ$224</f>
        <v>#DIV/0!</v>
      </c>
      <c r="DT233" s="767"/>
      <c r="DU233" s="767"/>
      <c r="DV233" s="767"/>
      <c r="DW233" s="767"/>
      <c r="DX233" s="767"/>
      <c r="DY233" s="767"/>
      <c r="DZ233" s="767"/>
      <c r="EA233" s="767"/>
      <c r="EB233" s="631"/>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390"/>
    </row>
    <row r="234" spans="1:193" ht="15.75">
      <c r="A234" s="386"/>
      <c r="B234" s="223"/>
      <c r="C234" s="389"/>
      <c r="D234" s="389"/>
      <c r="E234" s="926" t="s">
        <v>237</v>
      </c>
      <c r="F234" s="691"/>
      <c r="G234" s="691"/>
      <c r="H234" s="691"/>
      <c r="I234" s="691"/>
      <c r="J234" s="691"/>
      <c r="K234" s="691"/>
      <c r="L234" s="691"/>
      <c r="M234" s="691"/>
      <c r="N234" s="691"/>
      <c r="O234" s="691"/>
      <c r="P234" s="691"/>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1"/>
      <c r="AP234" s="691"/>
      <c r="AQ234" s="691"/>
      <c r="AR234" s="691"/>
      <c r="AS234" s="757" t="s">
        <v>151</v>
      </c>
      <c r="AT234" s="757"/>
      <c r="AU234" s="757"/>
      <c r="AV234" s="757"/>
      <c r="AW234" s="757"/>
      <c r="AX234" s="757"/>
      <c r="AY234" s="757"/>
      <c r="AZ234" s="757"/>
      <c r="BA234" s="757"/>
      <c r="BB234" s="757"/>
      <c r="BC234" s="757"/>
      <c r="BD234" s="110"/>
      <c r="BE234" s="110"/>
      <c r="BF234" s="110"/>
      <c r="BG234" s="778" t="e">
        <f>SUM(BG232:BO233)</f>
        <v>#DIV/0!</v>
      </c>
      <c r="BH234" s="778"/>
      <c r="BI234" s="778"/>
      <c r="BJ234" s="778"/>
      <c r="BK234" s="778"/>
      <c r="BL234" s="778"/>
      <c r="BM234" s="778"/>
      <c r="BN234" s="778"/>
      <c r="BO234" s="778"/>
      <c r="BP234" s="110"/>
      <c r="BQ234" s="110"/>
      <c r="BR234" s="110"/>
      <c r="BS234" s="110"/>
      <c r="BT234" s="778" t="e">
        <f>SUM(BT232:CB233)</f>
        <v>#DIV/0!</v>
      </c>
      <c r="BU234" s="778"/>
      <c r="BV234" s="778"/>
      <c r="BW234" s="778"/>
      <c r="BX234" s="778"/>
      <c r="BY234" s="778"/>
      <c r="BZ234" s="778"/>
      <c r="CA234" s="778"/>
      <c r="CB234" s="778"/>
      <c r="CC234" s="110"/>
      <c r="CD234" s="110"/>
      <c r="CE234" s="110"/>
      <c r="CF234" s="110"/>
      <c r="CG234" s="778" t="e">
        <f>SUM(CG232:CO233)</f>
        <v>#DIV/0!</v>
      </c>
      <c r="CH234" s="778"/>
      <c r="CI234" s="778"/>
      <c r="CJ234" s="778"/>
      <c r="CK234" s="778"/>
      <c r="CL234" s="778"/>
      <c r="CM234" s="778"/>
      <c r="CN234" s="778"/>
      <c r="CO234" s="778"/>
      <c r="CP234" s="110"/>
      <c r="CQ234" s="349"/>
      <c r="CR234" s="308"/>
      <c r="CS234" s="753"/>
      <c r="CT234" s="753"/>
      <c r="CU234" s="753"/>
      <c r="CV234" s="753"/>
      <c r="CW234" s="753"/>
      <c r="CX234" s="12"/>
      <c r="CY234" s="12"/>
      <c r="CZ234" s="628"/>
      <c r="DA234" s="768" t="e">
        <f>BG234/DQ$224</f>
        <v>#DIV/0!</v>
      </c>
      <c r="DB234" s="768"/>
      <c r="DC234" s="768"/>
      <c r="DD234" s="768"/>
      <c r="DE234" s="768"/>
      <c r="DF234" s="768"/>
      <c r="DG234" s="768"/>
      <c r="DH234" s="768"/>
      <c r="DI234" s="768"/>
      <c r="DJ234" s="768" t="e">
        <f>BT234/DQ$224</f>
        <v>#DIV/0!</v>
      </c>
      <c r="DK234" s="768"/>
      <c r="DL234" s="768"/>
      <c r="DM234" s="768"/>
      <c r="DN234" s="768"/>
      <c r="DO234" s="768"/>
      <c r="DP234" s="768"/>
      <c r="DQ234" s="768"/>
      <c r="DR234" s="768"/>
      <c r="DS234" s="1163" t="e">
        <f>CG234/DQ$224</f>
        <v>#DIV/0!</v>
      </c>
      <c r="DT234" s="1163"/>
      <c r="DU234" s="1163"/>
      <c r="DV234" s="1163"/>
      <c r="DW234" s="1163"/>
      <c r="DX234" s="1163"/>
      <c r="DY234" s="1163"/>
      <c r="DZ234" s="1163"/>
      <c r="EA234" s="1163"/>
      <c r="EB234" s="631"/>
      <c r="EC234" s="12"/>
      <c r="ED234" s="12"/>
      <c r="EE234" s="12"/>
      <c r="EF234" s="12"/>
      <c r="EG234" s="12"/>
      <c r="EH234" s="12"/>
      <c r="EI234" s="12"/>
      <c r="EJ234" s="12"/>
      <c r="EK234" s="12"/>
      <c r="EL234" s="1169"/>
      <c r="EM234" s="1169"/>
      <c r="EN234" s="1169"/>
      <c r="EO234" s="1169"/>
      <c r="EP234" s="1169"/>
      <c r="EQ234" s="1169"/>
      <c r="ER234" s="1169"/>
      <c r="ES234" s="1169"/>
      <c r="ET234" s="1169"/>
      <c r="EU234" s="1169"/>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390"/>
    </row>
    <row r="235" spans="1:193" ht="15">
      <c r="A235" s="386"/>
      <c r="B235" s="223"/>
      <c r="C235" s="389"/>
      <c r="D235" s="389"/>
      <c r="E235" s="794" t="s">
        <v>152</v>
      </c>
      <c r="F235" s="795"/>
      <c r="G235" s="795"/>
      <c r="H235" s="795"/>
      <c r="I235" s="795"/>
      <c r="J235" s="795"/>
      <c r="K235" s="795"/>
      <c r="L235" s="795"/>
      <c r="M235" s="795"/>
      <c r="N235" s="795"/>
      <c r="O235" s="795"/>
      <c r="P235" s="795"/>
      <c r="Q235" s="795"/>
      <c r="R235" s="795"/>
      <c r="S235" s="795"/>
      <c r="T235" s="795"/>
      <c r="U235" s="795"/>
      <c r="V235" s="795"/>
      <c r="W235" s="795"/>
      <c r="X235" s="795"/>
      <c r="Y235" s="795"/>
      <c r="Z235" s="795"/>
      <c r="AA235" s="795"/>
      <c r="AB235" s="795"/>
      <c r="AC235" s="795"/>
      <c r="AD235" s="795"/>
      <c r="AE235" s="795"/>
      <c r="AF235" s="795"/>
      <c r="AG235" s="795"/>
      <c r="AH235" s="795"/>
      <c r="AI235" s="795"/>
      <c r="AJ235" s="795"/>
      <c r="AK235" s="202"/>
      <c r="AL235" s="202"/>
      <c r="AM235" s="202"/>
      <c r="AN235" s="202"/>
      <c r="AO235" s="202"/>
      <c r="AP235" s="202"/>
      <c r="AQ235" s="202"/>
      <c r="AR235" s="45"/>
      <c r="AS235" s="45"/>
      <c r="AT235" s="45"/>
      <c r="AU235" s="45"/>
      <c r="AV235" s="45"/>
      <c r="AW235" s="45"/>
      <c r="AX235" s="45"/>
      <c r="AY235" s="45"/>
      <c r="AZ235" s="45"/>
      <c r="BA235" s="45"/>
      <c r="BB235" s="45"/>
      <c r="BC235" s="45"/>
      <c r="BD235" s="45"/>
      <c r="BE235" s="45"/>
      <c r="BF235" s="45"/>
      <c r="BG235" s="779" t="e">
        <f>BG221</f>
        <v>#DIV/0!</v>
      </c>
      <c r="BH235" s="779"/>
      <c r="BI235" s="779"/>
      <c r="BJ235" s="779"/>
      <c r="BK235" s="779"/>
      <c r="BL235" s="779"/>
      <c r="BM235" s="779"/>
      <c r="BN235" s="779"/>
      <c r="BO235" s="779"/>
      <c r="BP235" s="45"/>
      <c r="BQ235" s="45"/>
      <c r="BR235" s="45"/>
      <c r="BS235" s="45"/>
      <c r="BT235" s="779" t="e">
        <f>BT221</f>
        <v>#DIV/0!</v>
      </c>
      <c r="BU235" s="779"/>
      <c r="BV235" s="779"/>
      <c r="BW235" s="779"/>
      <c r="BX235" s="779"/>
      <c r="BY235" s="779"/>
      <c r="BZ235" s="779"/>
      <c r="CA235" s="779"/>
      <c r="CB235" s="779"/>
      <c r="CC235" s="45"/>
      <c r="CD235" s="110"/>
      <c r="CE235" s="45"/>
      <c r="CF235" s="45"/>
      <c r="CG235" s="779" t="e">
        <f>BG235+BT235</f>
        <v>#DIV/0!</v>
      </c>
      <c r="CH235" s="779"/>
      <c r="CI235" s="779"/>
      <c r="CJ235" s="779"/>
      <c r="CK235" s="779"/>
      <c r="CL235" s="779"/>
      <c r="CM235" s="779"/>
      <c r="CN235" s="779"/>
      <c r="CO235" s="779"/>
      <c r="CP235" s="45"/>
      <c r="CQ235" s="259"/>
      <c r="CR235" s="27"/>
      <c r="CS235" s="753"/>
      <c r="CT235" s="753"/>
      <c r="CU235" s="753"/>
      <c r="CV235" s="753"/>
      <c r="CW235" s="753"/>
      <c r="CX235" s="12"/>
      <c r="CY235" s="12"/>
      <c r="CZ235" s="628"/>
      <c r="DA235" s="767" t="e">
        <f>BG235/DQ$224</f>
        <v>#DIV/0!</v>
      </c>
      <c r="DB235" s="767"/>
      <c r="DC235" s="767"/>
      <c r="DD235" s="767"/>
      <c r="DE235" s="767"/>
      <c r="DF235" s="767"/>
      <c r="DG235" s="767"/>
      <c r="DH235" s="767"/>
      <c r="DI235" s="767"/>
      <c r="DJ235" s="767" t="e">
        <f>BT235/DQ$224</f>
        <v>#DIV/0!</v>
      </c>
      <c r="DK235" s="767"/>
      <c r="DL235" s="767"/>
      <c r="DM235" s="767"/>
      <c r="DN235" s="767"/>
      <c r="DO235" s="767"/>
      <c r="DP235" s="767"/>
      <c r="DQ235" s="767"/>
      <c r="DR235" s="767"/>
      <c r="DS235" s="767" t="e">
        <f>CG235/DQ$224</f>
        <v>#DIV/0!</v>
      </c>
      <c r="DT235" s="767"/>
      <c r="DU235" s="767"/>
      <c r="DV235" s="767"/>
      <c r="DW235" s="767"/>
      <c r="DX235" s="767"/>
      <c r="DY235" s="767"/>
      <c r="DZ235" s="767"/>
      <c r="EA235" s="767"/>
      <c r="EB235" s="631"/>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390"/>
    </row>
    <row r="236" spans="1:193" ht="15">
      <c r="A236" s="386"/>
      <c r="B236" s="223"/>
      <c r="C236" s="389"/>
      <c r="D236" s="389"/>
      <c r="E236" s="231"/>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59"/>
      <c r="AD236" s="759"/>
      <c r="AE236" s="759"/>
      <c r="AF236" s="759"/>
      <c r="AG236" s="64"/>
      <c r="AH236" s="64"/>
      <c r="AI236" s="64"/>
      <c r="AJ236" s="115"/>
      <c r="AK236" s="115"/>
      <c r="AL236" s="115"/>
      <c r="AM236" s="115"/>
      <c r="AN236" s="115"/>
      <c r="AO236" s="115"/>
      <c r="AP236" s="115"/>
      <c r="AQ236" s="115"/>
      <c r="AR236" s="115"/>
      <c r="AS236" s="757" t="s">
        <v>128</v>
      </c>
      <c r="AT236" s="757"/>
      <c r="AU236" s="757"/>
      <c r="AV236" s="757"/>
      <c r="AW236" s="757"/>
      <c r="AX236" s="757"/>
      <c r="AY236" s="757"/>
      <c r="AZ236" s="757"/>
      <c r="BA236" s="757"/>
      <c r="BB236" s="757"/>
      <c r="BC236" s="757"/>
      <c r="BD236" s="45"/>
      <c r="BE236" s="45"/>
      <c r="BF236" s="45"/>
      <c r="BG236" s="758" t="e">
        <f>BG234+BG235</f>
        <v>#DIV/0!</v>
      </c>
      <c r="BH236" s="758"/>
      <c r="BI236" s="758"/>
      <c r="BJ236" s="758"/>
      <c r="BK236" s="758"/>
      <c r="BL236" s="758"/>
      <c r="BM236" s="758"/>
      <c r="BN236" s="758"/>
      <c r="BO236" s="758"/>
      <c r="BP236" s="644"/>
      <c r="BQ236" s="644"/>
      <c r="BR236" s="644"/>
      <c r="BS236" s="644"/>
      <c r="BT236" s="758" t="e">
        <f>BT234+BT235</f>
        <v>#DIV/0!</v>
      </c>
      <c r="BU236" s="758"/>
      <c r="BV236" s="758"/>
      <c r="BW236" s="758"/>
      <c r="BX236" s="758"/>
      <c r="BY236" s="758"/>
      <c r="BZ236" s="758"/>
      <c r="CA236" s="758"/>
      <c r="CB236" s="758"/>
      <c r="CC236" s="644"/>
      <c r="CD236" s="644"/>
      <c r="CE236" s="644"/>
      <c r="CF236" s="644"/>
      <c r="CG236" s="758" t="e">
        <f>CG234+CG235</f>
        <v>#DIV/0!</v>
      </c>
      <c r="CH236" s="758"/>
      <c r="CI236" s="758"/>
      <c r="CJ236" s="758"/>
      <c r="CK236" s="758"/>
      <c r="CL236" s="758"/>
      <c r="CM236" s="758"/>
      <c r="CN236" s="758"/>
      <c r="CO236" s="758"/>
      <c r="CP236" s="276"/>
      <c r="CQ236" s="20"/>
      <c r="CR236" s="20"/>
      <c r="CS236" s="753"/>
      <c r="CT236" s="753"/>
      <c r="CU236" s="753"/>
      <c r="CV236" s="753"/>
      <c r="CW236" s="753"/>
      <c r="CX236" s="12"/>
      <c r="CY236" s="12"/>
      <c r="CZ236" s="628"/>
      <c r="DA236" s="741" t="e">
        <f>BG236/DQ$224</f>
        <v>#DIV/0!</v>
      </c>
      <c r="DB236" s="741"/>
      <c r="DC236" s="741"/>
      <c r="DD236" s="741"/>
      <c r="DE236" s="741"/>
      <c r="DF236" s="741"/>
      <c r="DG236" s="741"/>
      <c r="DH236" s="741"/>
      <c r="DI236" s="741"/>
      <c r="DJ236" s="741" t="e">
        <f>BT236/DQ$224</f>
        <v>#DIV/0!</v>
      </c>
      <c r="DK236" s="741"/>
      <c r="DL236" s="741"/>
      <c r="DM236" s="741"/>
      <c r="DN236" s="741"/>
      <c r="DO236" s="741"/>
      <c r="DP236" s="741"/>
      <c r="DQ236" s="741"/>
      <c r="DR236" s="741"/>
      <c r="DS236" s="741" t="e">
        <f>CG236/DQ$224</f>
        <v>#DIV/0!</v>
      </c>
      <c r="DT236" s="741"/>
      <c r="DU236" s="741"/>
      <c r="DV236" s="741"/>
      <c r="DW236" s="741"/>
      <c r="DX236" s="741"/>
      <c r="DY236" s="741"/>
      <c r="DZ236" s="741"/>
      <c r="EA236" s="741"/>
      <c r="EB236" s="631"/>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390"/>
    </row>
    <row r="237" spans="1:193" ht="15">
      <c r="A237" s="386"/>
      <c r="B237" s="223"/>
      <c r="C237" s="389"/>
      <c r="D237" s="389"/>
      <c r="E237" s="79"/>
      <c r="F237" s="275"/>
      <c r="G237" s="275"/>
      <c r="H237" s="275"/>
      <c r="I237" s="275"/>
      <c r="J237" s="275"/>
      <c r="K237" s="275"/>
      <c r="L237" s="275"/>
      <c r="M237" s="275"/>
      <c r="N237" s="275"/>
      <c r="O237" s="275"/>
      <c r="P237" s="275"/>
      <c r="Q237" s="275"/>
      <c r="R237" s="275"/>
      <c r="S237" s="275"/>
      <c r="T237" s="275"/>
      <c r="U237" s="275"/>
      <c r="V237" s="275"/>
      <c r="W237" s="275"/>
      <c r="X237" s="275"/>
      <c r="Y237" s="275"/>
      <c r="Z237" s="275"/>
      <c r="AA237" s="275"/>
      <c r="AB237" s="275"/>
      <c r="AC237" s="275"/>
      <c r="AD237" s="275"/>
      <c r="AE237" s="275"/>
      <c r="AF237" s="275"/>
      <c r="AG237" s="81"/>
      <c r="AH237" s="81"/>
      <c r="AI237" s="81"/>
      <c r="AJ237" s="218"/>
      <c r="AK237" s="218"/>
      <c r="AL237" s="218"/>
      <c r="AM237" s="218"/>
      <c r="AN237" s="218"/>
      <c r="AO237" s="218"/>
      <c r="AP237" s="218"/>
      <c r="AQ237" s="218"/>
      <c r="AR237" s="218"/>
      <c r="AS237" s="218"/>
      <c r="AT237" s="218"/>
      <c r="AU237" s="218"/>
      <c r="AV237" s="218"/>
      <c r="AW237" s="218"/>
      <c r="AX237" s="218"/>
      <c r="AY237" s="218"/>
      <c r="AZ237" s="218"/>
      <c r="BA237" s="218"/>
      <c r="BB237" s="97"/>
      <c r="BC237" s="97"/>
      <c r="BD237" s="97"/>
      <c r="BE237" s="97"/>
      <c r="BF237" s="97"/>
      <c r="BG237" s="113"/>
      <c r="BH237" s="113"/>
      <c r="BI237" s="113"/>
      <c r="BJ237" s="113"/>
      <c r="BK237" s="113"/>
      <c r="BL237" s="113"/>
      <c r="BM237" s="113"/>
      <c r="BN237" s="113"/>
      <c r="BO237" s="113"/>
      <c r="BP237" s="113"/>
      <c r="BQ237" s="113"/>
      <c r="BR237" s="113"/>
      <c r="BS237" s="113"/>
      <c r="BT237" s="113"/>
      <c r="BU237" s="113"/>
      <c r="BV237" s="113"/>
      <c r="BW237" s="113"/>
      <c r="BX237" s="113"/>
      <c r="BY237" s="113"/>
      <c r="BZ237" s="113"/>
      <c r="CA237" s="113"/>
      <c r="CB237" s="113"/>
      <c r="CC237" s="113"/>
      <c r="CD237" s="113"/>
      <c r="CE237" s="113"/>
      <c r="CF237" s="113"/>
      <c r="CG237" s="113"/>
      <c r="CH237" s="113"/>
      <c r="CI237" s="113"/>
      <c r="CJ237" s="113"/>
      <c r="CK237" s="113"/>
      <c r="CL237" s="113"/>
      <c r="CM237" s="113"/>
      <c r="CN237" s="113"/>
      <c r="CO237" s="113"/>
      <c r="CP237" s="277"/>
      <c r="CQ237" s="20"/>
      <c r="CR237" s="20"/>
      <c r="CS237" s="20"/>
      <c r="CT237" s="20"/>
      <c r="CU237" s="20"/>
      <c r="CV237" s="20"/>
      <c r="CW237" s="20"/>
      <c r="CX237" s="12"/>
      <c r="CY237" s="761" t="s">
        <v>233</v>
      </c>
      <c r="CZ237" s="761"/>
      <c r="DA237" s="761"/>
      <c r="DB237" s="761"/>
      <c r="DC237" s="761"/>
      <c r="DD237" s="761"/>
      <c r="DE237" s="761"/>
      <c r="DF237" s="761"/>
      <c r="DG237" s="761"/>
      <c r="DH237" s="761"/>
      <c r="DI237" s="761"/>
      <c r="DJ237" s="761"/>
      <c r="DK237" s="761"/>
      <c r="DL237" s="761"/>
      <c r="DM237" s="761"/>
      <c r="DN237" s="761"/>
      <c r="DO237" s="761"/>
      <c r="DP237" s="761"/>
      <c r="DQ237" s="761"/>
      <c r="DR237" s="761"/>
      <c r="DS237" s="761"/>
      <c r="DT237" s="761"/>
      <c r="DU237" s="761"/>
      <c r="DV237" s="761"/>
      <c r="DW237" s="761"/>
      <c r="DX237" s="761"/>
      <c r="DY237" s="761"/>
      <c r="DZ237" s="761"/>
      <c r="EA237" s="761"/>
      <c r="EB237" s="761"/>
      <c r="EC237" s="761"/>
      <c r="ED237" s="761"/>
      <c r="EE237" s="761"/>
      <c r="EF237" s="761"/>
      <c r="EG237" s="761"/>
      <c r="EH237" s="761"/>
      <c r="EI237" s="761"/>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390"/>
    </row>
    <row r="238" spans="1:193" ht="9.75" customHeight="1">
      <c r="A238" s="386"/>
      <c r="B238" s="223"/>
      <c r="C238" s="389"/>
      <c r="D238" s="389"/>
      <c r="E238" s="64"/>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64"/>
      <c r="AH238" s="64"/>
      <c r="AI238" s="64"/>
      <c r="AJ238" s="115"/>
      <c r="AK238" s="115"/>
      <c r="AL238" s="115"/>
      <c r="AM238" s="115"/>
      <c r="AN238" s="115"/>
      <c r="AO238" s="115"/>
      <c r="AP238" s="115"/>
      <c r="AQ238" s="115"/>
      <c r="AR238" s="115"/>
      <c r="AS238" s="115"/>
      <c r="AT238" s="115"/>
      <c r="AU238" s="115"/>
      <c r="AV238" s="115"/>
      <c r="AW238" s="115"/>
      <c r="AX238" s="115"/>
      <c r="AY238" s="115"/>
      <c r="AZ238" s="115"/>
      <c r="BA238" s="115"/>
      <c r="BB238" s="45"/>
      <c r="BC238" s="45"/>
      <c r="BD238" s="45"/>
      <c r="BE238" s="45"/>
      <c r="BF238" s="45"/>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20"/>
      <c r="CR238" s="20"/>
      <c r="CS238" s="20"/>
      <c r="CT238" s="12"/>
      <c r="CU238" s="12"/>
      <c r="CV238" s="12"/>
      <c r="CW238" s="12"/>
      <c r="CX238" s="12"/>
      <c r="CY238" s="12"/>
      <c r="CZ238" s="12"/>
      <c r="DA238" s="629"/>
      <c r="DB238" s="629"/>
      <c r="DC238" s="629"/>
      <c r="DD238" s="629"/>
      <c r="DE238" s="629"/>
      <c r="DF238" s="629"/>
      <c r="DG238" s="629"/>
      <c r="DH238" s="629"/>
      <c r="DI238" s="629"/>
      <c r="DJ238" s="629"/>
      <c r="DK238" s="629"/>
      <c r="DL238" s="629"/>
      <c r="DM238" s="629"/>
      <c r="DN238" s="629"/>
      <c r="DO238" s="629"/>
      <c r="DP238" s="629"/>
      <c r="DQ238" s="629"/>
      <c r="DR238" s="629"/>
      <c r="DS238" s="629"/>
      <c r="DT238" s="629"/>
      <c r="DU238" s="629"/>
      <c r="DV238" s="629"/>
      <c r="DW238" s="629"/>
      <c r="DX238" s="629"/>
      <c r="DY238" s="629"/>
      <c r="DZ238" s="629"/>
      <c r="EA238" s="629"/>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390"/>
    </row>
    <row r="239" spans="1:193" ht="11.25" customHeight="1">
      <c r="A239" s="386"/>
      <c r="B239" s="12"/>
      <c r="C239" s="67"/>
      <c r="D239" s="67"/>
      <c r="E239" s="64"/>
      <c r="F239" s="64"/>
      <c r="G239" s="64"/>
      <c r="H239" s="64"/>
      <c r="I239" s="64"/>
      <c r="J239" s="64"/>
      <c r="K239" s="64"/>
      <c r="L239" s="64"/>
      <c r="M239" s="64"/>
      <c r="N239" s="64"/>
      <c r="O239" s="64"/>
      <c r="P239" s="64"/>
      <c r="Q239" s="64"/>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54"/>
      <c r="AV239" s="54"/>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2"/>
      <c r="CR239" s="12"/>
      <c r="CS239" s="1167"/>
      <c r="CT239" s="1167"/>
      <c r="CU239" s="1167"/>
      <c r="CV239" s="1167"/>
      <c r="CW239" s="1167"/>
      <c r="CX239" s="1167"/>
      <c r="CY239" s="1167"/>
      <c r="CZ239" s="1167"/>
      <c r="DA239" s="1167"/>
      <c r="DB239" s="1167"/>
      <c r="DC239" s="1167"/>
      <c r="DD239" s="12"/>
      <c r="DE239" s="12"/>
      <c r="DF239" s="12"/>
      <c r="DG239" s="12"/>
      <c r="DH239" s="12"/>
      <c r="DI239" s="12"/>
      <c r="DJ239" s="12"/>
      <c r="DK239" s="12"/>
      <c r="DL239" s="12"/>
      <c r="DM239" s="12"/>
      <c r="DN239" s="43"/>
      <c r="DO239" s="43"/>
      <c r="DP239" s="43"/>
      <c r="DQ239" s="43"/>
      <c r="DR239" s="43"/>
      <c r="DS239" s="43"/>
      <c r="DT239" s="134"/>
      <c r="DU239" s="134"/>
      <c r="DV239" s="134"/>
      <c r="DW239" s="45"/>
      <c r="DX239" s="45"/>
      <c r="DY239" s="779"/>
      <c r="DZ239" s="779"/>
      <c r="EA239" s="779"/>
      <c r="EB239" s="779"/>
      <c r="EC239" s="779"/>
      <c r="ED239" s="779"/>
      <c r="EE239" s="779"/>
      <c r="EF239" s="779"/>
      <c r="EG239" s="779"/>
      <c r="EH239" s="45"/>
      <c r="EI239" s="45"/>
      <c r="EJ239" s="45"/>
      <c r="EK239" s="45"/>
      <c r="EL239" s="779"/>
      <c r="EM239" s="779"/>
      <c r="EN239" s="779"/>
      <c r="EO239" s="779"/>
      <c r="EP239" s="779"/>
      <c r="EQ239" s="779"/>
      <c r="ER239" s="779"/>
      <c r="ES239" s="779"/>
      <c r="ET239" s="779"/>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390"/>
      <c r="GJ239" s="390"/>
      <c r="GK239" s="390"/>
    </row>
    <row r="240" spans="1:193" s="211" customFormat="1" ht="20.25" customHeight="1">
      <c r="A240" s="386"/>
      <c r="B240" s="23"/>
      <c r="C240" s="389"/>
      <c r="D240" s="389"/>
      <c r="E240" s="141" t="s">
        <v>235</v>
      </c>
      <c r="F240" s="163"/>
      <c r="G240" s="163"/>
      <c r="H240" s="163"/>
      <c r="I240" s="163"/>
      <c r="J240" s="163"/>
      <c r="K240" s="357"/>
      <c r="L240" s="357"/>
      <c r="M240" s="357"/>
      <c r="N240" s="357"/>
      <c r="O240" s="357"/>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42"/>
      <c r="AK240" s="42"/>
      <c r="AL240" s="39"/>
      <c r="AM240" s="39"/>
      <c r="AN240" s="39"/>
      <c r="AO240" s="39"/>
      <c r="AP240" s="39"/>
      <c r="AQ240" s="39"/>
      <c r="AR240" s="39"/>
      <c r="AS240" s="39"/>
      <c r="AT240" s="39"/>
      <c r="AU240" s="39"/>
      <c r="AV240" s="39"/>
      <c r="AW240" s="39"/>
      <c r="AX240" s="39"/>
      <c r="AY240" s="212"/>
      <c r="AZ240" s="212"/>
      <c r="BA240" s="212"/>
      <c r="BB240" s="212"/>
      <c r="BC240" s="212"/>
      <c r="BD240" s="212"/>
      <c r="BE240" s="212"/>
      <c r="BF240" s="212"/>
      <c r="BG240" s="212"/>
      <c r="BH240" s="84"/>
      <c r="BI240" s="174"/>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21"/>
      <c r="CL240" s="21"/>
      <c r="CM240" s="21"/>
      <c r="CN240" s="21"/>
      <c r="CO240" s="21"/>
      <c r="CP240" s="21"/>
      <c r="CQ240" s="83"/>
      <c r="CR240" s="83"/>
      <c r="CS240" s="83"/>
      <c r="CT240" s="639"/>
      <c r="CU240" s="639"/>
      <c r="CV240" s="639"/>
      <c r="CW240" s="639"/>
      <c r="CX240" s="639"/>
      <c r="CY240" s="639"/>
      <c r="CZ240" s="788" t="s">
        <v>187</v>
      </c>
      <c r="DA240" s="777"/>
      <c r="DB240" s="777"/>
      <c r="DC240" s="777"/>
      <c r="DD240" s="777"/>
      <c r="DE240" s="777"/>
      <c r="DF240" s="777"/>
      <c r="DG240" s="777"/>
      <c r="DH240" s="777"/>
      <c r="DI240" s="777"/>
      <c r="DJ240" s="777"/>
      <c r="DK240" s="777"/>
      <c r="DL240" s="777"/>
      <c r="DM240" s="777"/>
      <c r="DN240" s="777"/>
      <c r="DO240" s="777"/>
      <c r="DP240" s="777"/>
      <c r="DQ240" s="763">
        <f>IF(CG29&lt;&gt;0,CG29,CG28)</f>
        <v>0</v>
      </c>
      <c r="DR240" s="764"/>
      <c r="DS240" s="764"/>
      <c r="DT240" s="764"/>
      <c r="DU240" s="764"/>
      <c r="DV240" s="764"/>
      <c r="DW240" s="764"/>
      <c r="DX240" s="764"/>
      <c r="DY240" s="764"/>
      <c r="DZ240" s="764"/>
      <c r="EA240" s="764"/>
      <c r="EB240" s="765"/>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134"/>
      <c r="FK240" s="21"/>
      <c r="FL240" s="21"/>
      <c r="FM240" s="21"/>
      <c r="FN240" s="21"/>
      <c r="FO240" s="21"/>
      <c r="FP240" s="21"/>
      <c r="FQ240" s="21"/>
      <c r="FR240" s="21"/>
      <c r="FS240" s="21"/>
      <c r="FT240" s="21"/>
      <c r="FU240" s="21"/>
      <c r="FV240" s="21"/>
      <c r="FW240" s="21"/>
      <c r="FX240" s="21"/>
      <c r="FY240" s="21"/>
      <c r="FZ240" s="21"/>
      <c r="GA240" s="183"/>
      <c r="GB240" s="184"/>
      <c r="GC240" s="71"/>
      <c r="GD240" s="71"/>
      <c r="GE240" s="71"/>
      <c r="GF240" s="71"/>
      <c r="GG240" s="62"/>
      <c r="GH240" s="14"/>
      <c r="GI240" s="392"/>
      <c r="GJ240" s="392"/>
      <c r="GK240" s="392"/>
    </row>
    <row r="241" spans="1:193" ht="10.5" customHeight="1">
      <c r="A241" s="386"/>
      <c r="B241" s="222"/>
      <c r="C241" s="389"/>
      <c r="D241" s="389"/>
      <c r="E241" s="323"/>
      <c r="F241" s="324"/>
      <c r="G241" s="324"/>
      <c r="H241" s="324"/>
      <c r="I241" s="324"/>
      <c r="J241" s="324"/>
      <c r="K241" s="324"/>
      <c r="L241" s="324"/>
      <c r="M241" s="324"/>
      <c r="N241" s="324"/>
      <c r="O241" s="324"/>
      <c r="P241" s="324"/>
      <c r="Q241" s="324"/>
      <c r="R241" s="324"/>
      <c r="S241" s="324"/>
      <c r="T241" s="324"/>
      <c r="U241" s="324"/>
      <c r="V241" s="324"/>
      <c r="W241" s="324"/>
      <c r="X241" s="324"/>
      <c r="Y241" s="324"/>
      <c r="Z241" s="324"/>
      <c r="AA241" s="324"/>
      <c r="AB241" s="324"/>
      <c r="AC241" s="324"/>
      <c r="AD241" s="324"/>
      <c r="AE241" s="324"/>
      <c r="AF241" s="324"/>
      <c r="AG241" s="74"/>
      <c r="AH241" s="74"/>
      <c r="AI241" s="74"/>
      <c r="AJ241" s="74"/>
      <c r="AK241" s="324"/>
      <c r="AL241" s="324"/>
      <c r="AM241" s="324"/>
      <c r="AN241" s="324"/>
      <c r="AO241" s="324"/>
      <c r="AP241" s="324"/>
      <c r="AQ241" s="324"/>
      <c r="AR241" s="324"/>
      <c r="AS241" s="324"/>
      <c r="AT241" s="324"/>
      <c r="AU241" s="324"/>
      <c r="AV241" s="324"/>
      <c r="AW241" s="324"/>
      <c r="AX241" s="324"/>
      <c r="AY241" s="324"/>
      <c r="AZ241" s="324"/>
      <c r="BA241" s="324"/>
      <c r="BB241" s="37"/>
      <c r="BC241" s="37"/>
      <c r="BD241" s="37"/>
      <c r="BE241" s="793"/>
      <c r="BF241" s="793"/>
      <c r="BG241" s="793"/>
      <c r="BH241" s="793"/>
      <c r="BI241" s="793"/>
      <c r="BJ241" s="793"/>
      <c r="BK241" s="793"/>
      <c r="BL241" s="793"/>
      <c r="BM241" s="793"/>
      <c r="BN241" s="793"/>
      <c r="BO241" s="793"/>
      <c r="BP241" s="793"/>
      <c r="BQ241" s="49"/>
      <c r="BR241" s="49"/>
      <c r="BS241" s="49"/>
      <c r="BT241" s="766"/>
      <c r="BU241" s="766"/>
      <c r="BV241" s="766"/>
      <c r="BW241" s="766"/>
      <c r="BX241" s="766"/>
      <c r="BY241" s="766"/>
      <c r="BZ241" s="766"/>
      <c r="CA241" s="766"/>
      <c r="CB241" s="766"/>
      <c r="CC241" s="216"/>
      <c r="CD241" s="49"/>
      <c r="CE241" s="49"/>
      <c r="CF241" s="49"/>
      <c r="CG241" s="49"/>
      <c r="CH241" s="49"/>
      <c r="CI241" s="49"/>
      <c r="CJ241" s="49"/>
      <c r="CK241" s="49"/>
      <c r="CL241" s="49"/>
      <c r="CM241" s="49"/>
      <c r="CN241" s="49"/>
      <c r="CO241" s="49"/>
      <c r="CP241" s="654"/>
      <c r="CQ241" s="257"/>
      <c r="CR241" s="20"/>
      <c r="CS241" s="20"/>
      <c r="CT241" s="1166"/>
      <c r="CU241" s="1166"/>
      <c r="CV241" s="1166"/>
      <c r="CW241" s="1166"/>
      <c r="CX241" s="1166"/>
      <c r="CY241" s="1166"/>
      <c r="CZ241" s="1166"/>
      <c r="DA241" s="1166"/>
      <c r="DB241" s="1166"/>
      <c r="DC241" s="1166"/>
      <c r="DD241" s="1166"/>
      <c r="DE241" s="1166"/>
      <c r="DF241" s="1166"/>
      <c r="DG241" s="1166"/>
      <c r="DH241" s="1166"/>
      <c r="DI241" s="1166"/>
      <c r="DJ241" s="1166"/>
      <c r="DK241" s="1166"/>
      <c r="DL241" s="1166"/>
      <c r="DM241" s="1166"/>
      <c r="DN241" s="1166"/>
      <c r="DO241" s="1164"/>
      <c r="DP241" s="1165"/>
      <c r="DQ241" s="1165"/>
      <c r="DR241" s="1165"/>
      <c r="DS241" s="1165"/>
      <c r="DT241" s="1165"/>
      <c r="DU241" s="1165"/>
      <c r="DV241" s="1165"/>
      <c r="DW241" s="1165"/>
      <c r="DX241" s="1165"/>
      <c r="DY241" s="1165"/>
      <c r="DZ241" s="1165"/>
      <c r="EA241" s="20"/>
      <c r="EB241" s="20"/>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43"/>
      <c r="FE241" s="43"/>
      <c r="FF241" s="43"/>
      <c r="FG241" s="43"/>
      <c r="FH241" s="43"/>
      <c r="FI241" s="43"/>
      <c r="FJ241" s="134"/>
      <c r="FK241" s="134"/>
      <c r="FL241" s="134"/>
      <c r="FM241" s="134"/>
      <c r="FN241" s="134"/>
      <c r="FO241" s="134"/>
      <c r="FP241" s="134"/>
      <c r="FQ241" s="134"/>
      <c r="FR241" s="134"/>
      <c r="FS241" s="134"/>
      <c r="FT241" s="134"/>
      <c r="FU241" s="134"/>
      <c r="FV241" s="12"/>
      <c r="FW241" s="12"/>
      <c r="FX241" s="12"/>
      <c r="FY241" s="12"/>
      <c r="FZ241" s="12"/>
      <c r="GA241" s="6"/>
      <c r="GB241" s="6"/>
      <c r="GC241" s="62"/>
      <c r="GD241" s="14"/>
      <c r="GE241" s="12"/>
      <c r="GF241" s="12"/>
      <c r="GG241" s="12"/>
      <c r="GH241" s="12"/>
      <c r="GI241" s="12"/>
      <c r="GJ241" s="12"/>
      <c r="GK241" s="24"/>
    </row>
    <row r="242" spans="1:193" ht="15">
      <c r="A242" s="386"/>
      <c r="B242" s="222"/>
      <c r="C242" s="389"/>
      <c r="D242" s="389"/>
      <c r="E242" s="325"/>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64"/>
      <c r="AH242" s="64"/>
      <c r="AI242" s="64"/>
      <c r="AJ242" s="64"/>
      <c r="AK242" s="326"/>
      <c r="AL242" s="326"/>
      <c r="AM242" s="326"/>
      <c r="AN242" s="326"/>
      <c r="AO242" s="326"/>
      <c r="AP242" s="326"/>
      <c r="AQ242" s="326"/>
      <c r="AR242" s="326"/>
      <c r="AS242" s="326"/>
      <c r="AT242" s="326"/>
      <c r="AU242" s="326"/>
      <c r="AV242" s="326"/>
      <c r="AW242" s="326"/>
      <c r="AX242" s="326"/>
      <c r="AY242" s="326"/>
      <c r="AZ242" s="326"/>
      <c r="BA242" s="326"/>
      <c r="BB242" s="42"/>
      <c r="BC242" s="42"/>
      <c r="BD242" s="42"/>
      <c r="BE242" s="740" t="s">
        <v>125</v>
      </c>
      <c r="BF242" s="740"/>
      <c r="BG242" s="740"/>
      <c r="BH242" s="740"/>
      <c r="BI242" s="740"/>
      <c r="BJ242" s="740"/>
      <c r="BK242" s="740"/>
      <c r="BL242" s="740"/>
      <c r="BM242" s="740"/>
      <c r="BN242" s="740"/>
      <c r="BO242" s="740"/>
      <c r="BP242" s="740"/>
      <c r="BQ242" s="146"/>
      <c r="BR242" s="146"/>
      <c r="BS242" s="146"/>
      <c r="BT242" s="749" t="s">
        <v>126</v>
      </c>
      <c r="BU242" s="749"/>
      <c r="BV242" s="749"/>
      <c r="BW242" s="749"/>
      <c r="BX242" s="749"/>
      <c r="BY242" s="749"/>
      <c r="BZ242" s="749"/>
      <c r="CA242" s="749"/>
      <c r="CB242" s="749"/>
      <c r="CC242" s="357"/>
      <c r="CD242" s="740" t="s">
        <v>169</v>
      </c>
      <c r="CE242" s="740"/>
      <c r="CF242" s="740"/>
      <c r="CG242" s="740"/>
      <c r="CH242" s="740"/>
      <c r="CI242" s="740"/>
      <c r="CJ242" s="740"/>
      <c r="CK242" s="740"/>
      <c r="CL242" s="740"/>
      <c r="CM242" s="740"/>
      <c r="CN242" s="740"/>
      <c r="CO242" s="740"/>
      <c r="CP242" s="655"/>
      <c r="CQ242" s="257"/>
      <c r="CR242" s="20"/>
      <c r="CS242" s="20"/>
      <c r="CT242" s="20"/>
      <c r="CU242" s="12"/>
      <c r="CV242" s="12"/>
      <c r="CW242" s="12"/>
      <c r="CX242" s="12"/>
      <c r="CY242" s="12"/>
      <c r="CZ242" s="12"/>
      <c r="DA242" s="12"/>
      <c r="DB242" s="1044" t="s">
        <v>125</v>
      </c>
      <c r="DC242" s="1044"/>
      <c r="DD242" s="1044"/>
      <c r="DE242" s="1044"/>
      <c r="DF242" s="1044"/>
      <c r="DG242" s="1044"/>
      <c r="DH242" s="1044"/>
      <c r="DI242" s="1044"/>
      <c r="DJ242" s="1044"/>
      <c r="DK242" s="1044"/>
      <c r="DL242" s="1026" t="s">
        <v>126</v>
      </c>
      <c r="DM242" s="1026"/>
      <c r="DN242" s="1026"/>
      <c r="DO242" s="1026"/>
      <c r="DP242" s="1026"/>
      <c r="DQ242" s="1026"/>
      <c r="DR242" s="1026"/>
      <c r="DS242" s="1026"/>
      <c r="DT242" s="1026" t="s">
        <v>169</v>
      </c>
      <c r="DU242" s="1026"/>
      <c r="DV242" s="1026"/>
      <c r="DW242" s="1026"/>
      <c r="DX242" s="1026"/>
      <c r="DY242" s="1026"/>
      <c r="DZ242" s="1026"/>
      <c r="EA242" s="1026"/>
      <c r="EB242" s="1026"/>
      <c r="EC242" s="1026"/>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357"/>
    </row>
    <row r="243" spans="1:193" ht="15">
      <c r="A243" s="386"/>
      <c r="B243" s="222"/>
      <c r="C243" s="389"/>
      <c r="D243" s="389"/>
      <c r="E243" s="794" t="s">
        <v>179</v>
      </c>
      <c r="F243" s="795"/>
      <c r="G243" s="795"/>
      <c r="H243" s="795"/>
      <c r="I243" s="795"/>
      <c r="J243" s="795"/>
      <c r="K243" s="795"/>
      <c r="L243" s="795"/>
      <c r="M243" s="795"/>
      <c r="N243" s="795"/>
      <c r="O243" s="795"/>
      <c r="P243" s="795"/>
      <c r="Q243" s="795"/>
      <c r="R243" s="795"/>
      <c r="S243" s="795"/>
      <c r="T243" s="795"/>
      <c r="U243" s="795"/>
      <c r="V243" s="795"/>
      <c r="W243" s="795"/>
      <c r="X243" s="795"/>
      <c r="Y243" s="795"/>
      <c r="Z243" s="795"/>
      <c r="AA243" s="795"/>
      <c r="AB243" s="795"/>
      <c r="AC243" s="795"/>
      <c r="AD243" s="795"/>
      <c r="AE243" s="795"/>
      <c r="AF243" s="795"/>
      <c r="AG243" s="795"/>
      <c r="AH243" s="795"/>
      <c r="AI243" s="795"/>
      <c r="AJ243" s="795"/>
      <c r="AK243" s="795"/>
      <c r="AL243" s="795"/>
      <c r="AM243" s="795"/>
      <c r="AN243" s="795"/>
      <c r="AO243" s="795"/>
      <c r="AP243" s="795"/>
      <c r="AQ243" s="795"/>
      <c r="AR243" s="795"/>
      <c r="AS243" s="795"/>
      <c r="AT243" s="795"/>
      <c r="AU243" s="202"/>
      <c r="AV243" s="202"/>
      <c r="AW243" s="202"/>
      <c r="AX243" s="202"/>
      <c r="AY243" s="202"/>
      <c r="AZ243" s="202"/>
      <c r="BA243" s="202"/>
      <c r="BB243" s="202"/>
      <c r="BC243" s="202"/>
      <c r="BD243" s="202"/>
      <c r="BE243" s="202"/>
      <c r="BF243" s="62"/>
      <c r="BG243" s="779"/>
      <c r="BH243" s="779"/>
      <c r="BI243" s="779"/>
      <c r="BJ243" s="779"/>
      <c r="BK243" s="779"/>
      <c r="BL243" s="779"/>
      <c r="BM243" s="779"/>
      <c r="BN243" s="779"/>
      <c r="BO243" s="779"/>
      <c r="BP243" s="62"/>
      <c r="BQ243" s="62"/>
      <c r="BR243" s="62"/>
      <c r="BS243" s="62"/>
      <c r="BT243" s="779" t="e">
        <f>BT227*BT274</f>
        <v>#DIV/0!</v>
      </c>
      <c r="BU243" s="779"/>
      <c r="BV243" s="779"/>
      <c r="BW243" s="779"/>
      <c r="BX243" s="779"/>
      <c r="BY243" s="779"/>
      <c r="BZ243" s="779"/>
      <c r="CA243" s="779"/>
      <c r="CB243" s="779"/>
      <c r="CC243" s="45"/>
      <c r="CD243" s="62"/>
      <c r="CE243" s="62"/>
      <c r="CF243" s="62"/>
      <c r="CG243" s="779" t="e">
        <f>BG243+BT243</f>
        <v>#DIV/0!</v>
      </c>
      <c r="CH243" s="779"/>
      <c r="CI243" s="779"/>
      <c r="CJ243" s="779"/>
      <c r="CK243" s="779"/>
      <c r="CL243" s="779"/>
      <c r="CM243" s="779"/>
      <c r="CN243" s="779"/>
      <c r="CO243" s="779"/>
      <c r="CP243" s="656"/>
      <c r="CQ243" s="257"/>
      <c r="CR243" s="20"/>
      <c r="CS243" s="20"/>
      <c r="CT243" s="20"/>
      <c r="CU243" s="12"/>
      <c r="CV243" s="12"/>
      <c r="CW243" s="12"/>
      <c r="CX243" s="12"/>
      <c r="CY243" s="12"/>
      <c r="CZ243" s="12"/>
      <c r="DA243" s="628"/>
      <c r="DB243" s="630"/>
      <c r="DC243" s="630"/>
      <c r="DD243" s="630"/>
      <c r="DE243" s="630"/>
      <c r="DF243" s="630"/>
      <c r="DG243" s="630"/>
      <c r="DH243" s="630"/>
      <c r="DI243" s="630"/>
      <c r="DJ243" s="630"/>
      <c r="DK243" s="769" t="e">
        <f>BT243/DQ240</f>
        <v>#DIV/0!</v>
      </c>
      <c r="DL243" s="769"/>
      <c r="DM243" s="769"/>
      <c r="DN243" s="769"/>
      <c r="DO243" s="769"/>
      <c r="DP243" s="769"/>
      <c r="DQ243" s="769"/>
      <c r="DR243" s="769"/>
      <c r="DS243" s="769"/>
      <c r="DT243" s="769" t="e">
        <f>CG243/DQ240</f>
        <v>#DIV/0!</v>
      </c>
      <c r="DU243" s="769"/>
      <c r="DV243" s="769"/>
      <c r="DW243" s="769"/>
      <c r="DX243" s="769"/>
      <c r="DY243" s="769"/>
      <c r="DZ243" s="769"/>
      <c r="EA243" s="769"/>
      <c r="EB243" s="769"/>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45"/>
    </row>
    <row r="244" spans="1:193" ht="15">
      <c r="A244" s="386"/>
      <c r="B244" s="223"/>
      <c r="C244" s="389"/>
      <c r="D244" s="389"/>
      <c r="E244" s="794" t="s">
        <v>145</v>
      </c>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795"/>
      <c r="AE244" s="795"/>
      <c r="AF244" s="795"/>
      <c r="AG244" s="795"/>
      <c r="AH244" s="795"/>
      <c r="AI244" s="795"/>
      <c r="AJ244" s="42"/>
      <c r="AK244" s="202"/>
      <c r="AL244" s="202"/>
      <c r="AM244" s="202"/>
      <c r="AN244" s="202"/>
      <c r="AO244" s="202"/>
      <c r="AP244" s="202"/>
      <c r="AQ244" s="202"/>
      <c r="AR244" s="202"/>
      <c r="AS244" s="42"/>
      <c r="AT244" s="45"/>
      <c r="AU244" s="45"/>
      <c r="AV244" s="45"/>
      <c r="AW244" s="45"/>
      <c r="AX244" s="45"/>
      <c r="AY244" s="45"/>
      <c r="AZ244" s="45"/>
      <c r="BA244" s="45"/>
      <c r="BB244" s="45"/>
      <c r="BC244" s="45"/>
      <c r="BD244" s="45"/>
      <c r="BE244" s="45"/>
      <c r="BF244" s="45"/>
      <c r="BG244" s="779" t="e">
        <f>BG228</f>
        <v>#DIV/0!</v>
      </c>
      <c r="BH244" s="779"/>
      <c r="BI244" s="779"/>
      <c r="BJ244" s="779"/>
      <c r="BK244" s="779"/>
      <c r="BL244" s="779"/>
      <c r="BM244" s="779"/>
      <c r="BN244" s="779"/>
      <c r="BO244" s="779"/>
      <c r="BP244" s="45"/>
      <c r="BQ244" s="45"/>
      <c r="BR244" s="45"/>
      <c r="BS244" s="45"/>
      <c r="BT244" s="779" t="e">
        <f>BT228*BT274</f>
        <v>#DIV/0!</v>
      </c>
      <c r="BU244" s="779"/>
      <c r="BV244" s="779"/>
      <c r="BW244" s="779"/>
      <c r="BX244" s="779"/>
      <c r="BY244" s="779"/>
      <c r="BZ244" s="779"/>
      <c r="CA244" s="779"/>
      <c r="CB244" s="779"/>
      <c r="CC244" s="45"/>
      <c r="CD244" s="110"/>
      <c r="CE244" s="45"/>
      <c r="CF244" s="45"/>
      <c r="CG244" s="779" t="e">
        <f>BG244+BT244</f>
        <v>#DIV/0!</v>
      </c>
      <c r="CH244" s="779"/>
      <c r="CI244" s="779"/>
      <c r="CJ244" s="779"/>
      <c r="CK244" s="779"/>
      <c r="CL244" s="779"/>
      <c r="CM244" s="779"/>
      <c r="CN244" s="779"/>
      <c r="CO244" s="779"/>
      <c r="CP244" s="656"/>
      <c r="CQ244" s="349"/>
      <c r="CR244" s="308"/>
      <c r="CS244" s="308"/>
      <c r="CT244" s="308"/>
      <c r="CU244" s="12"/>
      <c r="CV244" s="12"/>
      <c r="CW244" s="12"/>
      <c r="CX244" s="12"/>
      <c r="CY244" s="12"/>
      <c r="CZ244" s="12"/>
      <c r="DA244" s="628"/>
      <c r="DB244" s="769" t="e">
        <f>BG244/DQ$240</f>
        <v>#DIV/0!</v>
      </c>
      <c r="DC244" s="769"/>
      <c r="DD244" s="769"/>
      <c r="DE244" s="769"/>
      <c r="DF244" s="769"/>
      <c r="DG244" s="769"/>
      <c r="DH244" s="769"/>
      <c r="DI244" s="769"/>
      <c r="DJ244" s="769"/>
      <c r="DK244" s="769" t="e">
        <f>BT244/DQ$240</f>
        <v>#DIV/0!</v>
      </c>
      <c r="DL244" s="769"/>
      <c r="DM244" s="769"/>
      <c r="DN244" s="769"/>
      <c r="DO244" s="769"/>
      <c r="DP244" s="769"/>
      <c r="DQ244" s="769"/>
      <c r="DR244" s="769"/>
      <c r="DS244" s="769"/>
      <c r="DT244" s="769" t="e">
        <f>CG244/DQ$240</f>
        <v>#DIV/0!</v>
      </c>
      <c r="DU244" s="769"/>
      <c r="DV244" s="769"/>
      <c r="DW244" s="769"/>
      <c r="DX244" s="769"/>
      <c r="DY244" s="769"/>
      <c r="DZ244" s="769"/>
      <c r="EA244" s="769"/>
      <c r="EB244" s="769"/>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45"/>
    </row>
    <row r="245" spans="1:193" ht="15">
      <c r="A245" s="386"/>
      <c r="B245" s="223"/>
      <c r="C245" s="389"/>
      <c r="D245" s="389"/>
      <c r="E245" s="794" t="s">
        <v>168</v>
      </c>
      <c r="F245" s="795"/>
      <c r="G245" s="795"/>
      <c r="H245" s="795"/>
      <c r="I245" s="795"/>
      <c r="J245" s="795"/>
      <c r="K245" s="795"/>
      <c r="L245" s="795"/>
      <c r="M245" s="795"/>
      <c r="N245" s="795"/>
      <c r="O245" s="795"/>
      <c r="P245" s="795"/>
      <c r="Q245" s="795"/>
      <c r="R245" s="795"/>
      <c r="S245" s="795"/>
      <c r="T245" s="795"/>
      <c r="U245" s="795"/>
      <c r="V245" s="795"/>
      <c r="W245" s="795"/>
      <c r="X245" s="795"/>
      <c r="Y245" s="795"/>
      <c r="Z245" s="795"/>
      <c r="AA245" s="795"/>
      <c r="AB245" s="795"/>
      <c r="AC245" s="795"/>
      <c r="AD245" s="795"/>
      <c r="AE245" s="795"/>
      <c r="AF245" s="795"/>
      <c r="AG245" s="795"/>
      <c r="AH245" s="795"/>
      <c r="AI245" s="795"/>
      <c r="AJ245" s="42"/>
      <c r="AK245" s="202"/>
      <c r="AL245" s="202"/>
      <c r="AM245" s="202"/>
      <c r="AN245" s="202"/>
      <c r="AO245" s="202"/>
      <c r="AP245" s="202"/>
      <c r="AQ245" s="202"/>
      <c r="AR245" s="202"/>
      <c r="AS245" s="42"/>
      <c r="AT245" s="45"/>
      <c r="AU245" s="45"/>
      <c r="AV245" s="45"/>
      <c r="AW245" s="45"/>
      <c r="AX245" s="45"/>
      <c r="AY245" s="45"/>
      <c r="AZ245" s="45"/>
      <c r="BA245" s="45"/>
      <c r="BB245" s="45"/>
      <c r="BC245" s="45"/>
      <c r="BD245" s="45"/>
      <c r="BE245" s="45"/>
      <c r="BF245" s="45"/>
      <c r="BG245" s="779" t="e">
        <f>BG229</f>
        <v>#DIV/0!</v>
      </c>
      <c r="BH245" s="779"/>
      <c r="BI245" s="779"/>
      <c r="BJ245" s="779"/>
      <c r="BK245" s="779"/>
      <c r="BL245" s="779"/>
      <c r="BM245" s="779"/>
      <c r="BN245" s="779"/>
      <c r="BO245" s="779"/>
      <c r="BP245" s="45"/>
      <c r="BQ245" s="45"/>
      <c r="BR245" s="45"/>
      <c r="BS245" s="45"/>
      <c r="BT245" s="779" t="e">
        <f>BT229*BT274</f>
        <v>#DIV/0!</v>
      </c>
      <c r="BU245" s="779"/>
      <c r="BV245" s="779"/>
      <c r="BW245" s="779"/>
      <c r="BX245" s="779"/>
      <c r="BY245" s="779"/>
      <c r="BZ245" s="779"/>
      <c r="CA245" s="779"/>
      <c r="CB245" s="779"/>
      <c r="CC245" s="45"/>
      <c r="CD245" s="110"/>
      <c r="CE245" s="45"/>
      <c r="CF245" s="45"/>
      <c r="CG245" s="779" t="e">
        <f>BG245+BT245</f>
        <v>#DIV/0!</v>
      </c>
      <c r="CH245" s="779"/>
      <c r="CI245" s="779"/>
      <c r="CJ245" s="779"/>
      <c r="CK245" s="779"/>
      <c r="CL245" s="779"/>
      <c r="CM245" s="779"/>
      <c r="CN245" s="779"/>
      <c r="CO245" s="779"/>
      <c r="CP245" s="656"/>
      <c r="CQ245" s="349"/>
      <c r="CR245" s="308"/>
      <c r="CS245" s="308"/>
      <c r="CT245" s="308"/>
      <c r="CU245" s="12"/>
      <c r="CV245" s="12"/>
      <c r="CW245" s="12"/>
      <c r="CX245" s="12"/>
      <c r="CY245" s="12"/>
      <c r="CZ245" s="12"/>
      <c r="DA245" s="628"/>
      <c r="DB245" s="769" t="e">
        <f aca="true" t="shared" si="19" ref="DB245:DB254">BG245/DQ$240</f>
        <v>#DIV/0!</v>
      </c>
      <c r="DC245" s="769"/>
      <c r="DD245" s="769"/>
      <c r="DE245" s="769"/>
      <c r="DF245" s="769"/>
      <c r="DG245" s="769"/>
      <c r="DH245" s="769"/>
      <c r="DI245" s="769"/>
      <c r="DJ245" s="769"/>
      <c r="DK245" s="769" t="e">
        <f aca="true" t="shared" si="20" ref="DK245:DK254">BT245/DQ$240</f>
        <v>#DIV/0!</v>
      </c>
      <c r="DL245" s="769"/>
      <c r="DM245" s="769"/>
      <c r="DN245" s="769"/>
      <c r="DO245" s="769"/>
      <c r="DP245" s="769"/>
      <c r="DQ245" s="769"/>
      <c r="DR245" s="769"/>
      <c r="DS245" s="769"/>
      <c r="DT245" s="769" t="e">
        <f aca="true" t="shared" si="21" ref="DT245:DT254">CG245/DQ$240</f>
        <v>#DIV/0!</v>
      </c>
      <c r="DU245" s="769"/>
      <c r="DV245" s="769"/>
      <c r="DW245" s="769"/>
      <c r="DX245" s="769"/>
      <c r="DY245" s="769"/>
      <c r="DZ245" s="769"/>
      <c r="EA245" s="769"/>
      <c r="EB245" s="769"/>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45"/>
    </row>
    <row r="246" spans="1:193" ht="15">
      <c r="A246" s="386"/>
      <c r="B246" s="223"/>
      <c r="C246" s="389"/>
      <c r="D246" s="389"/>
      <c r="E246" s="794" t="s">
        <v>111</v>
      </c>
      <c r="F246" s="795"/>
      <c r="G246" s="795"/>
      <c r="H246" s="795"/>
      <c r="I246" s="795"/>
      <c r="J246" s="795"/>
      <c r="K246" s="795"/>
      <c r="L246" s="795"/>
      <c r="M246" s="795"/>
      <c r="N246" s="795"/>
      <c r="O246" s="795"/>
      <c r="P246" s="795"/>
      <c r="Q246" s="795"/>
      <c r="R246" s="795"/>
      <c r="S246" s="795"/>
      <c r="T246" s="795"/>
      <c r="U246" s="795"/>
      <c r="V246" s="795"/>
      <c r="W246" s="795"/>
      <c r="X246" s="795"/>
      <c r="Y246" s="795"/>
      <c r="Z246" s="795"/>
      <c r="AA246" s="795"/>
      <c r="AB246" s="795"/>
      <c r="AC246" s="795"/>
      <c r="AD246" s="795"/>
      <c r="AE246" s="795"/>
      <c r="AF246" s="795"/>
      <c r="AG246" s="795"/>
      <c r="AH246" s="795"/>
      <c r="AI246" s="795"/>
      <c r="AJ246" s="795"/>
      <c r="AK246" s="795"/>
      <c r="AL246" s="795"/>
      <c r="AM246" s="795"/>
      <c r="AN246" s="795"/>
      <c r="AO246" s="795"/>
      <c r="AP246" s="795"/>
      <c r="AQ246" s="795"/>
      <c r="AR246" s="795"/>
      <c r="AS246" s="795"/>
      <c r="AT246" s="45"/>
      <c r="AU246" s="45"/>
      <c r="AV246" s="45"/>
      <c r="AW246" s="45"/>
      <c r="AX246" s="45"/>
      <c r="AY246" s="45"/>
      <c r="AZ246" s="45"/>
      <c r="BA246" s="45"/>
      <c r="BB246" s="45"/>
      <c r="BC246" s="45"/>
      <c r="BD246" s="45"/>
      <c r="BE246" s="45"/>
      <c r="BF246" s="45"/>
      <c r="BG246" s="779" t="e">
        <f>BG230</f>
        <v>#DIV/0!</v>
      </c>
      <c r="BH246" s="779"/>
      <c r="BI246" s="779"/>
      <c r="BJ246" s="779"/>
      <c r="BK246" s="779"/>
      <c r="BL246" s="779"/>
      <c r="BM246" s="779"/>
      <c r="BN246" s="779"/>
      <c r="BO246" s="779"/>
      <c r="BP246" s="45"/>
      <c r="BQ246" s="45"/>
      <c r="BR246" s="45"/>
      <c r="BS246" s="45"/>
      <c r="BT246" s="779" t="e">
        <f>BT230*BT274</f>
        <v>#DIV/0!</v>
      </c>
      <c r="BU246" s="779"/>
      <c r="BV246" s="779"/>
      <c r="BW246" s="779"/>
      <c r="BX246" s="779"/>
      <c r="BY246" s="779"/>
      <c r="BZ246" s="779"/>
      <c r="CA246" s="779"/>
      <c r="CB246" s="779"/>
      <c r="CC246" s="45"/>
      <c r="CD246" s="110"/>
      <c r="CE246" s="45"/>
      <c r="CF246" s="45"/>
      <c r="CG246" s="779" t="e">
        <f>BG246+BT246</f>
        <v>#DIV/0!</v>
      </c>
      <c r="CH246" s="779"/>
      <c r="CI246" s="779"/>
      <c r="CJ246" s="779"/>
      <c r="CK246" s="779"/>
      <c r="CL246" s="779"/>
      <c r="CM246" s="779"/>
      <c r="CN246" s="779"/>
      <c r="CO246" s="779"/>
      <c r="CP246" s="656"/>
      <c r="CQ246" s="349"/>
      <c r="CR246" s="308"/>
      <c r="CS246" s="308"/>
      <c r="CT246" s="308"/>
      <c r="CU246" s="12"/>
      <c r="CV246" s="12"/>
      <c r="CW246" s="12"/>
      <c r="CX246" s="12"/>
      <c r="CY246" s="12"/>
      <c r="CZ246" s="12"/>
      <c r="DA246" s="628"/>
      <c r="DB246" s="769" t="e">
        <f t="shared" si="19"/>
        <v>#DIV/0!</v>
      </c>
      <c r="DC246" s="769"/>
      <c r="DD246" s="769"/>
      <c r="DE246" s="769"/>
      <c r="DF246" s="769"/>
      <c r="DG246" s="769"/>
      <c r="DH246" s="769"/>
      <c r="DI246" s="769"/>
      <c r="DJ246" s="769"/>
      <c r="DK246" s="769" t="e">
        <f t="shared" si="20"/>
        <v>#DIV/0!</v>
      </c>
      <c r="DL246" s="769"/>
      <c r="DM246" s="769"/>
      <c r="DN246" s="769"/>
      <c r="DO246" s="769"/>
      <c r="DP246" s="769"/>
      <c r="DQ246" s="769"/>
      <c r="DR246" s="769"/>
      <c r="DS246" s="769"/>
      <c r="DT246" s="769" t="e">
        <f t="shared" si="21"/>
        <v>#DIV/0!</v>
      </c>
      <c r="DU246" s="769"/>
      <c r="DV246" s="769"/>
      <c r="DW246" s="769"/>
      <c r="DX246" s="769"/>
      <c r="DY246" s="769"/>
      <c r="DZ246" s="769"/>
      <c r="EA246" s="769"/>
      <c r="EB246" s="769"/>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45"/>
    </row>
    <row r="247" spans="1:193" ht="6" customHeight="1">
      <c r="A247" s="386"/>
      <c r="B247" s="223"/>
      <c r="C247" s="389"/>
      <c r="D247" s="389"/>
      <c r="E247" s="327"/>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110"/>
      <c r="CE247" s="45"/>
      <c r="CF247" s="45"/>
      <c r="CG247" s="45"/>
      <c r="CH247" s="45"/>
      <c r="CI247" s="45"/>
      <c r="CJ247" s="45"/>
      <c r="CK247" s="45"/>
      <c r="CL247" s="45"/>
      <c r="CM247" s="45"/>
      <c r="CN247" s="45"/>
      <c r="CO247" s="45"/>
      <c r="CP247" s="656"/>
      <c r="CQ247" s="349"/>
      <c r="CR247" s="308"/>
      <c r="CS247" s="308"/>
      <c r="CT247" s="308"/>
      <c r="CU247" s="12"/>
      <c r="CV247" s="12"/>
      <c r="CW247" s="12"/>
      <c r="CX247" s="12"/>
      <c r="CY247" s="12"/>
      <c r="CZ247" s="12"/>
      <c r="DA247" s="628"/>
      <c r="DB247" s="768"/>
      <c r="DC247" s="768"/>
      <c r="DD247" s="768"/>
      <c r="DE247" s="768"/>
      <c r="DF247" s="768"/>
      <c r="DG247" s="768"/>
      <c r="DH247" s="768"/>
      <c r="DI247" s="768"/>
      <c r="DJ247" s="768"/>
      <c r="DK247" s="768"/>
      <c r="DL247" s="768"/>
      <c r="DM247" s="768"/>
      <c r="DN247" s="768"/>
      <c r="DO247" s="768"/>
      <c r="DP247" s="768"/>
      <c r="DQ247" s="768"/>
      <c r="DR247" s="768"/>
      <c r="DS247" s="768"/>
      <c r="DT247" s="768"/>
      <c r="DU247" s="768"/>
      <c r="DV247" s="768"/>
      <c r="DW247" s="768"/>
      <c r="DX247" s="768"/>
      <c r="DY247" s="768"/>
      <c r="DZ247" s="768"/>
      <c r="EA247" s="768"/>
      <c r="EB247" s="768"/>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45"/>
    </row>
    <row r="248" spans="1:193" s="211" customFormat="1" ht="18.75" customHeight="1">
      <c r="A248" s="386"/>
      <c r="B248" s="223"/>
      <c r="C248" s="389"/>
      <c r="D248" s="389"/>
      <c r="E248" s="259"/>
      <c r="F248" s="640"/>
      <c r="G248" s="640"/>
      <c r="H248" s="640"/>
      <c r="I248" s="640"/>
      <c r="J248" s="640"/>
      <c r="K248" s="640"/>
      <c r="L248" s="640"/>
      <c r="M248" s="640"/>
      <c r="N248" s="640"/>
      <c r="O248" s="640"/>
      <c r="P248" s="640"/>
      <c r="Q248" s="640"/>
      <c r="R248" s="640"/>
      <c r="S248" s="640"/>
      <c r="T248" s="640"/>
      <c r="U248" s="640"/>
      <c r="V248" s="640"/>
      <c r="W248" s="640"/>
      <c r="X248" s="640"/>
      <c r="Y248" s="139"/>
      <c r="Z248" s="641"/>
      <c r="AA248" s="641"/>
      <c r="AB248" s="641"/>
      <c r="AC248" s="641"/>
      <c r="AD248" s="641"/>
      <c r="AE248" s="641"/>
      <c r="AF248" s="641"/>
      <c r="AG248" s="641"/>
      <c r="AH248" s="750" t="s">
        <v>170</v>
      </c>
      <c r="AI248" s="751"/>
      <c r="AJ248" s="751"/>
      <c r="AK248" s="751"/>
      <c r="AL248" s="751"/>
      <c r="AM248" s="751"/>
      <c r="AN248" s="751"/>
      <c r="AO248" s="751"/>
      <c r="AP248" s="751"/>
      <c r="AQ248" s="751"/>
      <c r="AR248" s="751"/>
      <c r="AS248" s="751"/>
      <c r="AT248" s="751"/>
      <c r="AU248" s="751"/>
      <c r="AV248" s="751"/>
      <c r="AW248" s="751"/>
      <c r="AX248" s="751"/>
      <c r="AY248" s="751"/>
      <c r="AZ248" s="751"/>
      <c r="BA248" s="751"/>
      <c r="BB248" s="751"/>
      <c r="BC248" s="752"/>
      <c r="BD248" s="154"/>
      <c r="BE248" s="154"/>
      <c r="BF248" s="154"/>
      <c r="BG248" s="778" t="e">
        <f>SUM(BG243:BO246)</f>
        <v>#DIV/0!</v>
      </c>
      <c r="BH248" s="778"/>
      <c r="BI248" s="778"/>
      <c r="BJ248" s="778"/>
      <c r="BK248" s="778"/>
      <c r="BL248" s="778"/>
      <c r="BM248" s="778"/>
      <c r="BN248" s="778"/>
      <c r="BO248" s="778"/>
      <c r="BP248" s="233"/>
      <c r="BQ248" s="233"/>
      <c r="BR248" s="233"/>
      <c r="BS248" s="233"/>
      <c r="BT248" s="778" t="e">
        <f>SUM(BT243:CB246)</f>
        <v>#DIV/0!</v>
      </c>
      <c r="BU248" s="778"/>
      <c r="BV248" s="778"/>
      <c r="BW248" s="778"/>
      <c r="BX248" s="778"/>
      <c r="BY248" s="778"/>
      <c r="BZ248" s="778"/>
      <c r="CA248" s="778"/>
      <c r="CB248" s="778"/>
      <c r="CC248" s="154"/>
      <c r="CD248" s="154"/>
      <c r="CE248" s="154"/>
      <c r="CF248" s="154"/>
      <c r="CG248" s="737" t="e">
        <f>SUM(CG243:CO246)</f>
        <v>#DIV/0!</v>
      </c>
      <c r="CH248" s="738"/>
      <c r="CI248" s="738"/>
      <c r="CJ248" s="738"/>
      <c r="CK248" s="738"/>
      <c r="CL248" s="738"/>
      <c r="CM248" s="738"/>
      <c r="CN248" s="738"/>
      <c r="CO248" s="739"/>
      <c r="CP248" s="674"/>
      <c r="CQ248" s="349"/>
      <c r="CR248" s="308"/>
      <c r="CS248" s="308"/>
      <c r="CT248" s="308"/>
      <c r="CU248" s="21"/>
      <c r="CV248" s="21"/>
      <c r="CW248" s="21"/>
      <c r="CX248" s="21"/>
      <c r="CY248" s="21"/>
      <c r="CZ248" s="21"/>
      <c r="DA248" s="642"/>
      <c r="DB248" s="768" t="e">
        <f t="shared" si="19"/>
        <v>#DIV/0!</v>
      </c>
      <c r="DC248" s="768"/>
      <c r="DD248" s="768"/>
      <c r="DE248" s="768"/>
      <c r="DF248" s="768"/>
      <c r="DG248" s="768"/>
      <c r="DH248" s="768"/>
      <c r="DI248" s="768"/>
      <c r="DJ248" s="768"/>
      <c r="DK248" s="768" t="e">
        <f t="shared" si="20"/>
        <v>#DIV/0!</v>
      </c>
      <c r="DL248" s="768"/>
      <c r="DM248" s="768"/>
      <c r="DN248" s="768"/>
      <c r="DO248" s="768"/>
      <c r="DP248" s="768"/>
      <c r="DQ248" s="768"/>
      <c r="DR248" s="768"/>
      <c r="DS248" s="768"/>
      <c r="DT248" s="768" t="e">
        <f t="shared" si="21"/>
        <v>#DIV/0!</v>
      </c>
      <c r="DU248" s="768"/>
      <c r="DV248" s="768"/>
      <c r="DW248" s="768"/>
      <c r="DX248" s="768"/>
      <c r="DY248" s="768"/>
      <c r="DZ248" s="768"/>
      <c r="EA248" s="768"/>
      <c r="EB248" s="768"/>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c r="GF248" s="21"/>
      <c r="GG248" s="21"/>
      <c r="GH248" s="21"/>
      <c r="GI248" s="21"/>
      <c r="GJ248" s="21"/>
      <c r="GK248" s="154"/>
    </row>
    <row r="249" spans="1:193" ht="15">
      <c r="A249" s="386"/>
      <c r="B249" s="223"/>
      <c r="C249" s="389"/>
      <c r="D249" s="389"/>
      <c r="E249" s="794" t="s">
        <v>167</v>
      </c>
      <c r="F249" s="795"/>
      <c r="G249" s="795"/>
      <c r="H249" s="795"/>
      <c r="I249" s="795"/>
      <c r="J249" s="795"/>
      <c r="K249" s="795"/>
      <c r="L249" s="795"/>
      <c r="M249" s="795"/>
      <c r="N249" s="795"/>
      <c r="O249" s="795"/>
      <c r="P249" s="795"/>
      <c r="Q249" s="795"/>
      <c r="R249" s="795"/>
      <c r="S249" s="795"/>
      <c r="T249" s="795"/>
      <c r="U249" s="795"/>
      <c r="V249" s="795"/>
      <c r="W249" s="795"/>
      <c r="X249" s="795"/>
      <c r="Y249" s="795"/>
      <c r="Z249" s="795"/>
      <c r="AA249" s="795"/>
      <c r="AB249" s="795"/>
      <c r="AC249" s="795"/>
      <c r="AD249" s="795"/>
      <c r="AE249" s="795"/>
      <c r="AF249" s="795"/>
      <c r="AG249" s="795"/>
      <c r="AH249" s="795"/>
      <c r="AI249" s="795"/>
      <c r="AJ249" s="42"/>
      <c r="AK249" s="202"/>
      <c r="AL249" s="202"/>
      <c r="AM249" s="202"/>
      <c r="AN249" s="202"/>
      <c r="AO249" s="202"/>
      <c r="AP249" s="202"/>
      <c r="AQ249" s="202"/>
      <c r="AR249" s="202"/>
      <c r="AS249" s="42"/>
      <c r="AT249" s="45"/>
      <c r="AU249" s="45"/>
      <c r="AV249" s="45"/>
      <c r="AW249" s="45"/>
      <c r="AX249" s="45"/>
      <c r="AY249" s="45"/>
      <c r="AZ249" s="45"/>
      <c r="BA249" s="45"/>
      <c r="BB249" s="45"/>
      <c r="BC249" s="45"/>
      <c r="BD249" s="45"/>
      <c r="BE249" s="45"/>
      <c r="BF249" s="45"/>
      <c r="BG249" s="779" t="e">
        <f>BG233</f>
        <v>#DIV/0!</v>
      </c>
      <c r="BH249" s="779"/>
      <c r="BI249" s="779"/>
      <c r="BJ249" s="779"/>
      <c r="BK249" s="779"/>
      <c r="BL249" s="779"/>
      <c r="BM249" s="779"/>
      <c r="BN249" s="779"/>
      <c r="BO249" s="779"/>
      <c r="BP249" s="45"/>
      <c r="BQ249" s="45"/>
      <c r="BR249" s="45"/>
      <c r="BS249" s="45"/>
      <c r="BT249" s="779" t="e">
        <f>BT233*BT274</f>
        <v>#DIV/0!</v>
      </c>
      <c r="BU249" s="779"/>
      <c r="BV249" s="779"/>
      <c r="BW249" s="779"/>
      <c r="BX249" s="779"/>
      <c r="BY249" s="779"/>
      <c r="BZ249" s="779"/>
      <c r="CA249" s="779"/>
      <c r="CB249" s="779"/>
      <c r="CC249" s="45"/>
      <c r="CD249" s="110"/>
      <c r="CE249" s="45"/>
      <c r="CF249" s="45"/>
      <c r="CG249" s="779" t="e">
        <f>BG249+BT249</f>
        <v>#DIV/0!</v>
      </c>
      <c r="CH249" s="779"/>
      <c r="CI249" s="779"/>
      <c r="CJ249" s="779"/>
      <c r="CK249" s="779"/>
      <c r="CL249" s="779"/>
      <c r="CM249" s="779"/>
      <c r="CN249" s="779"/>
      <c r="CO249" s="779"/>
      <c r="CP249" s="656"/>
      <c r="CQ249" s="349"/>
      <c r="CR249" s="308"/>
      <c r="CS249" s="308"/>
      <c r="CT249" s="308"/>
      <c r="CU249" s="12"/>
      <c r="CV249" s="12"/>
      <c r="CW249" s="12"/>
      <c r="CX249" s="12"/>
      <c r="CY249" s="12"/>
      <c r="CZ249" s="12"/>
      <c r="DA249" s="628"/>
      <c r="DB249" s="767" t="e">
        <f t="shared" si="19"/>
        <v>#DIV/0!</v>
      </c>
      <c r="DC249" s="767"/>
      <c r="DD249" s="767"/>
      <c r="DE249" s="767"/>
      <c r="DF249" s="767"/>
      <c r="DG249" s="767"/>
      <c r="DH249" s="767"/>
      <c r="DI249" s="767"/>
      <c r="DJ249" s="767"/>
      <c r="DK249" s="767" t="e">
        <f t="shared" si="20"/>
        <v>#DIV/0!</v>
      </c>
      <c r="DL249" s="767"/>
      <c r="DM249" s="767"/>
      <c r="DN249" s="767"/>
      <c r="DO249" s="767"/>
      <c r="DP249" s="767"/>
      <c r="DQ249" s="767"/>
      <c r="DR249" s="767"/>
      <c r="DS249" s="767"/>
      <c r="DT249" s="767" t="e">
        <f t="shared" si="21"/>
        <v>#DIV/0!</v>
      </c>
      <c r="DU249" s="767"/>
      <c r="DV249" s="767"/>
      <c r="DW249" s="767"/>
      <c r="DX249" s="767"/>
      <c r="DY249" s="767"/>
      <c r="DZ249" s="767"/>
      <c r="EA249" s="767"/>
      <c r="EB249" s="767"/>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45"/>
    </row>
    <row r="250" spans="1:193" ht="15.75">
      <c r="A250" s="386"/>
      <c r="B250" s="223"/>
      <c r="C250" s="389"/>
      <c r="D250" s="389"/>
      <c r="E250" s="926" t="s">
        <v>237</v>
      </c>
      <c r="F250" s="691"/>
      <c r="G250" s="691"/>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757"/>
      <c r="AT250" s="757"/>
      <c r="AU250" s="757"/>
      <c r="AV250" s="757"/>
      <c r="AW250" s="757"/>
      <c r="AX250" s="757"/>
      <c r="AY250" s="757"/>
      <c r="AZ250" s="757"/>
      <c r="BA250" s="757"/>
      <c r="BB250" s="757"/>
      <c r="BC250" s="757"/>
      <c r="BD250" s="110"/>
      <c r="BE250" s="110"/>
      <c r="BF250" s="110"/>
      <c r="BG250" s="778" t="e">
        <f>SUM(BG248:BO249)</f>
        <v>#DIV/0!</v>
      </c>
      <c r="BH250" s="778"/>
      <c r="BI250" s="778"/>
      <c r="BJ250" s="778"/>
      <c r="BK250" s="778"/>
      <c r="BL250" s="778"/>
      <c r="BM250" s="778"/>
      <c r="BN250" s="778"/>
      <c r="BO250" s="778"/>
      <c r="BP250" s="110"/>
      <c r="BQ250" s="110"/>
      <c r="BR250" s="110"/>
      <c r="BS250" s="110"/>
      <c r="BT250" s="778" t="e">
        <f>SUM(BT248:CB249)</f>
        <v>#DIV/0!</v>
      </c>
      <c r="BU250" s="778"/>
      <c r="BV250" s="778"/>
      <c r="BW250" s="778"/>
      <c r="BX250" s="778"/>
      <c r="BY250" s="778"/>
      <c r="BZ250" s="778"/>
      <c r="CA250" s="778"/>
      <c r="CB250" s="778"/>
      <c r="CC250" s="110"/>
      <c r="CD250" s="110"/>
      <c r="CE250" s="110"/>
      <c r="CF250" s="110"/>
      <c r="CG250" s="778" t="e">
        <f>SUM(CG248:CO249)</f>
        <v>#DIV/0!</v>
      </c>
      <c r="CH250" s="778"/>
      <c r="CI250" s="778"/>
      <c r="CJ250" s="778"/>
      <c r="CK250" s="778"/>
      <c r="CL250" s="778"/>
      <c r="CM250" s="778"/>
      <c r="CN250" s="778"/>
      <c r="CO250" s="778"/>
      <c r="CP250" s="276"/>
      <c r="CQ250" s="349"/>
      <c r="CR250" s="308"/>
      <c r="CS250" s="308"/>
      <c r="CT250" s="308"/>
      <c r="CU250" s="12"/>
      <c r="CV250" s="12"/>
      <c r="CW250" s="12"/>
      <c r="CX250" s="12"/>
      <c r="CY250" s="12"/>
      <c r="CZ250" s="12"/>
      <c r="DA250" s="628"/>
      <c r="DB250" s="768" t="e">
        <f t="shared" si="19"/>
        <v>#DIV/0!</v>
      </c>
      <c r="DC250" s="768"/>
      <c r="DD250" s="768"/>
      <c r="DE250" s="768"/>
      <c r="DF250" s="768"/>
      <c r="DG250" s="768"/>
      <c r="DH250" s="768"/>
      <c r="DI250" s="768"/>
      <c r="DJ250" s="768"/>
      <c r="DK250" s="768" t="e">
        <f t="shared" si="20"/>
        <v>#DIV/0!</v>
      </c>
      <c r="DL250" s="768"/>
      <c r="DM250" s="768"/>
      <c r="DN250" s="768"/>
      <c r="DO250" s="768"/>
      <c r="DP250" s="768"/>
      <c r="DQ250" s="768"/>
      <c r="DR250" s="768"/>
      <c r="DS250" s="768"/>
      <c r="DT250" s="1163" t="e">
        <f t="shared" si="21"/>
        <v>#DIV/0!</v>
      </c>
      <c r="DU250" s="1163"/>
      <c r="DV250" s="1163"/>
      <c r="DW250" s="1163"/>
      <c r="DX250" s="1163"/>
      <c r="DY250" s="1163"/>
      <c r="DZ250" s="1163"/>
      <c r="EA250" s="1163"/>
      <c r="EB250" s="1163"/>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10"/>
    </row>
    <row r="251" spans="1:193" ht="15">
      <c r="A251" s="386"/>
      <c r="B251" s="223"/>
      <c r="C251" s="389"/>
      <c r="D251" s="389"/>
      <c r="E251" s="794" t="s">
        <v>152</v>
      </c>
      <c r="F251" s="795"/>
      <c r="G251" s="795"/>
      <c r="H251" s="795"/>
      <c r="I251" s="795"/>
      <c r="J251" s="795"/>
      <c r="K251" s="795"/>
      <c r="L251" s="795"/>
      <c r="M251" s="795"/>
      <c r="N251" s="795"/>
      <c r="O251" s="795"/>
      <c r="P251" s="795"/>
      <c r="Q251" s="795"/>
      <c r="R251" s="795"/>
      <c r="S251" s="795"/>
      <c r="T251" s="795"/>
      <c r="U251" s="795"/>
      <c r="V251" s="795"/>
      <c r="W251" s="795"/>
      <c r="X251" s="795"/>
      <c r="Y251" s="795"/>
      <c r="Z251" s="795"/>
      <c r="AA251" s="795"/>
      <c r="AB251" s="795"/>
      <c r="AC251" s="795"/>
      <c r="AD251" s="795"/>
      <c r="AE251" s="795"/>
      <c r="AF251" s="795"/>
      <c r="AG251" s="795"/>
      <c r="AH251" s="795"/>
      <c r="AI251" s="795"/>
      <c r="AJ251" s="795"/>
      <c r="AK251" s="202"/>
      <c r="AL251" s="202"/>
      <c r="AM251" s="202"/>
      <c r="AN251" s="202"/>
      <c r="AO251" s="202"/>
      <c r="AP251" s="202"/>
      <c r="AQ251" s="202"/>
      <c r="AR251" s="45"/>
      <c r="AS251" s="45"/>
      <c r="AT251" s="45"/>
      <c r="AU251" s="45"/>
      <c r="AV251" s="45"/>
      <c r="AW251" s="45"/>
      <c r="AX251" s="45"/>
      <c r="AY251" s="45"/>
      <c r="AZ251" s="45"/>
      <c r="BA251" s="45"/>
      <c r="BB251" s="45"/>
      <c r="BC251" s="45"/>
      <c r="BD251" s="45"/>
      <c r="BE251" s="45"/>
      <c r="BF251" s="45"/>
      <c r="BG251" s="779" t="e">
        <f>BG235</f>
        <v>#DIV/0!</v>
      </c>
      <c r="BH251" s="779"/>
      <c r="BI251" s="779"/>
      <c r="BJ251" s="779"/>
      <c r="BK251" s="779"/>
      <c r="BL251" s="779"/>
      <c r="BM251" s="779"/>
      <c r="BN251" s="779"/>
      <c r="BO251" s="779"/>
      <c r="BP251" s="45"/>
      <c r="BQ251" s="45"/>
      <c r="BR251" s="45"/>
      <c r="BS251" s="45"/>
      <c r="BT251" s="779" t="e">
        <f>BT235</f>
        <v>#DIV/0!</v>
      </c>
      <c r="BU251" s="779"/>
      <c r="BV251" s="779"/>
      <c r="BW251" s="779"/>
      <c r="BX251" s="779"/>
      <c r="BY251" s="779"/>
      <c r="BZ251" s="779"/>
      <c r="CA251" s="779"/>
      <c r="CB251" s="779"/>
      <c r="CC251" s="45"/>
      <c r="CD251" s="110"/>
      <c r="CE251" s="45"/>
      <c r="CF251" s="45"/>
      <c r="CG251" s="779" t="e">
        <f>BG251+BT251</f>
        <v>#DIV/0!</v>
      </c>
      <c r="CH251" s="779"/>
      <c r="CI251" s="779"/>
      <c r="CJ251" s="779"/>
      <c r="CK251" s="779"/>
      <c r="CL251" s="779"/>
      <c r="CM251" s="779"/>
      <c r="CN251" s="779"/>
      <c r="CO251" s="779"/>
      <c r="CP251" s="656"/>
      <c r="CQ251" s="259"/>
      <c r="CR251" s="27"/>
      <c r="CS251" s="27"/>
      <c r="CT251" s="27"/>
      <c r="CU251" s="12"/>
      <c r="CV251" s="12"/>
      <c r="CW251" s="12"/>
      <c r="CX251" s="12"/>
      <c r="CY251" s="12"/>
      <c r="CZ251" s="12"/>
      <c r="DA251" s="628"/>
      <c r="DB251" s="768" t="e">
        <f t="shared" si="19"/>
        <v>#DIV/0!</v>
      </c>
      <c r="DC251" s="768"/>
      <c r="DD251" s="768"/>
      <c r="DE251" s="768"/>
      <c r="DF251" s="768"/>
      <c r="DG251" s="768"/>
      <c r="DH251" s="768"/>
      <c r="DI251" s="768"/>
      <c r="DJ251" s="768"/>
      <c r="DK251" s="768" t="e">
        <f t="shared" si="20"/>
        <v>#DIV/0!</v>
      </c>
      <c r="DL251" s="768"/>
      <c r="DM251" s="768"/>
      <c r="DN251" s="768"/>
      <c r="DO251" s="768"/>
      <c r="DP251" s="768"/>
      <c r="DQ251" s="768"/>
      <c r="DR251" s="768"/>
      <c r="DS251" s="768"/>
      <c r="DT251" s="768" t="e">
        <f t="shared" si="21"/>
        <v>#DIV/0!</v>
      </c>
      <c r="DU251" s="768"/>
      <c r="DV251" s="768"/>
      <c r="DW251" s="768"/>
      <c r="DX251" s="768"/>
      <c r="DY251" s="768"/>
      <c r="DZ251" s="768"/>
      <c r="EA251" s="768"/>
      <c r="EB251" s="768"/>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45"/>
    </row>
    <row r="252" spans="1:193" ht="15">
      <c r="A252" s="386"/>
      <c r="B252" s="223"/>
      <c r="C252" s="389"/>
      <c r="D252" s="389"/>
      <c r="E252" s="231"/>
      <c r="F252" s="759"/>
      <c r="G252" s="759"/>
      <c r="H252" s="759"/>
      <c r="I252" s="759"/>
      <c r="J252" s="759"/>
      <c r="K252" s="759"/>
      <c r="L252" s="759"/>
      <c r="M252" s="759"/>
      <c r="N252" s="759"/>
      <c r="O252" s="759"/>
      <c r="P252" s="759"/>
      <c r="Q252" s="759"/>
      <c r="R252" s="759"/>
      <c r="S252" s="759"/>
      <c r="T252" s="759"/>
      <c r="U252" s="759"/>
      <c r="V252" s="759"/>
      <c r="W252" s="759"/>
      <c r="X252" s="759"/>
      <c r="Y252" s="759"/>
      <c r="Z252" s="759"/>
      <c r="AA252" s="759"/>
      <c r="AB252" s="759"/>
      <c r="AC252" s="759"/>
      <c r="AD252" s="759"/>
      <c r="AE252" s="759"/>
      <c r="AF252" s="759"/>
      <c r="AG252" s="64"/>
      <c r="AH252" s="64"/>
      <c r="AI252" s="64"/>
      <c r="AJ252" s="115"/>
      <c r="AK252" s="115"/>
      <c r="AL252" s="115"/>
      <c r="AM252" s="115"/>
      <c r="AN252" s="115"/>
      <c r="AO252" s="115"/>
      <c r="AP252" s="115"/>
      <c r="AQ252" s="115"/>
      <c r="AR252" s="115"/>
      <c r="AS252" s="757"/>
      <c r="AT252" s="757"/>
      <c r="AU252" s="757"/>
      <c r="AV252" s="757"/>
      <c r="AW252" s="757"/>
      <c r="AX252" s="757"/>
      <c r="AY252" s="757"/>
      <c r="AZ252" s="757"/>
      <c r="BA252" s="757"/>
      <c r="BB252" s="757"/>
      <c r="BC252" s="757"/>
      <c r="BD252" s="45"/>
      <c r="BE252" s="45"/>
      <c r="BF252" s="45"/>
      <c r="BG252" s="758" t="e">
        <f>BG250+BG251</f>
        <v>#DIV/0!</v>
      </c>
      <c r="BH252" s="758"/>
      <c r="BI252" s="758"/>
      <c r="BJ252" s="758"/>
      <c r="BK252" s="758"/>
      <c r="BL252" s="758"/>
      <c r="BM252" s="758"/>
      <c r="BN252" s="758"/>
      <c r="BO252" s="758"/>
      <c r="BP252" s="644"/>
      <c r="BQ252" s="644"/>
      <c r="BR252" s="644"/>
      <c r="BS252" s="644"/>
      <c r="BT252" s="758" t="e">
        <f>BT250+BT251</f>
        <v>#DIV/0!</v>
      </c>
      <c r="BU252" s="758"/>
      <c r="BV252" s="758"/>
      <c r="BW252" s="758"/>
      <c r="BX252" s="758"/>
      <c r="BY252" s="758"/>
      <c r="BZ252" s="758"/>
      <c r="CA252" s="758"/>
      <c r="CB252" s="758"/>
      <c r="CC252" s="644"/>
      <c r="CD252" s="644"/>
      <c r="CE252" s="644"/>
      <c r="CF252" s="644"/>
      <c r="CG252" s="758" t="e">
        <f>CG250+CG251</f>
        <v>#DIV/0!</v>
      </c>
      <c r="CH252" s="758"/>
      <c r="CI252" s="758"/>
      <c r="CJ252" s="758"/>
      <c r="CK252" s="758"/>
      <c r="CL252" s="758"/>
      <c r="CM252" s="758"/>
      <c r="CN252" s="758"/>
      <c r="CO252" s="758"/>
      <c r="CP252" s="276"/>
      <c r="CQ252" s="20"/>
      <c r="CR252" s="20"/>
      <c r="CS252" s="20"/>
      <c r="CT252" s="20"/>
      <c r="CU252" s="12"/>
      <c r="CV252" s="12"/>
      <c r="CW252" s="12"/>
      <c r="CX252" s="12"/>
      <c r="CY252" s="12"/>
      <c r="CZ252" s="12"/>
      <c r="DA252" s="628"/>
      <c r="DB252" s="741" t="e">
        <f t="shared" si="19"/>
        <v>#DIV/0!</v>
      </c>
      <c r="DC252" s="741"/>
      <c r="DD252" s="741"/>
      <c r="DE252" s="741"/>
      <c r="DF252" s="741"/>
      <c r="DG252" s="741"/>
      <c r="DH252" s="741"/>
      <c r="DI252" s="741"/>
      <c r="DJ252" s="741"/>
      <c r="DK252" s="741" t="e">
        <f t="shared" si="20"/>
        <v>#DIV/0!</v>
      </c>
      <c r="DL252" s="741"/>
      <c r="DM252" s="741"/>
      <c r="DN252" s="741"/>
      <c r="DO252" s="741"/>
      <c r="DP252" s="741"/>
      <c r="DQ252" s="741"/>
      <c r="DR252" s="741"/>
      <c r="DS252" s="741"/>
      <c r="DT252" s="741" t="e">
        <f t="shared" si="21"/>
        <v>#DIV/0!</v>
      </c>
      <c r="DU252" s="741"/>
      <c r="DV252" s="741"/>
      <c r="DW252" s="741"/>
      <c r="DX252" s="741"/>
      <c r="DY252" s="741"/>
      <c r="DZ252" s="741"/>
      <c r="EA252" s="741"/>
      <c r="EB252" s="741"/>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10"/>
    </row>
    <row r="253" spans="1:193" ht="15.75">
      <c r="A253" s="386"/>
      <c r="B253" s="223"/>
      <c r="C253" s="389"/>
      <c r="D253" s="389"/>
      <c r="E253" s="925" t="s">
        <v>252</v>
      </c>
      <c r="F253" s="795"/>
      <c r="G253" s="795"/>
      <c r="H253" s="795"/>
      <c r="I253" s="795"/>
      <c r="J253" s="795"/>
      <c r="K253" s="795"/>
      <c r="L253" s="795"/>
      <c r="M253" s="795"/>
      <c r="N253" s="795"/>
      <c r="O253" s="795"/>
      <c r="P253" s="795"/>
      <c r="Q253" s="795"/>
      <c r="R253" s="795"/>
      <c r="S253" s="795"/>
      <c r="T253" s="795"/>
      <c r="U253" s="795"/>
      <c r="V253" s="795"/>
      <c r="W253" s="795"/>
      <c r="X253" s="795"/>
      <c r="Y253" s="795"/>
      <c r="Z253" s="795"/>
      <c r="AA253" s="795"/>
      <c r="AB253" s="795"/>
      <c r="AC253" s="795"/>
      <c r="AD253" s="795"/>
      <c r="AE253" s="795"/>
      <c r="AF253" s="795"/>
      <c r="AG253" s="795"/>
      <c r="AH253" s="795"/>
      <c r="AI253" s="795"/>
      <c r="AJ253" s="795"/>
      <c r="AK253" s="795"/>
      <c r="AL253" s="795"/>
      <c r="AM253" s="795"/>
      <c r="AN253" s="795"/>
      <c r="AO253" s="795"/>
      <c r="AP253" s="795"/>
      <c r="AQ253" s="795"/>
      <c r="AR253" s="795"/>
      <c r="AS253" s="795"/>
      <c r="AT253" s="795"/>
      <c r="AU253" s="795"/>
      <c r="AV253" s="795"/>
      <c r="AW253" s="795"/>
      <c r="AX253" s="795"/>
      <c r="AY253" s="795"/>
      <c r="AZ253" s="795"/>
      <c r="BA253" s="795"/>
      <c r="BB253" s="795"/>
      <c r="BC253" s="795"/>
      <c r="BD253" s="45"/>
      <c r="BE253" s="45"/>
      <c r="BF253" s="45"/>
      <c r="BG253" s="779"/>
      <c r="BH253" s="779"/>
      <c r="BI253" s="779"/>
      <c r="BJ253" s="779"/>
      <c r="BK253" s="779"/>
      <c r="BL253" s="779"/>
      <c r="BM253" s="779"/>
      <c r="BN253" s="779"/>
      <c r="BO253" s="779"/>
      <c r="BP253" s="45"/>
      <c r="BQ253" s="45"/>
      <c r="BR253" s="45"/>
      <c r="BS253" s="45"/>
      <c r="BT253" s="779" t="e">
        <f>BT236-BT252</f>
        <v>#DIV/0!</v>
      </c>
      <c r="BU253" s="779"/>
      <c r="BV253" s="779"/>
      <c r="BW253" s="779"/>
      <c r="BX253" s="779"/>
      <c r="BY253" s="779"/>
      <c r="BZ253" s="779"/>
      <c r="CA253" s="779"/>
      <c r="CB253" s="779"/>
      <c r="CC253" s="45"/>
      <c r="CD253" s="110"/>
      <c r="CE253" s="45"/>
      <c r="CF253" s="45"/>
      <c r="CG253" s="779" t="e">
        <f>BG253+BT253</f>
        <v>#DIV/0!</v>
      </c>
      <c r="CH253" s="779"/>
      <c r="CI253" s="779"/>
      <c r="CJ253" s="779"/>
      <c r="CK253" s="779"/>
      <c r="CL253" s="779"/>
      <c r="CM253" s="779"/>
      <c r="CN253" s="779"/>
      <c r="CO253" s="779"/>
      <c r="CP253" s="276"/>
      <c r="CQ253" s="20"/>
      <c r="CR253" s="20"/>
      <c r="CS253" s="20"/>
      <c r="CT253" s="12"/>
      <c r="CU253" s="12"/>
      <c r="CV253" s="12"/>
      <c r="CW253" s="12"/>
      <c r="CX253" s="12"/>
      <c r="CY253" s="12"/>
      <c r="CZ253" s="12"/>
      <c r="DA253" s="12"/>
      <c r="DB253" s="767" t="e">
        <f t="shared" si="19"/>
        <v>#DIV/0!</v>
      </c>
      <c r="DC253" s="767"/>
      <c r="DD253" s="767"/>
      <c r="DE253" s="767"/>
      <c r="DF253" s="767"/>
      <c r="DG253" s="767"/>
      <c r="DH253" s="767"/>
      <c r="DI253" s="767"/>
      <c r="DJ253" s="767"/>
      <c r="DK253" s="767" t="e">
        <f t="shared" si="20"/>
        <v>#DIV/0!</v>
      </c>
      <c r="DL253" s="767"/>
      <c r="DM253" s="767"/>
      <c r="DN253" s="767"/>
      <c r="DO253" s="767"/>
      <c r="DP253" s="767"/>
      <c r="DQ253" s="767"/>
      <c r="DR253" s="767"/>
      <c r="DS253" s="767"/>
      <c r="DT253" s="767" t="e">
        <f t="shared" si="21"/>
        <v>#DIV/0!</v>
      </c>
      <c r="DU253" s="767"/>
      <c r="DV253" s="767"/>
      <c r="DW253" s="767"/>
      <c r="DX253" s="767"/>
      <c r="DY253" s="767"/>
      <c r="DZ253" s="767"/>
      <c r="EA253" s="767"/>
      <c r="EB253" s="767"/>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45"/>
    </row>
    <row r="254" spans="1:193" ht="15">
      <c r="A254" s="386"/>
      <c r="B254" s="223"/>
      <c r="C254" s="389"/>
      <c r="D254" s="389"/>
      <c r="E254" s="327"/>
      <c r="F254" s="202"/>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c r="AC254" s="202"/>
      <c r="AD254" s="202"/>
      <c r="AE254" s="202"/>
      <c r="AF254" s="202"/>
      <c r="AG254" s="202"/>
      <c r="AH254" s="202"/>
      <c r="AI254" s="202"/>
      <c r="AJ254" s="202"/>
      <c r="AK254" s="202"/>
      <c r="AL254" s="202"/>
      <c r="AM254" s="202"/>
      <c r="AN254" s="202"/>
      <c r="AO254" s="202"/>
      <c r="AP254" s="202"/>
      <c r="AQ254" s="202"/>
      <c r="AR254" s="202"/>
      <c r="AS254" s="757" t="s">
        <v>128</v>
      </c>
      <c r="AT254" s="757"/>
      <c r="AU254" s="757"/>
      <c r="AV254" s="757"/>
      <c r="AW254" s="757"/>
      <c r="AX254" s="757"/>
      <c r="AY254" s="757"/>
      <c r="AZ254" s="757"/>
      <c r="BA254" s="757"/>
      <c r="BB254" s="757"/>
      <c r="BC254" s="757"/>
      <c r="BD254" s="45"/>
      <c r="BE254" s="45"/>
      <c r="BF254" s="45"/>
      <c r="BG254" s="778" t="e">
        <f>BG252+BG253</f>
        <v>#DIV/0!</v>
      </c>
      <c r="BH254" s="778"/>
      <c r="BI254" s="778"/>
      <c r="BJ254" s="778"/>
      <c r="BK254" s="778"/>
      <c r="BL254" s="778"/>
      <c r="BM254" s="778"/>
      <c r="BN254" s="778"/>
      <c r="BO254" s="778"/>
      <c r="BP254" s="110"/>
      <c r="BQ254" s="110"/>
      <c r="BR254" s="110"/>
      <c r="BS254" s="110"/>
      <c r="BT254" s="778" t="e">
        <f>BT252+BT253</f>
        <v>#DIV/0!</v>
      </c>
      <c r="BU254" s="778"/>
      <c r="BV254" s="778"/>
      <c r="BW254" s="778"/>
      <c r="BX254" s="778"/>
      <c r="BY254" s="778"/>
      <c r="BZ254" s="778"/>
      <c r="CA254" s="778"/>
      <c r="CB254" s="778"/>
      <c r="CC254" s="110"/>
      <c r="CD254" s="110"/>
      <c r="CE254" s="110"/>
      <c r="CF254" s="110"/>
      <c r="CG254" s="778" t="e">
        <f>CG252+CG253</f>
        <v>#DIV/0!</v>
      </c>
      <c r="CH254" s="778"/>
      <c r="CI254" s="778"/>
      <c r="CJ254" s="778"/>
      <c r="CK254" s="778"/>
      <c r="CL254" s="778"/>
      <c r="CM254" s="778"/>
      <c r="CN254" s="778"/>
      <c r="CO254" s="778"/>
      <c r="CP254" s="276"/>
      <c r="CQ254" s="20"/>
      <c r="CR254" s="20"/>
      <c r="CS254" s="20"/>
      <c r="CT254" s="12"/>
      <c r="CU254" s="12"/>
      <c r="CV254" s="12"/>
      <c r="CW254" s="12"/>
      <c r="CX254" s="12"/>
      <c r="CY254" s="12"/>
      <c r="CZ254" s="12"/>
      <c r="DA254" s="12"/>
      <c r="DB254" s="768" t="e">
        <f t="shared" si="19"/>
        <v>#DIV/0!</v>
      </c>
      <c r="DC254" s="768"/>
      <c r="DD254" s="768"/>
      <c r="DE254" s="768"/>
      <c r="DF254" s="768"/>
      <c r="DG254" s="768"/>
      <c r="DH254" s="768"/>
      <c r="DI254" s="768"/>
      <c r="DJ254" s="768"/>
      <c r="DK254" s="768" t="e">
        <f t="shared" si="20"/>
        <v>#DIV/0!</v>
      </c>
      <c r="DL254" s="768"/>
      <c r="DM254" s="768"/>
      <c r="DN254" s="768"/>
      <c r="DO254" s="768"/>
      <c r="DP254" s="768"/>
      <c r="DQ254" s="768"/>
      <c r="DR254" s="768"/>
      <c r="DS254" s="768"/>
      <c r="DT254" s="768" t="e">
        <f t="shared" si="21"/>
        <v>#DIV/0!</v>
      </c>
      <c r="DU254" s="768"/>
      <c r="DV254" s="768"/>
      <c r="DW254" s="768"/>
      <c r="DX254" s="768"/>
      <c r="DY254" s="768"/>
      <c r="DZ254" s="768"/>
      <c r="EA254" s="768"/>
      <c r="EB254" s="768"/>
      <c r="EC254" s="12"/>
      <c r="ED254" s="12"/>
      <c r="EE254" s="12"/>
      <c r="EF254" s="12"/>
      <c r="EG254" s="12"/>
      <c r="EH254" s="12"/>
      <c r="EI254" s="12"/>
      <c r="EJ254" s="1174"/>
      <c r="EK254" s="1174"/>
      <c r="EL254" s="1174"/>
      <c r="EM254" s="1174"/>
      <c r="EN254" s="1174"/>
      <c r="EO254" s="1174"/>
      <c r="EP254" s="1174"/>
      <c r="EQ254" s="1174"/>
      <c r="ER254" s="1174"/>
      <c r="ES254" s="1174"/>
      <c r="ET254" s="1174"/>
      <c r="EU254" s="1173"/>
      <c r="EV254" s="1173"/>
      <c r="EW254" s="1173"/>
      <c r="EX254" s="1173"/>
      <c r="EY254" s="1173"/>
      <c r="EZ254" s="1173"/>
      <c r="FA254" s="1173"/>
      <c r="FB254" s="1173"/>
      <c r="FC254" s="1173"/>
      <c r="FD254" s="1173"/>
      <c r="FE254" s="1173"/>
      <c r="FF254" s="1173"/>
      <c r="FG254" s="1173"/>
      <c r="FH254" s="1173"/>
      <c r="FI254" s="1173"/>
      <c r="FJ254" s="1173"/>
      <c r="FK254" s="1173"/>
      <c r="FL254" s="1173"/>
      <c r="FM254" s="1173"/>
      <c r="FN254" s="1173"/>
      <c r="FO254" s="1173"/>
      <c r="FP254" s="1173"/>
      <c r="FQ254" s="1173"/>
      <c r="FR254" s="1173"/>
      <c r="FS254" s="1173"/>
      <c r="FT254" s="1173"/>
      <c r="FU254" s="1173"/>
      <c r="FV254" s="1173"/>
      <c r="FW254" s="1173"/>
      <c r="FX254" s="1173"/>
      <c r="FY254" s="1173"/>
      <c r="FZ254" s="1173"/>
      <c r="GA254" s="1173"/>
      <c r="GB254" s="1173"/>
      <c r="GC254" s="1173"/>
      <c r="GD254" s="1173"/>
      <c r="GE254" s="1173"/>
      <c r="GF254" s="1173"/>
      <c r="GG254" s="1173"/>
      <c r="GH254" s="1173"/>
      <c r="GI254" s="1173"/>
      <c r="GJ254" s="1173"/>
      <c r="GK254" s="110"/>
    </row>
    <row r="255" spans="1:193" ht="15">
      <c r="A255" s="386"/>
      <c r="B255" s="223"/>
      <c r="C255" s="389"/>
      <c r="D255" s="389"/>
      <c r="E255" s="79"/>
      <c r="F255" s="275"/>
      <c r="G255" s="275"/>
      <c r="H255" s="275"/>
      <c r="I255" s="275"/>
      <c r="J255" s="275"/>
      <c r="K255" s="275"/>
      <c r="L255" s="275"/>
      <c r="M255" s="275"/>
      <c r="N255" s="275"/>
      <c r="O255" s="275"/>
      <c r="P255" s="275"/>
      <c r="Q255" s="275"/>
      <c r="R255" s="275"/>
      <c r="S255" s="275"/>
      <c r="T255" s="275"/>
      <c r="U255" s="275"/>
      <c r="V255" s="275"/>
      <c r="W255" s="275"/>
      <c r="X255" s="275"/>
      <c r="Y255" s="275"/>
      <c r="Z255" s="275"/>
      <c r="AA255" s="275"/>
      <c r="AB255" s="275"/>
      <c r="AC255" s="275"/>
      <c r="AD255" s="275"/>
      <c r="AE255" s="275"/>
      <c r="AF255" s="275"/>
      <c r="AG255" s="81"/>
      <c r="AH255" s="81"/>
      <c r="AI255" s="81"/>
      <c r="AJ255" s="218"/>
      <c r="AK255" s="218"/>
      <c r="AL255" s="218"/>
      <c r="AM255" s="218"/>
      <c r="AN255" s="218"/>
      <c r="AO255" s="218"/>
      <c r="AP255" s="218"/>
      <c r="AQ255" s="218"/>
      <c r="AR255" s="218"/>
      <c r="AS255" s="218"/>
      <c r="AT255" s="218"/>
      <c r="AU255" s="218"/>
      <c r="AV255" s="218"/>
      <c r="AW255" s="218"/>
      <c r="AX255" s="218"/>
      <c r="AY255" s="218"/>
      <c r="AZ255" s="218"/>
      <c r="BA255" s="218"/>
      <c r="BB255" s="97"/>
      <c r="BC255" s="97"/>
      <c r="BD255" s="97"/>
      <c r="BE255" s="97"/>
      <c r="BF255" s="97"/>
      <c r="BG255" s="113"/>
      <c r="BH255" s="113"/>
      <c r="BI255" s="113"/>
      <c r="BJ255" s="113"/>
      <c r="BK255" s="113"/>
      <c r="BL255" s="113"/>
      <c r="BM255" s="113"/>
      <c r="BN255" s="113"/>
      <c r="BO255" s="113"/>
      <c r="BP255" s="113"/>
      <c r="BQ255" s="113"/>
      <c r="BR255" s="113"/>
      <c r="BS255" s="113"/>
      <c r="BT255" s="113"/>
      <c r="BU255" s="113"/>
      <c r="BV255" s="113"/>
      <c r="BW255" s="113"/>
      <c r="BX255" s="113"/>
      <c r="BY255" s="113"/>
      <c r="BZ255" s="113"/>
      <c r="CA255" s="113"/>
      <c r="CB255" s="113"/>
      <c r="CC255" s="113"/>
      <c r="CD255" s="113"/>
      <c r="CE255" s="113"/>
      <c r="CF255" s="113"/>
      <c r="CG255" s="113"/>
      <c r="CH255" s="113"/>
      <c r="CI255" s="113"/>
      <c r="CJ255" s="113"/>
      <c r="CK255" s="113"/>
      <c r="CL255" s="113"/>
      <c r="CM255" s="113"/>
      <c r="CN255" s="113"/>
      <c r="CO255" s="113"/>
      <c r="CP255" s="277"/>
      <c r="CQ255" s="20"/>
      <c r="CR255" s="20"/>
      <c r="CS255" s="20"/>
      <c r="CT255" s="12"/>
      <c r="CU255" s="12"/>
      <c r="CV255" s="12"/>
      <c r="CW255" s="12"/>
      <c r="CX255" s="12"/>
      <c r="CY255" s="761" t="s">
        <v>233</v>
      </c>
      <c r="CZ255" s="761"/>
      <c r="DA255" s="761"/>
      <c r="DB255" s="761"/>
      <c r="DC255" s="761"/>
      <c r="DD255" s="761"/>
      <c r="DE255" s="761"/>
      <c r="DF255" s="761"/>
      <c r="DG255" s="761"/>
      <c r="DH255" s="761"/>
      <c r="DI255" s="761"/>
      <c r="DJ255" s="761"/>
      <c r="DK255" s="761"/>
      <c r="DL255" s="761"/>
      <c r="DM255" s="761"/>
      <c r="DN255" s="761"/>
      <c r="DO255" s="761"/>
      <c r="DP255" s="761"/>
      <c r="DQ255" s="761"/>
      <c r="DR255" s="761"/>
      <c r="DS255" s="761"/>
      <c r="DT255" s="761"/>
      <c r="DU255" s="761"/>
      <c r="DV255" s="761"/>
      <c r="DW255" s="761"/>
      <c r="DX255" s="761"/>
      <c r="DY255" s="761"/>
      <c r="DZ255" s="761"/>
      <c r="EA255" s="761"/>
      <c r="EB255" s="761"/>
      <c r="EC255" s="761"/>
      <c r="ED255" s="761"/>
      <c r="EE255" s="761"/>
      <c r="EF255" s="761"/>
      <c r="EG255" s="761"/>
      <c r="EH255" s="761"/>
      <c r="EI255" s="761"/>
      <c r="EJ255" s="12"/>
      <c r="EK255" s="12"/>
      <c r="EL255" s="12"/>
      <c r="EM255" s="12"/>
      <c r="EN255" s="12"/>
      <c r="EO255" s="12"/>
      <c r="EP255" s="12"/>
      <c r="EQ255" s="12"/>
      <c r="ER255" s="12"/>
      <c r="ES255" s="12"/>
      <c r="ET255" s="12"/>
      <c r="EU255" s="12"/>
      <c r="EV255" s="12"/>
      <c r="EW255" s="12"/>
      <c r="EX255" s="12"/>
      <c r="EY255" s="12"/>
      <c r="EZ255" s="12"/>
      <c r="FA255" s="12"/>
      <c r="FB255" s="12"/>
      <c r="FC255" s="12"/>
      <c r="FD255" s="43"/>
      <c r="FE255" s="43"/>
      <c r="FF255" s="43"/>
      <c r="FG255" s="43"/>
      <c r="FH255" s="43"/>
      <c r="FI255" s="43"/>
      <c r="FJ255" s="134"/>
      <c r="FK255" s="134"/>
      <c r="FL255" s="134"/>
      <c r="FM255" s="134"/>
      <c r="FN255" s="134"/>
      <c r="FO255" s="134"/>
      <c r="FP255" s="134"/>
      <c r="FQ255" s="134"/>
      <c r="FR255" s="134"/>
      <c r="FS255" s="134"/>
      <c r="FT255" s="134"/>
      <c r="FU255" s="134"/>
      <c r="FV255" s="12"/>
      <c r="FW255" s="12"/>
      <c r="FX255" s="12"/>
      <c r="FY255" s="12"/>
      <c r="FZ255" s="12"/>
      <c r="GA255" s="6"/>
      <c r="GB255" s="6"/>
      <c r="GC255" s="62"/>
      <c r="GD255" s="14"/>
      <c r="GE255" s="12"/>
      <c r="GF255" s="12"/>
      <c r="GG255" s="12"/>
      <c r="GH255" s="12"/>
      <c r="GI255" s="12"/>
      <c r="GJ255" s="12"/>
      <c r="GK255" s="24"/>
    </row>
    <row r="256" spans="1:193" s="638" customFormat="1" ht="14.25" customHeight="1">
      <c r="A256" s="415"/>
      <c r="B256" s="20"/>
      <c r="C256" s="62"/>
      <c r="D256" s="62"/>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20"/>
      <c r="CR256" s="20"/>
      <c r="CS256" s="20"/>
      <c r="CT256" s="20"/>
      <c r="CU256" s="20"/>
      <c r="CV256" s="20"/>
      <c r="CW256" s="20"/>
      <c r="CX256" s="20"/>
      <c r="CY256" s="20"/>
      <c r="CZ256" s="20"/>
      <c r="DA256" s="20"/>
      <c r="DB256" s="20"/>
      <c r="DC256" s="20"/>
      <c r="DD256" s="20"/>
      <c r="DE256" s="20"/>
      <c r="DF256" s="20"/>
      <c r="DG256" s="395"/>
      <c r="DH256" s="395"/>
      <c r="DI256" s="395"/>
      <c r="DJ256" s="395"/>
      <c r="DK256" s="395"/>
      <c r="DL256" s="395"/>
      <c r="DM256" s="395"/>
      <c r="DN256" s="395"/>
      <c r="DO256" s="395"/>
      <c r="DP256" s="395"/>
      <c r="DQ256" s="20"/>
      <c r="DR256" s="20"/>
      <c r="DS256" s="20"/>
      <c r="DT256" s="20"/>
      <c r="DU256" s="20"/>
      <c r="DV256" s="20"/>
      <c r="DW256" s="20"/>
      <c r="DX256" s="634"/>
      <c r="DY256" s="634"/>
      <c r="DZ256" s="634"/>
      <c r="EA256" s="634"/>
      <c r="EB256" s="634"/>
      <c r="EC256" s="634"/>
      <c r="ED256" s="634"/>
      <c r="EE256" s="634"/>
      <c r="EF256" s="634"/>
      <c r="EG256" s="634"/>
      <c r="EH256" s="634"/>
      <c r="EI256" s="634"/>
      <c r="EJ256" s="634"/>
      <c r="EK256" s="634"/>
      <c r="EL256" s="634"/>
      <c r="EM256" s="634"/>
      <c r="EN256" s="634"/>
      <c r="EO256" s="634"/>
      <c r="EP256" s="634"/>
      <c r="EQ256" s="634"/>
      <c r="ER256" s="634"/>
      <c r="ES256" s="634"/>
      <c r="ET256" s="634"/>
      <c r="EU256" s="634"/>
      <c r="EV256" s="634"/>
      <c r="EW256" s="634"/>
      <c r="EX256" s="634"/>
      <c r="EY256" s="634"/>
      <c r="EZ256" s="634"/>
      <c r="FA256" s="634"/>
      <c r="FB256" s="634"/>
      <c r="FC256" s="634"/>
      <c r="FD256" s="634"/>
      <c r="FE256" s="634"/>
      <c r="FF256" s="634"/>
      <c r="FG256" s="634"/>
      <c r="FH256" s="634"/>
      <c r="FI256" s="634"/>
      <c r="FJ256" s="20"/>
      <c r="FK256" s="20"/>
      <c r="FL256" s="20"/>
      <c r="FM256" s="20"/>
      <c r="FN256" s="20"/>
      <c r="FO256" s="20"/>
      <c r="FP256" s="20"/>
      <c r="FQ256" s="20"/>
      <c r="FR256" s="20"/>
      <c r="FS256" s="20"/>
      <c r="FT256" s="20"/>
      <c r="FU256" s="20"/>
      <c r="FV256" s="20"/>
      <c r="FW256" s="20"/>
      <c r="FX256" s="20"/>
      <c r="FY256" s="20"/>
      <c r="FZ256" s="20"/>
      <c r="GA256" s="20"/>
      <c r="GB256" s="20"/>
      <c r="GC256" s="20"/>
      <c r="GD256" s="20"/>
      <c r="GE256" s="20"/>
      <c r="GF256" s="20"/>
      <c r="GG256" s="20"/>
      <c r="GH256" s="20"/>
      <c r="GI256" s="637"/>
      <c r="GJ256" s="637"/>
      <c r="GK256" s="637"/>
    </row>
    <row r="257" spans="1:193" ht="27" customHeight="1">
      <c r="A257" s="386"/>
      <c r="B257" s="223"/>
      <c r="C257" s="389"/>
      <c r="D257" s="389"/>
      <c r="E257" s="64"/>
      <c r="F257" s="64"/>
      <c r="G257" s="64"/>
      <c r="H257" s="64"/>
      <c r="I257" s="64"/>
      <c r="J257" s="64"/>
      <c r="K257" s="64"/>
      <c r="L257" s="160"/>
      <c r="M257" s="760" t="s">
        <v>230</v>
      </c>
      <c r="N257" s="760"/>
      <c r="O257" s="760"/>
      <c r="P257" s="760"/>
      <c r="Q257" s="780">
        <f>8/30</f>
        <v>0.26666666666666666</v>
      </c>
      <c r="R257" s="780"/>
      <c r="S257" s="780"/>
      <c r="T257" s="780"/>
      <c r="U257" s="780"/>
      <c r="V257" s="781"/>
      <c r="W257" s="10"/>
      <c r="X257" s="10"/>
      <c r="Y257" s="10"/>
      <c r="Z257" s="776" t="s">
        <v>251</v>
      </c>
      <c r="AA257" s="754"/>
      <c r="AB257" s="754"/>
      <c r="AC257" s="754"/>
      <c r="AD257" s="754"/>
      <c r="AE257" s="754"/>
      <c r="AF257" s="754"/>
      <c r="AG257" s="754"/>
      <c r="AH257" s="754"/>
      <c r="AI257" s="754"/>
      <c r="AJ257" s="754"/>
      <c r="AK257" s="754"/>
      <c r="AL257" s="772" t="e">
        <f>CG45/CG46*100</f>
        <v>#DIV/0!</v>
      </c>
      <c r="AM257" s="772"/>
      <c r="AN257" s="772"/>
      <c r="AO257" s="772"/>
      <c r="AP257" s="772"/>
      <c r="AQ257" s="772"/>
      <c r="AR257" s="772"/>
      <c r="AS257" s="772"/>
      <c r="AT257" s="773"/>
      <c r="AU257" s="54"/>
      <c r="AV257" s="54"/>
      <c r="AW257" s="11"/>
      <c r="AX257" s="11"/>
      <c r="AY257" s="784" t="s">
        <v>231</v>
      </c>
      <c r="AZ257" s="785"/>
      <c r="BA257" s="785"/>
      <c r="BB257" s="785"/>
      <c r="BC257" s="785"/>
      <c r="BD257" s="785"/>
      <c r="BE257" s="785"/>
      <c r="BF257" s="785"/>
      <c r="BG257" s="785"/>
      <c r="BH257" s="785"/>
      <c r="BI257" s="785"/>
      <c r="BJ257" s="785"/>
      <c r="BK257" s="785"/>
      <c r="BL257" s="785"/>
      <c r="BM257" s="785"/>
      <c r="BN257" s="785"/>
      <c r="BO257" s="785"/>
      <c r="BP257" s="786"/>
      <c r="BQ257" s="11"/>
      <c r="BR257" s="11"/>
      <c r="BS257" s="11"/>
      <c r="BT257" s="784" t="s">
        <v>232</v>
      </c>
      <c r="BU257" s="785"/>
      <c r="BV257" s="785"/>
      <c r="BW257" s="785"/>
      <c r="BX257" s="785"/>
      <c r="BY257" s="785"/>
      <c r="BZ257" s="785"/>
      <c r="CA257" s="785"/>
      <c r="CB257" s="785"/>
      <c r="CC257" s="785"/>
      <c r="CD257" s="785"/>
      <c r="CE257" s="785"/>
      <c r="CF257" s="785"/>
      <c r="CG257" s="785"/>
      <c r="CH257" s="785"/>
      <c r="CI257" s="785"/>
      <c r="CJ257" s="785"/>
      <c r="CK257" s="785"/>
      <c r="CL257" s="786"/>
      <c r="CM257" s="11"/>
      <c r="CN257" s="11"/>
      <c r="CO257" s="11"/>
      <c r="CP257" s="110"/>
      <c r="CQ257" s="20"/>
      <c r="CR257" s="20"/>
      <c r="CS257" s="20"/>
      <c r="CT257" s="12"/>
      <c r="CU257" s="12"/>
      <c r="CV257" s="12"/>
      <c r="CW257" s="12"/>
      <c r="CX257" s="12"/>
      <c r="CY257" s="12"/>
      <c r="CZ257" s="12"/>
      <c r="DA257" s="629"/>
      <c r="DB257" s="629"/>
      <c r="DC257" s="629"/>
      <c r="DD257" s="629"/>
      <c r="DE257" s="629"/>
      <c r="DF257" s="629"/>
      <c r="DG257" s="629"/>
      <c r="DH257" s="629"/>
      <c r="DI257" s="629"/>
      <c r="DJ257" s="629"/>
      <c r="DK257" s="629"/>
      <c r="DL257" s="629"/>
      <c r="DM257" s="629"/>
      <c r="DN257" s="629"/>
      <c r="DO257" s="629"/>
      <c r="DP257" s="629"/>
      <c r="DQ257" s="629"/>
      <c r="DR257" s="629"/>
      <c r="DS257" s="629"/>
      <c r="DT257" s="629"/>
      <c r="DU257" s="629"/>
      <c r="DV257" s="629"/>
      <c r="DW257" s="629"/>
      <c r="DX257" s="629"/>
      <c r="DY257" s="629"/>
      <c r="DZ257" s="629"/>
      <c r="EA257" s="629"/>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390"/>
    </row>
    <row r="258" spans="1:193" ht="19.5" customHeight="1">
      <c r="A258" s="386"/>
      <c r="B258" s="223"/>
      <c r="C258" s="389"/>
      <c r="D258" s="389"/>
      <c r="E258" s="64"/>
      <c r="F258" s="64"/>
      <c r="G258" s="64"/>
      <c r="H258" s="64"/>
      <c r="I258" s="64"/>
      <c r="J258" s="64"/>
      <c r="K258" s="64"/>
      <c r="L258" s="664"/>
      <c r="M258" s="748"/>
      <c r="N258" s="748"/>
      <c r="O258" s="748"/>
      <c r="P258" s="748"/>
      <c r="Q258" s="782"/>
      <c r="R258" s="782"/>
      <c r="S258" s="782"/>
      <c r="T258" s="782"/>
      <c r="U258" s="782"/>
      <c r="V258" s="783"/>
      <c r="W258" s="10"/>
      <c r="X258" s="10"/>
      <c r="Y258" s="10"/>
      <c r="Z258" s="755"/>
      <c r="AA258" s="756"/>
      <c r="AB258" s="756"/>
      <c r="AC258" s="756"/>
      <c r="AD258" s="756"/>
      <c r="AE258" s="756"/>
      <c r="AF258" s="756"/>
      <c r="AG258" s="756"/>
      <c r="AH258" s="756"/>
      <c r="AI258" s="756"/>
      <c r="AJ258" s="756"/>
      <c r="AK258" s="756"/>
      <c r="AL258" s="774"/>
      <c r="AM258" s="774"/>
      <c r="AN258" s="774"/>
      <c r="AO258" s="774"/>
      <c r="AP258" s="774"/>
      <c r="AQ258" s="774"/>
      <c r="AR258" s="774"/>
      <c r="AS258" s="774"/>
      <c r="AT258" s="775"/>
      <c r="AU258" s="54"/>
      <c r="AV258" s="54"/>
      <c r="AW258" s="11"/>
      <c r="AX258" s="11"/>
      <c r="AY258" s="1018" t="e">
        <f>((AL257*Q257+8)/100)</f>
        <v>#DIV/0!</v>
      </c>
      <c r="AZ258" s="1019"/>
      <c r="BA258" s="1019"/>
      <c r="BB258" s="1019"/>
      <c r="BC258" s="1019"/>
      <c r="BD258" s="1019"/>
      <c r="BE258" s="1019"/>
      <c r="BF258" s="1019"/>
      <c r="BG258" s="1019"/>
      <c r="BH258" s="1019"/>
      <c r="BI258" s="1019"/>
      <c r="BJ258" s="1019"/>
      <c r="BK258" s="1019"/>
      <c r="BL258" s="1019"/>
      <c r="BM258" s="1019"/>
      <c r="BN258" s="1019"/>
      <c r="BO258" s="1019"/>
      <c r="BP258" s="1020"/>
      <c r="BQ258" s="11"/>
      <c r="BR258" s="11"/>
      <c r="BS258" s="11"/>
      <c r="BT258" s="1176" t="e">
        <f>IF(AY258&lt;0.08,0.08,IF(AY258&gt;0.16,0.16,AY258))</f>
        <v>#DIV/0!</v>
      </c>
      <c r="BU258" s="1177"/>
      <c r="BV258" s="1177"/>
      <c r="BW258" s="1177"/>
      <c r="BX258" s="1177"/>
      <c r="BY258" s="1177"/>
      <c r="BZ258" s="1177"/>
      <c r="CA258" s="1177"/>
      <c r="CB258" s="1177"/>
      <c r="CC258" s="1177"/>
      <c r="CD258" s="1177"/>
      <c r="CE258" s="1177"/>
      <c r="CF258" s="1177"/>
      <c r="CG258" s="1177"/>
      <c r="CH258" s="1177"/>
      <c r="CI258" s="1177"/>
      <c r="CJ258" s="1177"/>
      <c r="CK258" s="1177"/>
      <c r="CL258" s="1178"/>
      <c r="CM258" s="11"/>
      <c r="CN258" s="11"/>
      <c r="CO258" s="11"/>
      <c r="CP258" s="110"/>
      <c r="CQ258" s="20"/>
      <c r="CR258" s="20"/>
      <c r="CS258" s="20"/>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46"/>
      <c r="EJ258" s="146"/>
      <c r="EK258" s="146"/>
      <c r="EL258" s="749"/>
      <c r="EM258" s="749"/>
      <c r="EN258" s="749"/>
      <c r="EO258" s="749"/>
      <c r="EP258" s="749"/>
      <c r="EQ258" s="749"/>
      <c r="ER258" s="749"/>
      <c r="ES258" s="749"/>
      <c r="ET258" s="749"/>
      <c r="EU258" s="12"/>
      <c r="EV258" s="12"/>
      <c r="EW258" s="12"/>
      <c r="EX258" s="12"/>
      <c r="EY258" s="12"/>
      <c r="EZ258" s="12"/>
      <c r="FA258" s="12"/>
      <c r="FB258" s="12"/>
      <c r="FC258" s="12"/>
      <c r="FD258" s="12"/>
      <c r="FE258" s="12"/>
      <c r="FF258" s="12"/>
      <c r="FG258" s="12"/>
      <c r="FH258" s="12"/>
      <c r="FI258" s="12"/>
      <c r="FJ258" s="134"/>
      <c r="FK258" s="134"/>
      <c r="FL258" s="134"/>
      <c r="FM258" s="134"/>
      <c r="FN258" s="134"/>
      <c r="FO258" s="134"/>
      <c r="FP258" s="134"/>
      <c r="FQ258" s="134"/>
      <c r="FR258" s="134"/>
      <c r="FS258" s="134"/>
      <c r="FT258" s="134"/>
      <c r="FU258" s="134"/>
      <c r="FV258" s="12"/>
      <c r="FW258" s="12"/>
      <c r="FX258" s="12"/>
      <c r="FY258" s="12"/>
      <c r="FZ258" s="12"/>
      <c r="GA258" s="6"/>
      <c r="GB258" s="6"/>
      <c r="GC258" s="62"/>
      <c r="GD258" s="14"/>
      <c r="GE258" s="12"/>
      <c r="GF258" s="12"/>
      <c r="GG258" s="12"/>
      <c r="GH258" s="12"/>
      <c r="GI258" s="12"/>
      <c r="GJ258" s="12"/>
      <c r="GK258" s="24"/>
    </row>
    <row r="259" spans="1:193" ht="21.75" customHeight="1">
      <c r="A259" s="386"/>
      <c r="B259" s="223"/>
      <c r="C259" s="389"/>
      <c r="D259" s="389"/>
      <c r="E259" s="141" t="s">
        <v>240</v>
      </c>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64"/>
      <c r="AH259" s="64"/>
      <c r="AI259" s="64"/>
      <c r="AJ259" s="115"/>
      <c r="AK259" s="115"/>
      <c r="AL259" s="115"/>
      <c r="AM259" s="115"/>
      <c r="AN259" s="115"/>
      <c r="AO259" s="115"/>
      <c r="AP259" s="115"/>
      <c r="AQ259" s="115"/>
      <c r="AR259" s="115"/>
      <c r="AS259" s="115"/>
      <c r="AT259" s="115"/>
      <c r="AU259" s="115"/>
      <c r="AV259" s="115"/>
      <c r="AW259" s="115"/>
      <c r="AX259" s="115"/>
      <c r="AY259" s="115"/>
      <c r="AZ259" s="115"/>
      <c r="BA259" s="115"/>
      <c r="BB259" s="45"/>
      <c r="BC259" s="45"/>
      <c r="BD259" s="45"/>
      <c r="BE259" s="45"/>
      <c r="BF259" s="45"/>
      <c r="BG259" s="110"/>
      <c r="BH259" s="110"/>
      <c r="BI259" s="110"/>
      <c r="BJ259" s="110"/>
      <c r="BK259" s="110"/>
      <c r="BL259" s="110"/>
      <c r="BM259" s="110"/>
      <c r="BN259" s="110"/>
      <c r="BO259" s="110"/>
      <c r="BP259" s="110"/>
      <c r="BQ259" s="110"/>
      <c r="BR259" s="110"/>
      <c r="BS259" s="110"/>
      <c r="BT259" s="110"/>
      <c r="BU259" s="110"/>
      <c r="BV259" s="110"/>
      <c r="BW259" s="110"/>
      <c r="BX259" s="110"/>
      <c r="BY259" s="110"/>
      <c r="BZ259" s="110"/>
      <c r="CA259" s="110"/>
      <c r="CB259" s="110"/>
      <c r="CC259" s="110"/>
      <c r="CD259" s="110"/>
      <c r="CE259" s="110"/>
      <c r="CF259" s="110"/>
      <c r="CG259" s="110"/>
      <c r="CH259" s="110"/>
      <c r="CI259" s="110"/>
      <c r="CJ259" s="110"/>
      <c r="CK259" s="110"/>
      <c r="CL259" s="110"/>
      <c r="CM259" s="110"/>
      <c r="CN259" s="110"/>
      <c r="CO259" s="110"/>
      <c r="CP259" s="110"/>
      <c r="CQ259" s="20"/>
      <c r="CR259" s="20"/>
      <c r="CS259" s="20"/>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62"/>
      <c r="EJ259" s="62"/>
      <c r="EK259" s="62"/>
      <c r="EL259" s="779"/>
      <c r="EM259" s="779"/>
      <c r="EN259" s="779"/>
      <c r="EO259" s="779"/>
      <c r="EP259" s="779"/>
      <c r="EQ259" s="779"/>
      <c r="ER259" s="779"/>
      <c r="ES259" s="779"/>
      <c r="ET259" s="779"/>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390"/>
    </row>
    <row r="260" spans="1:193" ht="15.75">
      <c r="A260" s="386"/>
      <c r="B260" s="223"/>
      <c r="C260" s="389"/>
      <c r="D260" s="389"/>
      <c r="E260" s="1175" t="s">
        <v>239</v>
      </c>
      <c r="F260" s="924"/>
      <c r="G260" s="924"/>
      <c r="H260" s="924"/>
      <c r="I260" s="924"/>
      <c r="J260" s="924"/>
      <c r="K260" s="924"/>
      <c r="L260" s="924"/>
      <c r="M260" s="924"/>
      <c r="N260" s="924"/>
      <c r="O260" s="924"/>
      <c r="P260" s="924"/>
      <c r="Q260" s="924"/>
      <c r="R260" s="924"/>
      <c r="S260" s="924"/>
      <c r="T260" s="924"/>
      <c r="U260" s="924"/>
      <c r="V260" s="924"/>
      <c r="W260" s="924"/>
      <c r="X260" s="924"/>
      <c r="Y260" s="924"/>
      <c r="Z260" s="924"/>
      <c r="AA260" s="924"/>
      <c r="AB260" s="924"/>
      <c r="AC260" s="924"/>
      <c r="AD260" s="924"/>
      <c r="AE260" s="924"/>
      <c r="AF260" s="924"/>
      <c r="AG260" s="924"/>
      <c r="AH260" s="924"/>
      <c r="AI260" s="792"/>
      <c r="AJ260" s="792"/>
      <c r="AK260" s="792"/>
      <c r="AL260" s="792"/>
      <c r="AM260" s="792"/>
      <c r="AN260" s="792"/>
      <c r="AO260" s="792"/>
      <c r="AP260" s="792"/>
      <c r="AQ260" s="792"/>
      <c r="AR260" s="792"/>
      <c r="AS260" s="792"/>
      <c r="AT260" s="647"/>
      <c r="AU260" s="647"/>
      <c r="AV260" s="647"/>
      <c r="AW260" s="647"/>
      <c r="AX260" s="647"/>
      <c r="AY260" s="647"/>
      <c r="AZ260" s="647"/>
      <c r="BA260" s="647"/>
      <c r="BB260" s="646"/>
      <c r="BC260" s="646"/>
      <c r="BD260" s="646"/>
      <c r="BE260" s="646"/>
      <c r="BF260" s="646"/>
      <c r="BG260" s="787"/>
      <c r="BH260" s="787"/>
      <c r="BI260" s="787"/>
      <c r="BJ260" s="787"/>
      <c r="BK260" s="787"/>
      <c r="BL260" s="787"/>
      <c r="BM260" s="787"/>
      <c r="BN260" s="787"/>
      <c r="BO260" s="787"/>
      <c r="BP260" s="633"/>
      <c r="BQ260" s="633"/>
      <c r="BR260" s="633"/>
      <c r="BS260" s="633"/>
      <c r="BT260" s="1182" t="s">
        <v>239</v>
      </c>
      <c r="BU260" s="1183"/>
      <c r="BV260" s="1183"/>
      <c r="BW260" s="1183"/>
      <c r="BX260" s="1183"/>
      <c r="BY260" s="1183"/>
      <c r="BZ260" s="1183"/>
      <c r="CA260" s="1183"/>
      <c r="CB260" s="1183"/>
      <c r="CC260" s="633"/>
      <c r="CD260" s="633"/>
      <c r="CE260" s="658"/>
      <c r="CF260" s="1170">
        <f>8/30</f>
        <v>0.26666666666666666</v>
      </c>
      <c r="CG260" s="1170"/>
      <c r="CH260" s="1170"/>
      <c r="CI260" s="1170"/>
      <c r="CJ260" s="1170"/>
      <c r="CK260" s="1170"/>
      <c r="CL260" s="1170"/>
      <c r="CM260" s="1170"/>
      <c r="CN260" s="1170"/>
      <c r="CO260" s="1170"/>
      <c r="CP260" s="653"/>
      <c r="CQ260" s="20"/>
      <c r="CR260" s="20"/>
      <c r="CS260" s="20"/>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62"/>
      <c r="EJ260" s="62"/>
      <c r="EK260" s="62"/>
      <c r="EL260" s="45"/>
      <c r="EM260" s="45"/>
      <c r="EN260" s="45"/>
      <c r="EO260" s="45"/>
      <c r="EP260" s="45"/>
      <c r="EQ260" s="45"/>
      <c r="ER260" s="45"/>
      <c r="ES260" s="45"/>
      <c r="ET260" s="45"/>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390"/>
    </row>
    <row r="261" spans="1:193" ht="15.75" customHeight="1">
      <c r="A261" s="386"/>
      <c r="B261" s="223"/>
      <c r="C261" s="389"/>
      <c r="D261" s="389"/>
      <c r="E261" s="1168" t="s">
        <v>166</v>
      </c>
      <c r="F261" s="924"/>
      <c r="G261" s="924"/>
      <c r="H261" s="924"/>
      <c r="I261" s="924"/>
      <c r="J261" s="924"/>
      <c r="K261" s="924"/>
      <c r="L261" s="924"/>
      <c r="M261" s="924"/>
      <c r="N261" s="924"/>
      <c r="O261" s="924"/>
      <c r="P261" s="924"/>
      <c r="Q261" s="924"/>
      <c r="R261" s="924"/>
      <c r="S261" s="924"/>
      <c r="T261" s="924"/>
      <c r="U261" s="924"/>
      <c r="V261" s="924"/>
      <c r="W261" s="924"/>
      <c r="X261" s="924"/>
      <c r="Y261" s="924"/>
      <c r="Z261" s="924"/>
      <c r="AA261" s="924"/>
      <c r="AB261" s="924"/>
      <c r="AC261" s="924"/>
      <c r="AD261" s="924"/>
      <c r="AE261" s="924"/>
      <c r="AF261" s="924"/>
      <c r="AG261" s="924"/>
      <c r="AH261" s="924"/>
      <c r="AI261" s="792"/>
      <c r="AJ261" s="792"/>
      <c r="AK261" s="792"/>
      <c r="AL261" s="792"/>
      <c r="AM261" s="792"/>
      <c r="AN261" s="792"/>
      <c r="AO261" s="792"/>
      <c r="AP261" s="792"/>
      <c r="AQ261" s="792"/>
      <c r="AR261" s="792"/>
      <c r="AS261" s="792"/>
      <c r="AT261" s="660"/>
      <c r="AU261" s="660"/>
      <c r="AV261" s="660"/>
      <c r="AW261" s="660"/>
      <c r="AX261" s="660"/>
      <c r="AY261" s="660"/>
      <c r="AZ261" s="647"/>
      <c r="BA261" s="647"/>
      <c r="BB261" s="646"/>
      <c r="BC261" s="646"/>
      <c r="BD261" s="646"/>
      <c r="BE261" s="646"/>
      <c r="BF261" s="646"/>
      <c r="BG261" s="787"/>
      <c r="BH261" s="787"/>
      <c r="BI261" s="787"/>
      <c r="BJ261" s="787"/>
      <c r="BK261" s="787"/>
      <c r="BL261" s="787"/>
      <c r="BM261" s="787"/>
      <c r="BN261" s="787"/>
      <c r="BO261" s="787"/>
      <c r="BP261" s="633"/>
      <c r="BQ261" s="633"/>
      <c r="BR261" s="633"/>
      <c r="BS261" s="633"/>
      <c r="BT261" s="787"/>
      <c r="BU261" s="787"/>
      <c r="BV261" s="787"/>
      <c r="BW261" s="787"/>
      <c r="BX261" s="787"/>
      <c r="BY261" s="787"/>
      <c r="BZ261" s="787"/>
      <c r="CA261" s="787"/>
      <c r="CB261" s="787"/>
      <c r="CC261" s="633"/>
      <c r="CD261" s="633"/>
      <c r="CE261" s="658"/>
      <c r="CF261" s="1171">
        <f>CG45</f>
        <v>0</v>
      </c>
      <c r="CG261" s="1171"/>
      <c r="CH261" s="1171"/>
      <c r="CI261" s="1171"/>
      <c r="CJ261" s="1171"/>
      <c r="CK261" s="1171"/>
      <c r="CL261" s="1171"/>
      <c r="CM261" s="1171"/>
      <c r="CN261" s="1171"/>
      <c r="CO261" s="1171"/>
      <c r="CP261" s="653"/>
      <c r="CQ261" s="20"/>
      <c r="CR261" s="20"/>
      <c r="CS261" s="20"/>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62"/>
      <c r="EJ261" s="62"/>
      <c r="EK261" s="62"/>
      <c r="EL261" s="45"/>
      <c r="EM261" s="45"/>
      <c r="EN261" s="45"/>
      <c r="EO261" s="45"/>
      <c r="EP261" s="45"/>
      <c r="EQ261" s="45"/>
      <c r="ER261" s="45"/>
      <c r="ES261" s="45"/>
      <c r="ET261" s="45"/>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390"/>
    </row>
    <row r="262" spans="1:193" ht="15">
      <c r="A262" s="386"/>
      <c r="B262" s="223"/>
      <c r="C262" s="389"/>
      <c r="D262" s="389"/>
      <c r="E262" s="1168" t="s">
        <v>130</v>
      </c>
      <c r="F262" s="924"/>
      <c r="G262" s="924"/>
      <c r="H262" s="924"/>
      <c r="I262" s="924"/>
      <c r="J262" s="924"/>
      <c r="K262" s="924"/>
      <c r="L262" s="924"/>
      <c r="M262" s="924"/>
      <c r="N262" s="924"/>
      <c r="O262" s="924"/>
      <c r="P262" s="924"/>
      <c r="Q262" s="924"/>
      <c r="R262" s="924"/>
      <c r="S262" s="924"/>
      <c r="T262" s="924"/>
      <c r="U262" s="924"/>
      <c r="V262" s="924"/>
      <c r="W262" s="924"/>
      <c r="X262" s="924"/>
      <c r="Y262" s="924"/>
      <c r="Z262" s="924"/>
      <c r="AA262" s="924"/>
      <c r="AB262" s="924"/>
      <c r="AC262" s="924"/>
      <c r="AD262" s="924"/>
      <c r="AE262" s="924"/>
      <c r="AF262" s="924"/>
      <c r="AG262" s="924"/>
      <c r="AH262" s="924"/>
      <c r="AI262" s="792"/>
      <c r="AJ262" s="792"/>
      <c r="AK262" s="792"/>
      <c r="AL262" s="792"/>
      <c r="AM262" s="792"/>
      <c r="AN262" s="792"/>
      <c r="AO262" s="792"/>
      <c r="AP262" s="792"/>
      <c r="AQ262" s="792"/>
      <c r="AR262" s="792"/>
      <c r="AS262" s="792"/>
      <c r="AT262" s="660"/>
      <c r="AU262" s="660"/>
      <c r="AV262" s="660"/>
      <c r="AW262" s="660"/>
      <c r="AX262" s="660"/>
      <c r="AY262" s="660"/>
      <c r="AZ262" s="647"/>
      <c r="BA262" s="647"/>
      <c r="BB262" s="646"/>
      <c r="BC262" s="646"/>
      <c r="BD262" s="646"/>
      <c r="BE262" s="646"/>
      <c r="BF262" s="646"/>
      <c r="BG262" s="779"/>
      <c r="BH262" s="779"/>
      <c r="BI262" s="779"/>
      <c r="BJ262" s="779"/>
      <c r="BK262" s="779"/>
      <c r="BL262" s="779"/>
      <c r="BM262" s="779"/>
      <c r="BN262" s="779"/>
      <c r="BO262" s="779"/>
      <c r="BP262" s="45"/>
      <c r="BQ262" s="45"/>
      <c r="BR262" s="45"/>
      <c r="BS262" s="45"/>
      <c r="BT262" s="779"/>
      <c r="BU262" s="779"/>
      <c r="BV262" s="779"/>
      <c r="BW262" s="779"/>
      <c r="BX262" s="779"/>
      <c r="BY262" s="779"/>
      <c r="BZ262" s="779"/>
      <c r="CA262" s="779"/>
      <c r="CB262" s="779"/>
      <c r="CC262" s="45"/>
      <c r="CD262" s="110"/>
      <c r="CE262" s="45"/>
      <c r="CF262" s="1171">
        <f>CG46</f>
        <v>0</v>
      </c>
      <c r="CG262" s="1171"/>
      <c r="CH262" s="1171"/>
      <c r="CI262" s="1171"/>
      <c r="CJ262" s="1171"/>
      <c r="CK262" s="1171"/>
      <c r="CL262" s="1171"/>
      <c r="CM262" s="1171"/>
      <c r="CN262" s="1171"/>
      <c r="CO262" s="1171"/>
      <c r="CP262" s="653"/>
      <c r="CQ262" s="20"/>
      <c r="CR262" s="20"/>
      <c r="CS262" s="20"/>
      <c r="CT262" s="1181"/>
      <c r="CU262" s="1181"/>
      <c r="CV262" s="1181"/>
      <c r="CW262" s="1181"/>
      <c r="CX262" s="1181"/>
      <c r="CY262" s="1181"/>
      <c r="CZ262" s="1181"/>
      <c r="DA262" s="1181"/>
      <c r="DB262" s="1181"/>
      <c r="DC262" s="1181"/>
      <c r="DD262" s="1181"/>
      <c r="DE262" s="1181"/>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62"/>
      <c r="EJ262" s="62"/>
      <c r="EK262" s="62"/>
      <c r="EL262" s="45"/>
      <c r="EM262" s="45"/>
      <c r="EN262" s="45"/>
      <c r="EO262" s="45"/>
      <c r="EP262" s="45"/>
      <c r="EQ262" s="45"/>
      <c r="ER262" s="45"/>
      <c r="ES262" s="45"/>
      <c r="ET262" s="45"/>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390"/>
    </row>
    <row r="263" spans="1:193" ht="15.75">
      <c r="A263" s="386"/>
      <c r="B263" s="223"/>
      <c r="C263" s="389"/>
      <c r="D263" s="389"/>
      <c r="E263" s="1168" t="s">
        <v>238</v>
      </c>
      <c r="F263" s="924"/>
      <c r="G263" s="924"/>
      <c r="H263" s="924"/>
      <c r="I263" s="924"/>
      <c r="J263" s="924"/>
      <c r="K263" s="924"/>
      <c r="L263" s="924"/>
      <c r="M263" s="924"/>
      <c r="N263" s="924"/>
      <c r="O263" s="924"/>
      <c r="P263" s="924"/>
      <c r="Q263" s="924"/>
      <c r="R263" s="924"/>
      <c r="S263" s="924"/>
      <c r="T263" s="924"/>
      <c r="U263" s="924"/>
      <c r="V263" s="924"/>
      <c r="W263" s="924"/>
      <c r="X263" s="924"/>
      <c r="Y263" s="924"/>
      <c r="Z263" s="924"/>
      <c r="AA263" s="924"/>
      <c r="AB263" s="924"/>
      <c r="AC263" s="924"/>
      <c r="AD263" s="924"/>
      <c r="AE263" s="924"/>
      <c r="AF263" s="924"/>
      <c r="AG263" s="924"/>
      <c r="AH263" s="924"/>
      <c r="AI263" s="1184"/>
      <c r="AJ263" s="1184"/>
      <c r="AK263" s="1184"/>
      <c r="AL263" s="1184"/>
      <c r="AM263" s="1184"/>
      <c r="AN263" s="1184"/>
      <c r="AO263" s="1184"/>
      <c r="AP263" s="1184"/>
      <c r="AQ263" s="1184"/>
      <c r="AR263" s="1184"/>
      <c r="AS263" s="1184"/>
      <c r="AT263" s="660"/>
      <c r="AU263" s="660"/>
      <c r="AV263" s="660"/>
      <c r="AW263" s="660"/>
      <c r="AX263" s="660"/>
      <c r="AY263" s="660"/>
      <c r="AZ263" s="647"/>
      <c r="BA263" s="647"/>
      <c r="BB263" s="646"/>
      <c r="BC263" s="646"/>
      <c r="BD263" s="646"/>
      <c r="BE263" s="646"/>
      <c r="BF263" s="646"/>
      <c r="BG263" s="787"/>
      <c r="BH263" s="787"/>
      <c r="BI263" s="787"/>
      <c r="BJ263" s="787"/>
      <c r="BK263" s="787"/>
      <c r="BL263" s="787"/>
      <c r="BM263" s="787"/>
      <c r="BN263" s="787"/>
      <c r="BO263" s="787"/>
      <c r="BP263" s="633"/>
      <c r="BQ263" s="633"/>
      <c r="BR263" s="633"/>
      <c r="BS263" s="633"/>
      <c r="BT263" s="787"/>
      <c r="BU263" s="787"/>
      <c r="BV263" s="787"/>
      <c r="BW263" s="787"/>
      <c r="BX263" s="787"/>
      <c r="BY263" s="787"/>
      <c r="BZ263" s="787"/>
      <c r="CA263" s="787"/>
      <c r="CB263" s="787"/>
      <c r="CC263" s="633"/>
      <c r="CD263" s="633"/>
      <c r="CE263" s="633"/>
      <c r="CF263" s="633"/>
      <c r="CG263" s="1172" t="e">
        <f>CF261/CF262*100</f>
        <v>#DIV/0!</v>
      </c>
      <c r="CH263" s="1172"/>
      <c r="CI263" s="1172"/>
      <c r="CJ263" s="1172"/>
      <c r="CK263" s="1172"/>
      <c r="CL263" s="1172"/>
      <c r="CM263" s="1172"/>
      <c r="CN263" s="1172"/>
      <c r="CO263" s="1172"/>
      <c r="CP263" s="653"/>
      <c r="CQ263" s="20"/>
      <c r="CR263" s="20"/>
      <c r="CS263" s="20"/>
      <c r="CT263" s="635"/>
      <c r="CU263" s="635"/>
      <c r="CV263" s="635"/>
      <c r="CW263" s="635"/>
      <c r="CX263" s="635"/>
      <c r="CY263" s="635"/>
      <c r="CZ263" s="635"/>
      <c r="DA263" s="635"/>
      <c r="DB263" s="635"/>
      <c r="DC263" s="635"/>
      <c r="DD263" s="12"/>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62"/>
      <c r="EJ263" s="62"/>
      <c r="EK263" s="62"/>
      <c r="EL263" s="45"/>
      <c r="EM263" s="45"/>
      <c r="EN263" s="45"/>
      <c r="EO263" s="45"/>
      <c r="EP263" s="45"/>
      <c r="EQ263" s="45"/>
      <c r="ER263" s="45"/>
      <c r="ES263" s="45"/>
      <c r="ET263" s="45"/>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390"/>
    </row>
    <row r="264" spans="1:193" ht="15.75">
      <c r="A264" s="386"/>
      <c r="B264" s="223"/>
      <c r="C264" s="389"/>
      <c r="D264" s="389"/>
      <c r="E264" s="1168" t="s">
        <v>241</v>
      </c>
      <c r="F264" s="924"/>
      <c r="G264" s="924"/>
      <c r="H264" s="924"/>
      <c r="I264" s="924"/>
      <c r="J264" s="924"/>
      <c r="K264" s="924"/>
      <c r="L264" s="924"/>
      <c r="M264" s="924"/>
      <c r="N264" s="924"/>
      <c r="O264" s="924"/>
      <c r="P264" s="924"/>
      <c r="Q264" s="924"/>
      <c r="R264" s="924"/>
      <c r="S264" s="924"/>
      <c r="T264" s="924"/>
      <c r="U264" s="924"/>
      <c r="V264" s="924"/>
      <c r="W264" s="924"/>
      <c r="X264" s="924"/>
      <c r="Y264" s="924"/>
      <c r="Z264" s="924"/>
      <c r="AA264" s="924"/>
      <c r="AB264" s="924"/>
      <c r="AC264" s="924"/>
      <c r="AD264" s="924"/>
      <c r="AE264" s="924"/>
      <c r="AF264" s="924"/>
      <c r="AG264" s="924"/>
      <c r="AH264" s="924"/>
      <c r="AI264" s="924"/>
      <c r="AJ264" s="924"/>
      <c r="AK264" s="924"/>
      <c r="AL264" s="924"/>
      <c r="AM264" s="924"/>
      <c r="AN264" s="924"/>
      <c r="AO264" s="924"/>
      <c r="AP264" s="924"/>
      <c r="AQ264" s="924"/>
      <c r="AR264" s="924"/>
      <c r="AS264" s="924"/>
      <c r="AT264" s="660"/>
      <c r="AU264" s="660"/>
      <c r="AV264" s="660"/>
      <c r="AW264" s="660"/>
      <c r="AX264" s="660"/>
      <c r="AY264" s="660"/>
      <c r="AZ264" s="647"/>
      <c r="BA264" s="647"/>
      <c r="BB264" s="646"/>
      <c r="BC264" s="646"/>
      <c r="BD264" s="646"/>
      <c r="BE264" s="646"/>
      <c r="BF264" s="646"/>
      <c r="BG264" s="787"/>
      <c r="BH264" s="787"/>
      <c r="BI264" s="787"/>
      <c r="BJ264" s="787"/>
      <c r="BK264" s="787"/>
      <c r="BL264" s="787"/>
      <c r="BM264" s="787"/>
      <c r="BN264" s="787"/>
      <c r="BO264" s="787"/>
      <c r="BP264" s="633"/>
      <c r="BQ264" s="633"/>
      <c r="BR264" s="633"/>
      <c r="BS264" s="633"/>
      <c r="BT264" s="787"/>
      <c r="BU264" s="787"/>
      <c r="BV264" s="787"/>
      <c r="BW264" s="787"/>
      <c r="BX264" s="787"/>
      <c r="BY264" s="787"/>
      <c r="BZ264" s="787"/>
      <c r="CA264" s="787"/>
      <c r="CB264" s="787"/>
      <c r="CC264" s="633"/>
      <c r="CD264" s="633"/>
      <c r="CE264" s="633"/>
      <c r="CF264" s="633"/>
      <c r="CG264" s="1180" t="e">
        <f>((CG263*CF260+8)/100)</f>
        <v>#DIV/0!</v>
      </c>
      <c r="CH264" s="1180"/>
      <c r="CI264" s="1180"/>
      <c r="CJ264" s="1180"/>
      <c r="CK264" s="1180"/>
      <c r="CL264" s="1180"/>
      <c r="CM264" s="1180"/>
      <c r="CN264" s="1180"/>
      <c r="CO264" s="1180"/>
      <c r="CP264" s="653"/>
      <c r="CQ264" s="20"/>
      <c r="CR264" s="20"/>
      <c r="CS264" s="20"/>
      <c r="CT264" s="635"/>
      <c r="CU264" s="635"/>
      <c r="CV264" s="635"/>
      <c r="CW264" s="635"/>
      <c r="CX264" s="635"/>
      <c r="CY264" s="635"/>
      <c r="CZ264" s="635"/>
      <c r="DA264" s="635"/>
      <c r="DB264" s="635"/>
      <c r="DC264" s="635"/>
      <c r="DD264" s="12"/>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62"/>
      <c r="EJ264" s="62"/>
      <c r="EK264" s="62"/>
      <c r="EL264" s="45"/>
      <c r="EM264" s="45"/>
      <c r="EN264" s="45"/>
      <c r="EO264" s="45"/>
      <c r="EP264" s="45"/>
      <c r="EQ264" s="45"/>
      <c r="ER264" s="45"/>
      <c r="ES264" s="45"/>
      <c r="ET264" s="45"/>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390"/>
    </row>
    <row r="265" spans="1:193" ht="15.75">
      <c r="A265" s="386"/>
      <c r="B265" s="223"/>
      <c r="C265" s="389"/>
      <c r="D265" s="389"/>
      <c r="E265" s="1168" t="s">
        <v>242</v>
      </c>
      <c r="F265" s="924"/>
      <c r="G265" s="924"/>
      <c r="H265" s="924"/>
      <c r="I265" s="924"/>
      <c r="J265" s="924"/>
      <c r="K265" s="924"/>
      <c r="L265" s="924"/>
      <c r="M265" s="924"/>
      <c r="N265" s="924"/>
      <c r="O265" s="924"/>
      <c r="P265" s="924"/>
      <c r="Q265" s="924"/>
      <c r="R265" s="924"/>
      <c r="S265" s="924"/>
      <c r="T265" s="924"/>
      <c r="U265" s="924"/>
      <c r="V265" s="924"/>
      <c r="W265" s="924"/>
      <c r="X265" s="924"/>
      <c r="Y265" s="924"/>
      <c r="Z265" s="924"/>
      <c r="AA265" s="924"/>
      <c r="AB265" s="924"/>
      <c r="AC265" s="924"/>
      <c r="AD265" s="924"/>
      <c r="AE265" s="924"/>
      <c r="AF265" s="924"/>
      <c r="AG265" s="924"/>
      <c r="AH265" s="924"/>
      <c r="AI265" s="924"/>
      <c r="AJ265" s="924"/>
      <c r="AK265" s="924"/>
      <c r="AL265" s="924"/>
      <c r="AM265" s="924"/>
      <c r="AN265" s="924"/>
      <c r="AO265" s="924"/>
      <c r="AP265" s="924"/>
      <c r="AQ265" s="924"/>
      <c r="AR265" s="924"/>
      <c r="AS265" s="924"/>
      <c r="AT265" s="660"/>
      <c r="AU265" s="660"/>
      <c r="AV265" s="660"/>
      <c r="AW265" s="660"/>
      <c r="AX265" s="660"/>
      <c r="AY265" s="660"/>
      <c r="AZ265" s="647"/>
      <c r="BA265" s="647"/>
      <c r="BB265" s="646"/>
      <c r="BC265" s="646"/>
      <c r="BD265" s="646"/>
      <c r="BE265" s="646"/>
      <c r="BF265" s="646"/>
      <c r="BG265" s="787"/>
      <c r="BH265" s="787"/>
      <c r="BI265" s="787"/>
      <c r="BJ265" s="787"/>
      <c r="BK265" s="787"/>
      <c r="BL265" s="787"/>
      <c r="BM265" s="787"/>
      <c r="BN265" s="787"/>
      <c r="BO265" s="787"/>
      <c r="BP265" s="633"/>
      <c r="BQ265" s="633"/>
      <c r="BR265" s="633"/>
      <c r="BS265" s="633"/>
      <c r="BT265" s="787"/>
      <c r="BU265" s="787"/>
      <c r="BV265" s="787"/>
      <c r="BW265" s="787"/>
      <c r="BX265" s="787"/>
      <c r="BY265" s="787"/>
      <c r="BZ265" s="787"/>
      <c r="CA265" s="787"/>
      <c r="CB265" s="787"/>
      <c r="CC265" s="633"/>
      <c r="CD265" s="633"/>
      <c r="CE265" s="633"/>
      <c r="CF265" s="633"/>
      <c r="CG265" s="762" t="e">
        <f>IF(CG264&lt;0.08,0.08,IF(CG264&gt;0.16,0.16,CG264))</f>
        <v>#DIV/0!</v>
      </c>
      <c r="CH265" s="762"/>
      <c r="CI265" s="762"/>
      <c r="CJ265" s="762"/>
      <c r="CK265" s="762"/>
      <c r="CL265" s="762"/>
      <c r="CM265" s="762"/>
      <c r="CN265" s="762"/>
      <c r="CO265" s="762"/>
      <c r="CP265" s="653"/>
      <c r="CQ265" s="20"/>
      <c r="CR265" s="20"/>
      <c r="CS265" s="20"/>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167"/>
      <c r="DP265" s="1167"/>
      <c r="DQ265" s="1167"/>
      <c r="DR265" s="1167"/>
      <c r="DS265" s="1167"/>
      <c r="DT265" s="1167"/>
      <c r="DU265" s="1167"/>
      <c r="DV265" s="1167"/>
      <c r="DW265" s="1167"/>
      <c r="DX265" s="1167"/>
      <c r="DY265" s="12"/>
      <c r="DZ265" s="1036"/>
      <c r="EA265" s="1036"/>
      <c r="EB265" s="1036"/>
      <c r="EC265" s="1036"/>
      <c r="ED265" s="1036"/>
      <c r="EE265" s="1036"/>
      <c r="EF265" s="1036"/>
      <c r="EG265" s="1036"/>
      <c r="EH265" s="1036"/>
      <c r="EI265" s="1036"/>
      <c r="EJ265" s="1036"/>
      <c r="EK265" s="1036"/>
      <c r="EL265" s="1036"/>
      <c r="EM265" s="1036"/>
      <c r="EN265" s="1036"/>
      <c r="EO265" s="1036"/>
      <c r="EP265" s="1036"/>
      <c r="EQ265" s="1036"/>
      <c r="ER265" s="1036"/>
      <c r="ES265" s="1036"/>
      <c r="ET265" s="1036"/>
      <c r="EU265" s="1036"/>
      <c r="EV265" s="1036"/>
      <c r="EW265" s="1036"/>
      <c r="EX265" s="1036"/>
      <c r="EY265" s="1036"/>
      <c r="EZ265" s="1036"/>
      <c r="FA265" s="1036"/>
      <c r="FB265" s="1036"/>
      <c r="FC265" s="1036"/>
      <c r="FD265" s="62"/>
      <c r="FE265" s="62"/>
      <c r="FF265" s="62"/>
      <c r="FG265" s="45"/>
      <c r="FH265" s="45"/>
      <c r="FI265" s="45"/>
      <c r="FJ265" s="45"/>
      <c r="FK265" s="45"/>
      <c r="FL265" s="45"/>
      <c r="FM265" s="45"/>
      <c r="FN265" s="45"/>
      <c r="FO265" s="45"/>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390"/>
    </row>
    <row r="266" spans="1:193" ht="15">
      <c r="A266" s="386"/>
      <c r="B266" s="223"/>
      <c r="C266" s="389"/>
      <c r="D266" s="389"/>
      <c r="E266" s="662"/>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662"/>
      <c r="AH266" s="662"/>
      <c r="AI266" s="662"/>
      <c r="AJ266" s="663"/>
      <c r="AK266" s="663"/>
      <c r="AL266" s="663"/>
      <c r="AM266" s="663"/>
      <c r="AN266" s="663"/>
      <c r="AO266" s="663"/>
      <c r="AP266" s="663"/>
      <c r="AQ266" s="663"/>
      <c r="AR266" s="663"/>
      <c r="AS266" s="663"/>
      <c r="AT266" s="663"/>
      <c r="AU266" s="663"/>
      <c r="AV266" s="663"/>
      <c r="AW266" s="663"/>
      <c r="AX266" s="663"/>
      <c r="AY266" s="663"/>
      <c r="AZ266" s="115"/>
      <c r="BA266" s="115"/>
      <c r="BB266" s="45"/>
      <c r="BC266" s="45"/>
      <c r="BD266" s="45"/>
      <c r="BE266" s="45"/>
      <c r="BF266" s="45"/>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c r="CF266" s="110"/>
      <c r="CG266" s="110"/>
      <c r="CH266" s="110"/>
      <c r="CI266" s="110"/>
      <c r="CJ266" s="110"/>
      <c r="CK266" s="110"/>
      <c r="CL266" s="110"/>
      <c r="CM266" s="110"/>
      <c r="CN266" s="110"/>
      <c r="CO266" s="110"/>
      <c r="CP266" s="110"/>
      <c r="CQ266" s="20"/>
      <c r="CR266" s="20"/>
      <c r="CS266" s="20"/>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167"/>
      <c r="DP266" s="1167"/>
      <c r="DQ266" s="1167"/>
      <c r="DR266" s="1167"/>
      <c r="DS266" s="1167"/>
      <c r="DT266" s="1167"/>
      <c r="DU266" s="1167"/>
      <c r="DV266" s="1167"/>
      <c r="DW266" s="1167"/>
      <c r="DX266" s="1167"/>
      <c r="DY266" s="12"/>
      <c r="DZ266" s="1036"/>
      <c r="EA266" s="1036"/>
      <c r="EB266" s="1036"/>
      <c r="EC266" s="1036"/>
      <c r="ED266" s="1036"/>
      <c r="EE266" s="1036"/>
      <c r="EF266" s="1036"/>
      <c r="EG266" s="1036"/>
      <c r="EH266" s="1036"/>
      <c r="EI266" s="1036"/>
      <c r="EJ266" s="1036"/>
      <c r="EK266" s="1036"/>
      <c r="EL266" s="1036"/>
      <c r="EM266" s="1036"/>
      <c r="EN266" s="1036"/>
      <c r="EO266" s="1036"/>
      <c r="EP266" s="1036"/>
      <c r="EQ266" s="1036"/>
      <c r="ER266" s="1036"/>
      <c r="ES266" s="1036"/>
      <c r="ET266" s="1036"/>
      <c r="EU266" s="1036"/>
      <c r="EV266" s="1036"/>
      <c r="EW266" s="1036"/>
      <c r="EX266" s="1036"/>
      <c r="EY266" s="1036"/>
      <c r="EZ266" s="1036"/>
      <c r="FA266" s="1036"/>
      <c r="FB266" s="1036"/>
      <c r="FC266" s="1036"/>
      <c r="FD266" s="12"/>
      <c r="FE266" s="12"/>
      <c r="FF266" s="62"/>
      <c r="FG266" s="45"/>
      <c r="FH266" s="45"/>
      <c r="FI266" s="45"/>
      <c r="FJ266" s="45"/>
      <c r="FK266" s="45"/>
      <c r="FL266" s="45"/>
      <c r="FM266" s="45"/>
      <c r="FN266" s="45"/>
      <c r="FO266" s="45"/>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390"/>
    </row>
    <row r="267" spans="1:193" ht="15.75">
      <c r="A267" s="386"/>
      <c r="B267" s="223"/>
      <c r="C267" s="389"/>
      <c r="D267" s="389"/>
      <c r="E267" s="1168" t="s">
        <v>243</v>
      </c>
      <c r="F267" s="924"/>
      <c r="G267" s="924"/>
      <c r="H267" s="924"/>
      <c r="I267" s="924"/>
      <c r="J267" s="924"/>
      <c r="K267" s="924"/>
      <c r="L267" s="924"/>
      <c r="M267" s="924"/>
      <c r="N267" s="924"/>
      <c r="O267" s="924"/>
      <c r="P267" s="924"/>
      <c r="Q267" s="924"/>
      <c r="R267" s="924"/>
      <c r="S267" s="924"/>
      <c r="T267" s="924"/>
      <c r="U267" s="924"/>
      <c r="V267" s="924"/>
      <c r="W267" s="924"/>
      <c r="X267" s="924"/>
      <c r="Y267" s="924"/>
      <c r="Z267" s="924"/>
      <c r="AA267" s="924"/>
      <c r="AB267" s="924"/>
      <c r="AC267" s="924"/>
      <c r="AD267" s="924"/>
      <c r="AE267" s="924"/>
      <c r="AF267" s="924"/>
      <c r="AG267" s="924"/>
      <c r="AH267" s="924"/>
      <c r="AI267" s="924"/>
      <c r="AJ267" s="924"/>
      <c r="AK267" s="924"/>
      <c r="AL267" s="924"/>
      <c r="AM267" s="924"/>
      <c r="AN267" s="924"/>
      <c r="AO267" s="924"/>
      <c r="AP267" s="924"/>
      <c r="AQ267" s="924"/>
      <c r="AR267" s="924"/>
      <c r="AS267" s="924"/>
      <c r="AT267" s="660"/>
      <c r="AU267" s="660"/>
      <c r="AV267" s="660"/>
      <c r="AW267" s="660"/>
      <c r="AX267" s="660"/>
      <c r="AY267" s="660"/>
      <c r="AZ267" s="647"/>
      <c r="BA267" s="647"/>
      <c r="BB267" s="646"/>
      <c r="BC267" s="646"/>
      <c r="BD267" s="646"/>
      <c r="BE267" s="646"/>
      <c r="BF267" s="646"/>
      <c r="BG267" s="787"/>
      <c r="BH267" s="787"/>
      <c r="BI267" s="787"/>
      <c r="BJ267" s="787"/>
      <c r="BK267" s="787"/>
      <c r="BL267" s="787"/>
      <c r="BM267" s="787"/>
      <c r="BN267" s="787"/>
      <c r="BO267" s="787"/>
      <c r="BP267" s="633"/>
      <c r="BQ267" s="633"/>
      <c r="BR267" s="633"/>
      <c r="BS267" s="633"/>
      <c r="BT267" s="787"/>
      <c r="BU267" s="787"/>
      <c r="BV267" s="787"/>
      <c r="BW267" s="787"/>
      <c r="BX267" s="787"/>
      <c r="BY267" s="787"/>
      <c r="BZ267" s="787"/>
      <c r="CA267" s="787"/>
      <c r="CB267" s="787"/>
      <c r="CC267" s="633"/>
      <c r="CD267" s="633"/>
      <c r="CE267" s="633"/>
      <c r="CF267" s="633"/>
      <c r="CG267" s="787" t="e">
        <f>CG234</f>
        <v>#DIV/0!</v>
      </c>
      <c r="CH267" s="787"/>
      <c r="CI267" s="787"/>
      <c r="CJ267" s="787"/>
      <c r="CK267" s="787"/>
      <c r="CL267" s="787"/>
      <c r="CM267" s="787"/>
      <c r="CN267" s="787"/>
      <c r="CO267" s="787"/>
      <c r="CP267" s="653"/>
      <c r="CQ267" s="20"/>
      <c r="CR267" s="20"/>
      <c r="CS267" s="20"/>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167"/>
      <c r="DP267" s="1167"/>
      <c r="DQ267" s="1167"/>
      <c r="DR267" s="1167"/>
      <c r="DS267" s="1167"/>
      <c r="DT267" s="1167"/>
      <c r="DU267" s="1167"/>
      <c r="DV267" s="1167"/>
      <c r="DW267" s="1167"/>
      <c r="DX267" s="1167"/>
      <c r="DY267" s="12"/>
      <c r="DZ267" s="1036"/>
      <c r="EA267" s="1036"/>
      <c r="EB267" s="1036"/>
      <c r="EC267" s="1036"/>
      <c r="ED267" s="1036"/>
      <c r="EE267" s="1036"/>
      <c r="EF267" s="1036"/>
      <c r="EG267" s="1036"/>
      <c r="EH267" s="1036"/>
      <c r="EI267" s="1036"/>
      <c r="EJ267" s="1036"/>
      <c r="EK267" s="1036"/>
      <c r="EL267" s="1036"/>
      <c r="EM267" s="1036"/>
      <c r="EN267" s="1036"/>
      <c r="EO267" s="1036"/>
      <c r="EP267" s="1036"/>
      <c r="EQ267" s="1036"/>
      <c r="ER267" s="1036"/>
      <c r="ES267" s="1036"/>
      <c r="ET267" s="1036"/>
      <c r="EU267" s="1036"/>
      <c r="EV267" s="1036"/>
      <c r="EW267" s="1036"/>
      <c r="EX267" s="1036"/>
      <c r="EY267" s="1036"/>
      <c r="EZ267" s="1036"/>
      <c r="FA267" s="1036"/>
      <c r="FB267" s="1036"/>
      <c r="FC267" s="1036"/>
      <c r="FD267" s="1036"/>
      <c r="FE267" s="45"/>
      <c r="FF267" s="45"/>
      <c r="FG267" s="779"/>
      <c r="FH267" s="779"/>
      <c r="FI267" s="779"/>
      <c r="FJ267" s="779"/>
      <c r="FK267" s="779"/>
      <c r="FL267" s="779"/>
      <c r="FM267" s="779"/>
      <c r="FN267" s="779"/>
      <c r="FO267" s="779"/>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390"/>
    </row>
    <row r="268" spans="1:193" ht="15.75">
      <c r="A268" s="386"/>
      <c r="B268" s="223"/>
      <c r="C268" s="389"/>
      <c r="D268" s="389"/>
      <c r="E268" s="1168" t="s">
        <v>250</v>
      </c>
      <c r="F268" s="924"/>
      <c r="G268" s="924"/>
      <c r="H268" s="924"/>
      <c r="I268" s="924"/>
      <c r="J268" s="924"/>
      <c r="K268" s="924"/>
      <c r="L268" s="924"/>
      <c r="M268" s="924"/>
      <c r="N268" s="924"/>
      <c r="O268" s="924"/>
      <c r="P268" s="924"/>
      <c r="Q268" s="924"/>
      <c r="R268" s="924"/>
      <c r="S268" s="924"/>
      <c r="T268" s="924"/>
      <c r="U268" s="924"/>
      <c r="V268" s="924"/>
      <c r="W268" s="924"/>
      <c r="X268" s="924"/>
      <c r="Y268" s="797" t="s">
        <v>187</v>
      </c>
      <c r="Z268" s="797"/>
      <c r="AA268" s="797"/>
      <c r="AB268" s="797"/>
      <c r="AC268" s="797"/>
      <c r="AD268" s="797"/>
      <c r="AE268" s="797"/>
      <c r="AF268" s="797"/>
      <c r="AG268" s="797"/>
      <c r="AH268" s="797"/>
      <c r="AI268" s="797"/>
      <c r="AJ268" s="797"/>
      <c r="AK268" s="797"/>
      <c r="AL268" s="797"/>
      <c r="AM268" s="797"/>
      <c r="AN268" s="797"/>
      <c r="AO268" s="797"/>
      <c r="AP268" s="789">
        <f>IF(CG29&lt;&gt;0,CG29,CG28)</f>
        <v>0</v>
      </c>
      <c r="AQ268" s="790"/>
      <c r="AR268" s="790"/>
      <c r="AS268" s="790"/>
      <c r="AT268" s="790"/>
      <c r="AU268" s="790"/>
      <c r="AV268" s="790"/>
      <c r="AW268" s="790"/>
      <c r="AX268" s="790"/>
      <c r="AY268" s="790"/>
      <c r="AZ268" s="790"/>
      <c r="BA268" s="790"/>
      <c r="BB268" s="791" t="s">
        <v>249</v>
      </c>
      <c r="BC268" s="791"/>
      <c r="BD268" s="791"/>
      <c r="BE268" s="1179" t="e">
        <f>CG265</f>
        <v>#DIV/0!</v>
      </c>
      <c r="BF268" s="738"/>
      <c r="BG268" s="738"/>
      <c r="BH268" s="738"/>
      <c r="BI268" s="738"/>
      <c r="BJ268" s="738"/>
      <c r="BK268" s="738"/>
      <c r="BL268" s="738"/>
      <c r="BM268" s="646"/>
      <c r="BN268" s="646"/>
      <c r="BO268" s="646"/>
      <c r="BP268" s="633"/>
      <c r="BQ268" s="633"/>
      <c r="BR268" s="633"/>
      <c r="BS268" s="633"/>
      <c r="BT268" s="787"/>
      <c r="BU268" s="787"/>
      <c r="BV268" s="787"/>
      <c r="BW268" s="787"/>
      <c r="BX268" s="787"/>
      <c r="BY268" s="787"/>
      <c r="BZ268" s="787"/>
      <c r="CA268" s="787"/>
      <c r="CB268" s="787"/>
      <c r="CC268" s="633"/>
      <c r="CD268" s="633"/>
      <c r="CE268" s="633"/>
      <c r="CF268" s="633"/>
      <c r="CG268" s="787" t="e">
        <f>DQ224*CG265</f>
        <v>#DIV/0!</v>
      </c>
      <c r="CH268" s="787"/>
      <c r="CI268" s="787"/>
      <c r="CJ268" s="787"/>
      <c r="CK268" s="787"/>
      <c r="CL268" s="787"/>
      <c r="CM268" s="787"/>
      <c r="CN268" s="787"/>
      <c r="CO268" s="787"/>
      <c r="CP268" s="653"/>
      <c r="CQ268" s="20"/>
      <c r="CR268" s="20"/>
      <c r="CS268" s="20"/>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7"/>
      <c r="DP268" s="17"/>
      <c r="DQ268" s="17"/>
      <c r="DR268" s="17"/>
      <c r="DS268" s="17"/>
      <c r="DT268" s="17"/>
      <c r="DU268" s="17"/>
      <c r="DV268" s="17"/>
      <c r="DW268" s="17"/>
      <c r="DX268" s="17"/>
      <c r="DY268" s="12"/>
      <c r="DZ268" s="12"/>
      <c r="EA268" s="12"/>
      <c r="EB268" s="12"/>
      <c r="EC268" s="12"/>
      <c r="ED268" s="12"/>
      <c r="EE268" s="12"/>
      <c r="EF268" s="12"/>
      <c r="EG268" s="12"/>
      <c r="EH268" s="12"/>
      <c r="EI268" s="43"/>
      <c r="EJ268" s="43"/>
      <c r="EK268" s="43"/>
      <c r="EL268" s="43"/>
      <c r="EM268" s="43"/>
      <c r="EN268" s="43"/>
      <c r="EO268" s="134"/>
      <c r="EP268" s="134"/>
      <c r="EQ268" s="134"/>
      <c r="ER268" s="45"/>
      <c r="ES268" s="45"/>
      <c r="ET268" s="779"/>
      <c r="EU268" s="779"/>
      <c r="EV268" s="779"/>
      <c r="EW268" s="779"/>
      <c r="EX268" s="779"/>
      <c r="EY268" s="779"/>
      <c r="EZ268" s="779"/>
      <c r="FA268" s="779"/>
      <c r="FB268" s="779"/>
      <c r="FC268" s="45"/>
      <c r="FD268" s="45"/>
      <c r="FE268" s="45"/>
      <c r="FF268" s="45"/>
      <c r="FG268" s="779"/>
      <c r="FH268" s="779"/>
      <c r="FI268" s="779"/>
      <c r="FJ268" s="779"/>
      <c r="FK268" s="779"/>
      <c r="FL268" s="779"/>
      <c r="FM268" s="779"/>
      <c r="FN268" s="779"/>
      <c r="FO268" s="779"/>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390"/>
    </row>
    <row r="269" spans="1:193" ht="15.75">
      <c r="A269" s="386"/>
      <c r="B269" s="223"/>
      <c r="C269" s="389"/>
      <c r="D269" s="389"/>
      <c r="E269" s="1168" t="s">
        <v>244</v>
      </c>
      <c r="F269" s="924"/>
      <c r="G269" s="924"/>
      <c r="H269" s="924"/>
      <c r="I269" s="924"/>
      <c r="J269" s="924"/>
      <c r="K269" s="924"/>
      <c r="L269" s="924"/>
      <c r="M269" s="924"/>
      <c r="N269" s="924"/>
      <c r="O269" s="924"/>
      <c r="P269" s="924"/>
      <c r="Q269" s="924"/>
      <c r="R269" s="924"/>
      <c r="S269" s="924"/>
      <c r="T269" s="924"/>
      <c r="U269" s="924"/>
      <c r="V269" s="924"/>
      <c r="W269" s="924"/>
      <c r="X269" s="924"/>
      <c r="Y269" s="924"/>
      <c r="Z269" s="924"/>
      <c r="AA269" s="924"/>
      <c r="AB269" s="924"/>
      <c r="AC269" s="924"/>
      <c r="AD269" s="924"/>
      <c r="AE269" s="924"/>
      <c r="AF269" s="924"/>
      <c r="AG269" s="924"/>
      <c r="AH269" s="924"/>
      <c r="AI269" s="924"/>
      <c r="AJ269" s="924"/>
      <c r="AK269" s="924"/>
      <c r="AL269" s="924"/>
      <c r="AM269" s="924"/>
      <c r="AN269" s="924"/>
      <c r="AO269" s="924"/>
      <c r="AP269" s="924"/>
      <c r="AQ269" s="924"/>
      <c r="AR269" s="924"/>
      <c r="AS269" s="924"/>
      <c r="AT269" s="924"/>
      <c r="AU269" s="924"/>
      <c r="AV269" s="924"/>
      <c r="AW269" s="924"/>
      <c r="AX269" s="924"/>
      <c r="AY269" s="924"/>
      <c r="AZ269" s="924"/>
      <c r="BA269" s="924"/>
      <c r="BB269" s="924"/>
      <c r="BC269" s="924"/>
      <c r="BD269" s="924"/>
      <c r="BE269" s="924"/>
      <c r="BF269" s="924"/>
      <c r="BG269" s="924"/>
      <c r="BH269" s="924"/>
      <c r="BI269" s="924"/>
      <c r="BJ269" s="924"/>
      <c r="BK269" s="924"/>
      <c r="BL269" s="924"/>
      <c r="BM269" s="924"/>
      <c r="BN269" s="924"/>
      <c r="BO269" s="924"/>
      <c r="BP269" s="633"/>
      <c r="BQ269" s="633"/>
      <c r="BR269" s="633"/>
      <c r="BS269" s="633"/>
      <c r="BT269" s="787"/>
      <c r="BU269" s="787"/>
      <c r="BV269" s="787"/>
      <c r="BW269" s="787"/>
      <c r="BX269" s="787"/>
      <c r="BY269" s="787"/>
      <c r="BZ269" s="787"/>
      <c r="CA269" s="787"/>
      <c r="CB269" s="787"/>
      <c r="CC269" s="633"/>
      <c r="CD269" s="633"/>
      <c r="CE269" s="633"/>
      <c r="CF269" s="633"/>
      <c r="CG269" s="787" t="e">
        <f>CG268-CG267</f>
        <v>#DIV/0!</v>
      </c>
      <c r="CH269" s="787"/>
      <c r="CI269" s="787"/>
      <c r="CJ269" s="787"/>
      <c r="CK269" s="787"/>
      <c r="CL269" s="787"/>
      <c r="CM269" s="787"/>
      <c r="CN269" s="787"/>
      <c r="CO269" s="787"/>
      <c r="CP269" s="653"/>
      <c r="CQ269" s="20"/>
      <c r="CR269" s="20"/>
      <c r="CS269" s="20"/>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7"/>
      <c r="DP269" s="17"/>
      <c r="DQ269" s="1036"/>
      <c r="DR269" s="1036"/>
      <c r="DS269" s="1036"/>
      <c r="DT269" s="1036"/>
      <c r="DU269" s="1036"/>
      <c r="DV269" s="1036"/>
      <c r="DW269" s="1036"/>
      <c r="DX269" s="1036"/>
      <c r="DY269" s="1036"/>
      <c r="DZ269" s="1036"/>
      <c r="EA269" s="1036"/>
      <c r="EB269" s="1036"/>
      <c r="EC269" s="1036"/>
      <c r="ED269" s="1036"/>
      <c r="EE269" s="1036"/>
      <c r="EF269" s="1036"/>
      <c r="EG269" s="1036"/>
      <c r="EH269" s="1036"/>
      <c r="EI269" s="1036"/>
      <c r="EJ269" s="1036"/>
      <c r="EK269" s="1036"/>
      <c r="EL269" s="1036"/>
      <c r="EM269" s="1036"/>
      <c r="EN269" s="1036"/>
      <c r="EO269" s="1036"/>
      <c r="EP269" s="1036"/>
      <c r="EQ269" s="1036"/>
      <c r="ER269" s="1036"/>
      <c r="ES269" s="1036"/>
      <c r="ET269" s="1036"/>
      <c r="EU269" s="1036"/>
      <c r="EV269" s="1036"/>
      <c r="EW269" s="1036"/>
      <c r="EX269" s="1036"/>
      <c r="EY269" s="1036"/>
      <c r="EZ269" s="1036"/>
      <c r="FA269" s="1036"/>
      <c r="FB269" s="1036"/>
      <c r="FC269" s="1036"/>
      <c r="FD269" s="45"/>
      <c r="FE269" s="45"/>
      <c r="FF269" s="45"/>
      <c r="FG269" s="779"/>
      <c r="FH269" s="779"/>
      <c r="FI269" s="779"/>
      <c r="FJ269" s="779"/>
      <c r="FK269" s="779"/>
      <c r="FL269" s="779"/>
      <c r="FM269" s="779"/>
      <c r="FN269" s="779"/>
      <c r="FO269" s="779"/>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390"/>
    </row>
    <row r="270" spans="1:193" ht="15.75">
      <c r="A270" s="386"/>
      <c r="B270" s="223"/>
      <c r="C270" s="389"/>
      <c r="D270" s="389"/>
      <c r="E270" s="661"/>
      <c r="F270" s="924"/>
      <c r="G270" s="924"/>
      <c r="H270" s="924"/>
      <c r="I270" s="924"/>
      <c r="J270" s="924"/>
      <c r="K270" s="924"/>
      <c r="L270" s="924"/>
      <c r="M270" s="924"/>
      <c r="N270" s="924"/>
      <c r="O270" s="924"/>
      <c r="P270" s="924"/>
      <c r="Q270" s="924"/>
      <c r="R270" s="924"/>
      <c r="S270" s="924"/>
      <c r="T270" s="924"/>
      <c r="U270" s="924"/>
      <c r="V270" s="924"/>
      <c r="W270" s="924"/>
      <c r="X270" s="924"/>
      <c r="Y270" s="924"/>
      <c r="Z270" s="924"/>
      <c r="AA270" s="924"/>
      <c r="AB270" s="924"/>
      <c r="AC270" s="924"/>
      <c r="AD270" s="924"/>
      <c r="AE270" s="924"/>
      <c r="AF270" s="924"/>
      <c r="AG270" s="924"/>
      <c r="AH270" s="924"/>
      <c r="AI270" s="924"/>
      <c r="AJ270" s="924"/>
      <c r="AK270" s="924"/>
      <c r="AL270" s="924"/>
      <c r="AM270" s="924"/>
      <c r="AN270" s="924"/>
      <c r="AO270" s="924"/>
      <c r="AP270" s="924"/>
      <c r="AQ270" s="924"/>
      <c r="AR270" s="924"/>
      <c r="AS270" s="924"/>
      <c r="AT270" s="660"/>
      <c r="AU270" s="660"/>
      <c r="AV270" s="660"/>
      <c r="AW270" s="660"/>
      <c r="AX270" s="660"/>
      <c r="AY270" s="660"/>
      <c r="AZ270" s="647"/>
      <c r="BA270" s="647"/>
      <c r="BB270" s="646"/>
      <c r="BC270" s="646"/>
      <c r="BD270" s="646"/>
      <c r="BE270" s="646"/>
      <c r="BF270" s="646"/>
      <c r="BG270" s="787"/>
      <c r="BH270" s="787"/>
      <c r="BI270" s="787"/>
      <c r="BJ270" s="787"/>
      <c r="BK270" s="787"/>
      <c r="BL270" s="787"/>
      <c r="BM270" s="787"/>
      <c r="BN270" s="787"/>
      <c r="BO270" s="787"/>
      <c r="BP270" s="633"/>
      <c r="BQ270" s="633"/>
      <c r="BR270" s="633"/>
      <c r="BS270" s="633"/>
      <c r="BT270" s="787"/>
      <c r="BU270" s="787"/>
      <c r="BV270" s="787"/>
      <c r="BW270" s="787"/>
      <c r="BX270" s="787"/>
      <c r="BY270" s="787"/>
      <c r="BZ270" s="787"/>
      <c r="CA270" s="787"/>
      <c r="CB270" s="787"/>
      <c r="CC270" s="633"/>
      <c r="CD270" s="633"/>
      <c r="CE270" s="633"/>
      <c r="CF270" s="633"/>
      <c r="CG270" s="770"/>
      <c r="CH270" s="770"/>
      <c r="CI270" s="770"/>
      <c r="CJ270" s="770"/>
      <c r="CK270" s="770"/>
      <c r="CL270" s="770"/>
      <c r="CM270" s="770"/>
      <c r="CN270" s="770"/>
      <c r="CO270" s="770"/>
      <c r="CP270" s="659"/>
      <c r="CQ270" s="20"/>
      <c r="CR270" s="20"/>
      <c r="CS270" s="20"/>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7"/>
      <c r="DP270" s="17"/>
      <c r="DQ270" s="12"/>
      <c r="DR270" s="12"/>
      <c r="DS270" s="12"/>
      <c r="DT270" s="12"/>
      <c r="DU270" s="12"/>
      <c r="DV270" s="12"/>
      <c r="DW270" s="12"/>
      <c r="DX270" s="12"/>
      <c r="DY270" s="12"/>
      <c r="DZ270" s="12"/>
      <c r="EA270" s="12"/>
      <c r="EB270" s="12"/>
      <c r="EC270" s="12"/>
      <c r="ED270" s="12"/>
      <c r="EE270" s="12"/>
      <c r="EF270" s="12"/>
      <c r="EG270" s="12"/>
      <c r="EH270" s="12"/>
      <c r="EI270" s="43"/>
      <c r="EJ270" s="43"/>
      <c r="EK270" s="43"/>
      <c r="EL270" s="43"/>
      <c r="EM270" s="43"/>
      <c r="EN270" s="43"/>
      <c r="EO270" s="134"/>
      <c r="EP270" s="134"/>
      <c r="EQ270" s="134"/>
      <c r="ER270" s="45"/>
      <c r="ES270" s="45"/>
      <c r="ET270" s="779"/>
      <c r="EU270" s="779"/>
      <c r="EV270" s="779"/>
      <c r="EW270" s="779"/>
      <c r="EX270" s="779"/>
      <c r="EY270" s="779"/>
      <c r="EZ270" s="779"/>
      <c r="FA270" s="779"/>
      <c r="FB270" s="779"/>
      <c r="FC270" s="45"/>
      <c r="FD270" s="45"/>
      <c r="FE270" s="45"/>
      <c r="FF270" s="45"/>
      <c r="FG270" s="779"/>
      <c r="FH270" s="779"/>
      <c r="FI270" s="779"/>
      <c r="FJ270" s="779"/>
      <c r="FK270" s="779"/>
      <c r="FL270" s="779"/>
      <c r="FM270" s="779"/>
      <c r="FN270" s="779"/>
      <c r="FO270" s="779"/>
      <c r="FP270" s="134"/>
      <c r="FQ270" s="134"/>
      <c r="FR270" s="134"/>
      <c r="FS270" s="134"/>
      <c r="FT270" s="134"/>
      <c r="FU270" s="134"/>
      <c r="FV270" s="12"/>
      <c r="FW270" s="12"/>
      <c r="FX270" s="12"/>
      <c r="FY270" s="12"/>
      <c r="FZ270" s="12"/>
      <c r="GA270" s="6"/>
      <c r="GB270" s="6"/>
      <c r="GC270" s="62"/>
      <c r="GD270" s="14"/>
      <c r="GE270" s="12"/>
      <c r="GF270" s="12"/>
      <c r="GG270" s="12"/>
      <c r="GH270" s="12"/>
      <c r="GI270" s="12"/>
      <c r="GJ270" s="12"/>
      <c r="GK270" s="24"/>
    </row>
    <row r="271" spans="1:193" ht="15.75">
      <c r="A271" s="386"/>
      <c r="B271" s="223"/>
      <c r="C271" s="389"/>
      <c r="D271" s="389"/>
      <c r="E271" s="1168" t="s">
        <v>245</v>
      </c>
      <c r="F271" s="924"/>
      <c r="G271" s="924"/>
      <c r="H271" s="924"/>
      <c r="I271" s="924"/>
      <c r="J271" s="924"/>
      <c r="K271" s="924"/>
      <c r="L271" s="924"/>
      <c r="M271" s="924"/>
      <c r="N271" s="924"/>
      <c r="O271" s="924"/>
      <c r="P271" s="924"/>
      <c r="Q271" s="924"/>
      <c r="R271" s="924"/>
      <c r="S271" s="924"/>
      <c r="T271" s="924"/>
      <c r="U271" s="924"/>
      <c r="V271" s="924"/>
      <c r="W271" s="924"/>
      <c r="X271" s="924"/>
      <c r="Y271" s="924"/>
      <c r="Z271" s="924"/>
      <c r="AA271" s="924"/>
      <c r="AB271" s="924"/>
      <c r="AC271" s="924"/>
      <c r="AD271" s="924"/>
      <c r="AE271" s="924"/>
      <c r="AF271" s="924"/>
      <c r="AG271" s="924"/>
      <c r="AH271" s="924"/>
      <c r="AI271" s="924"/>
      <c r="AJ271" s="924"/>
      <c r="AK271" s="924"/>
      <c r="AL271" s="924"/>
      <c r="AM271" s="924"/>
      <c r="AN271" s="924"/>
      <c r="AO271" s="924"/>
      <c r="AP271" s="924"/>
      <c r="AQ271" s="924"/>
      <c r="AR271" s="924"/>
      <c r="AS271" s="924"/>
      <c r="AT271" s="660"/>
      <c r="AU271" s="660"/>
      <c r="AV271" s="660"/>
      <c r="AW271" s="660"/>
      <c r="AX271" s="660"/>
      <c r="AY271" s="660"/>
      <c r="AZ271" s="647"/>
      <c r="BA271" s="647"/>
      <c r="BB271" s="646"/>
      <c r="BC271" s="646"/>
      <c r="BD271" s="646"/>
      <c r="BE271" s="646"/>
      <c r="BF271" s="646"/>
      <c r="BG271" s="787"/>
      <c r="BH271" s="787"/>
      <c r="BI271" s="787"/>
      <c r="BJ271" s="787"/>
      <c r="BK271" s="787"/>
      <c r="BL271" s="787"/>
      <c r="BM271" s="787"/>
      <c r="BN271" s="787"/>
      <c r="BO271" s="787"/>
      <c r="BP271" s="633"/>
      <c r="BQ271" s="633"/>
      <c r="BR271" s="633"/>
      <c r="BS271" s="633"/>
      <c r="BT271" s="787" t="e">
        <f>BT234</f>
        <v>#DIV/0!</v>
      </c>
      <c r="BU271" s="787"/>
      <c r="BV271" s="787"/>
      <c r="BW271" s="787"/>
      <c r="BX271" s="787"/>
      <c r="BY271" s="787"/>
      <c r="BZ271" s="787"/>
      <c r="CA271" s="787"/>
      <c r="CB271" s="787"/>
      <c r="CC271" s="633"/>
      <c r="CD271" s="633"/>
      <c r="CE271" s="633"/>
      <c r="CF271" s="633"/>
      <c r="CG271" s="787"/>
      <c r="CH271" s="787"/>
      <c r="CI271" s="787"/>
      <c r="CJ271" s="787"/>
      <c r="CK271" s="787"/>
      <c r="CL271" s="787"/>
      <c r="CM271" s="787"/>
      <c r="CN271" s="787"/>
      <c r="CO271" s="787"/>
      <c r="CP271" s="653"/>
      <c r="CQ271" s="20"/>
      <c r="CR271" s="20"/>
      <c r="CS271" s="20"/>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36"/>
      <c r="FD271" s="136"/>
      <c r="FE271" s="136"/>
      <c r="FF271" s="136"/>
      <c r="FG271" s="779"/>
      <c r="FH271" s="779"/>
      <c r="FI271" s="779"/>
      <c r="FJ271" s="779"/>
      <c r="FK271" s="779"/>
      <c r="FL271" s="779"/>
      <c r="FM271" s="779"/>
      <c r="FN271" s="779"/>
      <c r="FO271" s="779"/>
      <c r="FP271" s="134"/>
      <c r="FQ271" s="134"/>
      <c r="FR271" s="134"/>
      <c r="FS271" s="134"/>
      <c r="FT271" s="134"/>
      <c r="FU271" s="134"/>
      <c r="FV271" s="12"/>
      <c r="FW271" s="12"/>
      <c r="FX271" s="12"/>
      <c r="FY271" s="12"/>
      <c r="FZ271" s="12"/>
      <c r="GA271" s="6"/>
      <c r="GB271" s="6"/>
      <c r="GC271" s="62"/>
      <c r="GD271" s="14"/>
      <c r="GE271" s="12"/>
      <c r="GF271" s="12"/>
      <c r="GG271" s="12"/>
      <c r="GH271" s="12"/>
      <c r="GI271" s="12"/>
      <c r="GJ271" s="12"/>
      <c r="GK271" s="24"/>
    </row>
    <row r="272" spans="1:193" ht="15.75">
      <c r="A272" s="386"/>
      <c r="B272" s="223"/>
      <c r="C272" s="389"/>
      <c r="D272" s="389"/>
      <c r="E272" s="1168" t="s">
        <v>246</v>
      </c>
      <c r="F272" s="924"/>
      <c r="G272" s="924"/>
      <c r="H272" s="924"/>
      <c r="I272" s="924"/>
      <c r="J272" s="924"/>
      <c r="K272" s="924"/>
      <c r="L272" s="924"/>
      <c r="M272" s="924"/>
      <c r="N272" s="924"/>
      <c r="O272" s="924"/>
      <c r="P272" s="924"/>
      <c r="Q272" s="924"/>
      <c r="R272" s="924"/>
      <c r="S272" s="924"/>
      <c r="T272" s="924"/>
      <c r="U272" s="924"/>
      <c r="V272" s="924"/>
      <c r="W272" s="924"/>
      <c r="X272" s="924"/>
      <c r="Y272" s="924"/>
      <c r="Z272" s="924"/>
      <c r="AA272" s="924"/>
      <c r="AB272" s="924"/>
      <c r="AC272" s="924"/>
      <c r="AD272" s="924"/>
      <c r="AE272" s="924"/>
      <c r="AF272" s="924"/>
      <c r="AG272" s="924"/>
      <c r="AH272" s="924"/>
      <c r="AI272" s="924"/>
      <c r="AJ272" s="924"/>
      <c r="AK272" s="924"/>
      <c r="AL272" s="924"/>
      <c r="AM272" s="924"/>
      <c r="AN272" s="924"/>
      <c r="AO272" s="924"/>
      <c r="AP272" s="924"/>
      <c r="AQ272" s="924"/>
      <c r="AR272" s="924"/>
      <c r="AS272" s="924"/>
      <c r="AT272" s="924"/>
      <c r="AU272" s="924"/>
      <c r="AV272" s="924"/>
      <c r="AW272" s="924"/>
      <c r="AX272" s="924"/>
      <c r="AY272" s="924"/>
      <c r="AZ272" s="924"/>
      <c r="BA272" s="924"/>
      <c r="BB272" s="924"/>
      <c r="BC272" s="924"/>
      <c r="BD272" s="924"/>
      <c r="BE272" s="924"/>
      <c r="BF272" s="646"/>
      <c r="BG272" s="787"/>
      <c r="BH272" s="787"/>
      <c r="BI272" s="787"/>
      <c r="BJ272" s="787"/>
      <c r="BK272" s="787"/>
      <c r="BL272" s="787"/>
      <c r="BM272" s="787"/>
      <c r="BN272" s="787"/>
      <c r="BO272" s="787"/>
      <c r="BP272" s="633"/>
      <c r="BQ272" s="633"/>
      <c r="BR272" s="633"/>
      <c r="BS272" s="633"/>
      <c r="BT272" s="787" t="e">
        <f>CG269</f>
        <v>#DIV/0!</v>
      </c>
      <c r="BU272" s="787"/>
      <c r="BV272" s="787"/>
      <c r="BW272" s="787"/>
      <c r="BX272" s="787"/>
      <c r="BY272" s="787"/>
      <c r="BZ272" s="787"/>
      <c r="CA272" s="787"/>
      <c r="CB272" s="787"/>
      <c r="CC272" s="633"/>
      <c r="CD272" s="633"/>
      <c r="CE272" s="633"/>
      <c r="CF272" s="633"/>
      <c r="CG272" s="787"/>
      <c r="CH272" s="787"/>
      <c r="CI272" s="787"/>
      <c r="CJ272" s="787"/>
      <c r="CK272" s="787"/>
      <c r="CL272" s="787"/>
      <c r="CM272" s="787"/>
      <c r="CN272" s="787"/>
      <c r="CO272" s="787"/>
      <c r="CP272" s="653"/>
      <c r="CQ272" s="20"/>
      <c r="CR272" s="20"/>
      <c r="CS272" s="20"/>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185"/>
      <c r="DP272" s="1185"/>
      <c r="DQ272" s="1185"/>
      <c r="DR272" s="1185"/>
      <c r="DS272" s="1185"/>
      <c r="DT272" s="1185"/>
      <c r="DU272" s="1185"/>
      <c r="DV272" s="1185"/>
      <c r="DW272" s="1185"/>
      <c r="DX272" s="1185"/>
      <c r="DY272" s="12"/>
      <c r="DZ272" s="1036"/>
      <c r="EA272" s="1036"/>
      <c r="EB272" s="1036"/>
      <c r="EC272" s="1036"/>
      <c r="ED272" s="1036"/>
      <c r="EE272" s="1036"/>
      <c r="EF272" s="1036"/>
      <c r="EG272" s="1036"/>
      <c r="EH272" s="1036"/>
      <c r="EI272" s="1036"/>
      <c r="EJ272" s="1036"/>
      <c r="EK272" s="1036"/>
      <c r="EL272" s="1036"/>
      <c r="EM272" s="1036"/>
      <c r="EN272" s="1036"/>
      <c r="EO272" s="1036"/>
      <c r="EP272" s="1036"/>
      <c r="EQ272" s="1036"/>
      <c r="ER272" s="1036"/>
      <c r="ES272" s="1036"/>
      <c r="ET272" s="1036"/>
      <c r="EU272" s="1036"/>
      <c r="EV272" s="1036"/>
      <c r="EW272" s="1036"/>
      <c r="EX272" s="1036"/>
      <c r="EY272" s="1036"/>
      <c r="EZ272" s="1036"/>
      <c r="FA272" s="1036"/>
      <c r="FB272" s="1036"/>
      <c r="FC272" s="1036"/>
      <c r="FD272" s="1036"/>
      <c r="FE272" s="45"/>
      <c r="FF272" s="45"/>
      <c r="FG272" s="779"/>
      <c r="FH272" s="779"/>
      <c r="FI272" s="779"/>
      <c r="FJ272" s="779"/>
      <c r="FK272" s="779"/>
      <c r="FL272" s="779"/>
      <c r="FM272" s="779"/>
      <c r="FN272" s="779"/>
      <c r="FO272" s="779"/>
      <c r="FP272" s="134"/>
      <c r="FQ272" s="134"/>
      <c r="FR272" s="134"/>
      <c r="FS272" s="134"/>
      <c r="FT272" s="134"/>
      <c r="FU272" s="134"/>
      <c r="FV272" s="12"/>
      <c r="FW272" s="12"/>
      <c r="FX272" s="12"/>
      <c r="FY272" s="12"/>
      <c r="FZ272" s="12"/>
      <c r="GA272" s="6"/>
      <c r="GB272" s="6"/>
      <c r="GC272" s="62"/>
      <c r="GD272" s="14"/>
      <c r="GE272" s="12"/>
      <c r="GF272" s="12"/>
      <c r="GG272" s="12"/>
      <c r="GH272" s="12"/>
      <c r="GI272" s="12"/>
      <c r="GJ272" s="12"/>
      <c r="GK272" s="24"/>
    </row>
    <row r="273" spans="1:193" ht="15.75">
      <c r="A273" s="386"/>
      <c r="B273" s="223"/>
      <c r="C273" s="389"/>
      <c r="D273" s="389"/>
      <c r="E273" s="1168" t="s">
        <v>247</v>
      </c>
      <c r="F273" s="924"/>
      <c r="G273" s="924"/>
      <c r="H273" s="924"/>
      <c r="I273" s="924"/>
      <c r="J273" s="924"/>
      <c r="K273" s="924"/>
      <c r="L273" s="924"/>
      <c r="M273" s="924"/>
      <c r="N273" s="924"/>
      <c r="O273" s="924"/>
      <c r="P273" s="924"/>
      <c r="Q273" s="924"/>
      <c r="R273" s="924"/>
      <c r="S273" s="924"/>
      <c r="T273" s="924"/>
      <c r="U273" s="924"/>
      <c r="V273" s="924"/>
      <c r="W273" s="924"/>
      <c r="X273" s="924"/>
      <c r="Y273" s="924"/>
      <c r="Z273" s="924"/>
      <c r="AA273" s="924"/>
      <c r="AB273" s="924"/>
      <c r="AC273" s="924"/>
      <c r="AD273" s="924"/>
      <c r="AE273" s="924"/>
      <c r="AF273" s="924"/>
      <c r="AG273" s="924"/>
      <c r="AH273" s="924"/>
      <c r="AI273" s="924"/>
      <c r="AJ273" s="924"/>
      <c r="AK273" s="924"/>
      <c r="AL273" s="924"/>
      <c r="AM273" s="924"/>
      <c r="AN273" s="924"/>
      <c r="AO273" s="924"/>
      <c r="AP273" s="924"/>
      <c r="AQ273" s="924"/>
      <c r="AR273" s="924"/>
      <c r="AS273" s="924"/>
      <c r="AT273" s="660"/>
      <c r="AU273" s="660"/>
      <c r="AV273" s="660"/>
      <c r="AW273" s="660"/>
      <c r="AX273" s="660"/>
      <c r="AY273" s="660"/>
      <c r="AZ273" s="647"/>
      <c r="BA273" s="647"/>
      <c r="BB273" s="646"/>
      <c r="BC273" s="646"/>
      <c r="BD273" s="646"/>
      <c r="BE273" s="646"/>
      <c r="BF273" s="646"/>
      <c r="BG273" s="787"/>
      <c r="BH273" s="787"/>
      <c r="BI273" s="787"/>
      <c r="BJ273" s="787"/>
      <c r="BK273" s="787"/>
      <c r="BL273" s="787"/>
      <c r="BM273" s="787"/>
      <c r="BN273" s="787"/>
      <c r="BO273" s="787"/>
      <c r="BP273" s="633"/>
      <c r="BQ273" s="633"/>
      <c r="BR273" s="633"/>
      <c r="BS273" s="633"/>
      <c r="BT273" s="787" t="e">
        <f>SUM(BT271:CB272)</f>
        <v>#DIV/0!</v>
      </c>
      <c r="BU273" s="787"/>
      <c r="BV273" s="787"/>
      <c r="BW273" s="787"/>
      <c r="BX273" s="787"/>
      <c r="BY273" s="787"/>
      <c r="BZ273" s="787"/>
      <c r="CA273" s="787"/>
      <c r="CB273" s="787"/>
      <c r="CC273" s="633"/>
      <c r="CD273" s="633"/>
      <c r="CE273" s="633"/>
      <c r="CF273" s="633"/>
      <c r="CG273" s="787"/>
      <c r="CH273" s="787"/>
      <c r="CI273" s="787"/>
      <c r="CJ273" s="787"/>
      <c r="CK273" s="787"/>
      <c r="CL273" s="787"/>
      <c r="CM273" s="787"/>
      <c r="CN273" s="787"/>
      <c r="CO273" s="787"/>
      <c r="CP273" s="653"/>
      <c r="CQ273" s="20"/>
      <c r="CR273" s="20"/>
      <c r="CS273" s="20"/>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167"/>
      <c r="DP273" s="1167"/>
      <c r="DQ273" s="1167"/>
      <c r="DR273" s="1167"/>
      <c r="DS273" s="1167"/>
      <c r="DT273" s="1167"/>
      <c r="DU273" s="1167"/>
      <c r="DV273" s="1167"/>
      <c r="DW273" s="1167"/>
      <c r="DX273" s="1167"/>
      <c r="DY273" s="12"/>
      <c r="DZ273" s="1036"/>
      <c r="EA273" s="1036"/>
      <c r="EB273" s="1036"/>
      <c r="EC273" s="1036"/>
      <c r="ED273" s="1036"/>
      <c r="EE273" s="1036"/>
      <c r="EF273" s="1036"/>
      <c r="EG273" s="1036"/>
      <c r="EH273" s="1036"/>
      <c r="EI273" s="1036"/>
      <c r="EJ273" s="1036"/>
      <c r="EK273" s="1036"/>
      <c r="EL273" s="1036"/>
      <c r="EM273" s="1036"/>
      <c r="EN273" s="1036"/>
      <c r="EO273" s="1036"/>
      <c r="EP273" s="1036"/>
      <c r="EQ273" s="1036"/>
      <c r="ER273" s="1036"/>
      <c r="ES273" s="1036"/>
      <c r="ET273" s="1036"/>
      <c r="EU273" s="1036"/>
      <c r="EV273" s="1036"/>
      <c r="EW273" s="1036"/>
      <c r="EX273" s="1036"/>
      <c r="EY273" s="1036"/>
      <c r="EZ273" s="1036"/>
      <c r="FA273" s="1036"/>
      <c r="FB273" s="1036"/>
      <c r="FC273" s="1036"/>
      <c r="FD273" s="1036"/>
      <c r="FE273" s="636"/>
      <c r="FF273" s="636"/>
      <c r="FG273" s="636"/>
      <c r="FH273" s="636"/>
      <c r="FI273" s="636"/>
      <c r="FJ273" s="636"/>
      <c r="FK273" s="636"/>
      <c r="FL273" s="636"/>
      <c r="FM273" s="636"/>
      <c r="FN273" s="636"/>
      <c r="FO273" s="636"/>
      <c r="FP273" s="134"/>
      <c r="FQ273" s="134"/>
      <c r="FR273" s="134"/>
      <c r="FS273" s="134"/>
      <c r="FT273" s="134"/>
      <c r="FU273" s="134"/>
      <c r="FV273" s="12"/>
      <c r="FW273" s="12"/>
      <c r="FX273" s="12"/>
      <c r="FY273" s="12"/>
      <c r="FZ273" s="12"/>
      <c r="GA273" s="6"/>
      <c r="GB273" s="6"/>
      <c r="GC273" s="62"/>
      <c r="GD273" s="14"/>
      <c r="GE273" s="12"/>
      <c r="GF273" s="12"/>
      <c r="GG273" s="12"/>
      <c r="GH273" s="12"/>
      <c r="GI273" s="12"/>
      <c r="GJ273" s="12"/>
      <c r="GK273" s="24"/>
    </row>
    <row r="274" spans="1:193" ht="15.75">
      <c r="A274" s="386"/>
      <c r="B274" s="223"/>
      <c r="C274" s="389"/>
      <c r="D274" s="389"/>
      <c r="E274" s="1168" t="s">
        <v>248</v>
      </c>
      <c r="F274" s="924"/>
      <c r="G274" s="924"/>
      <c r="H274" s="924"/>
      <c r="I274" s="924"/>
      <c r="J274" s="924"/>
      <c r="K274" s="924"/>
      <c r="L274" s="924"/>
      <c r="M274" s="924"/>
      <c r="N274" s="924"/>
      <c r="O274" s="924"/>
      <c r="P274" s="924"/>
      <c r="Q274" s="924"/>
      <c r="R274" s="924"/>
      <c r="S274" s="924"/>
      <c r="T274" s="924"/>
      <c r="U274" s="924"/>
      <c r="V274" s="924"/>
      <c r="W274" s="924"/>
      <c r="X274" s="924"/>
      <c r="Y274" s="924"/>
      <c r="Z274" s="924"/>
      <c r="AA274" s="924"/>
      <c r="AB274" s="924"/>
      <c r="AC274" s="924"/>
      <c r="AD274" s="924"/>
      <c r="AE274" s="924"/>
      <c r="AF274" s="924"/>
      <c r="AG274" s="924"/>
      <c r="AH274" s="924"/>
      <c r="AI274" s="924"/>
      <c r="AJ274" s="924"/>
      <c r="AK274" s="924"/>
      <c r="AL274" s="924"/>
      <c r="AM274" s="924"/>
      <c r="AN274" s="924"/>
      <c r="AO274" s="924"/>
      <c r="AP274" s="924"/>
      <c r="AQ274" s="924"/>
      <c r="AR274" s="924"/>
      <c r="AS274" s="924"/>
      <c r="AT274" s="660"/>
      <c r="AU274" s="660"/>
      <c r="AV274" s="660"/>
      <c r="AW274" s="660"/>
      <c r="AX274" s="660"/>
      <c r="AY274" s="660"/>
      <c r="AZ274" s="647"/>
      <c r="BA274" s="647"/>
      <c r="BB274" s="646"/>
      <c r="BC274" s="646"/>
      <c r="BD274" s="646"/>
      <c r="BE274" s="646"/>
      <c r="BF274" s="646"/>
      <c r="BG274" s="787"/>
      <c r="BH274" s="787"/>
      <c r="BI274" s="787"/>
      <c r="BJ274" s="787"/>
      <c r="BK274" s="787"/>
      <c r="BL274" s="787"/>
      <c r="BM274" s="787"/>
      <c r="BN274" s="787"/>
      <c r="BO274" s="787"/>
      <c r="BP274" s="633"/>
      <c r="BQ274" s="633"/>
      <c r="BR274" s="633"/>
      <c r="BS274" s="633"/>
      <c r="BT274" s="771" t="e">
        <f>BT273/BT271</f>
        <v>#DIV/0!</v>
      </c>
      <c r="BU274" s="771"/>
      <c r="BV274" s="771"/>
      <c r="BW274" s="771"/>
      <c r="BX274" s="771"/>
      <c r="BY274" s="771"/>
      <c r="BZ274" s="771"/>
      <c r="CA274" s="771"/>
      <c r="CB274" s="771"/>
      <c r="CC274" s="633"/>
      <c r="CD274" s="633"/>
      <c r="CE274" s="633"/>
      <c r="CF274" s="633"/>
      <c r="CG274" s="787"/>
      <c r="CH274" s="787"/>
      <c r="CI274" s="787"/>
      <c r="CJ274" s="787"/>
      <c r="CK274" s="787"/>
      <c r="CL274" s="787"/>
      <c r="CM274" s="787"/>
      <c r="CN274" s="787"/>
      <c r="CO274" s="787"/>
      <c r="CP274" s="653"/>
      <c r="CQ274" s="20"/>
      <c r="CR274" s="20"/>
      <c r="CS274" s="20"/>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185"/>
      <c r="DP274" s="1185"/>
      <c r="DQ274" s="1185"/>
      <c r="DR274" s="1185"/>
      <c r="DS274" s="1185"/>
      <c r="DT274" s="1185"/>
      <c r="DU274" s="1185"/>
      <c r="DV274" s="1185"/>
      <c r="DW274" s="1185"/>
      <c r="DX274" s="1185"/>
      <c r="DY274" s="1169"/>
      <c r="DZ274" s="1169"/>
      <c r="EA274" s="1169"/>
      <c r="EB274" s="1169"/>
      <c r="EC274" s="1169"/>
      <c r="ED274" s="1169"/>
      <c r="EE274" s="1169"/>
      <c r="EF274" s="1169"/>
      <c r="EG274" s="1169"/>
      <c r="EH274" s="1169"/>
      <c r="EI274" s="1169"/>
      <c r="EJ274" s="1169"/>
      <c r="EK274" s="1169"/>
      <c r="EL274" s="1169"/>
      <c r="EM274" s="1169"/>
      <c r="EN274" s="1169"/>
      <c r="EO274" s="1169"/>
      <c r="EP274" s="1169"/>
      <c r="EQ274" s="1169"/>
      <c r="ER274" s="1169"/>
      <c r="ES274" s="1169"/>
      <c r="ET274" s="1169"/>
      <c r="EU274" s="1169"/>
      <c r="EV274" s="1169"/>
      <c r="EW274" s="1169"/>
      <c r="EX274" s="1169"/>
      <c r="EY274" s="1169"/>
      <c r="EZ274" s="1169"/>
      <c r="FA274" s="1169"/>
      <c r="FB274" s="1169"/>
      <c r="FC274" s="1169"/>
      <c r="FD274" s="1169"/>
      <c r="FE274" s="1169"/>
      <c r="FF274" s="45"/>
      <c r="FG274" s="779"/>
      <c r="FH274" s="779"/>
      <c r="FI274" s="779"/>
      <c r="FJ274" s="779"/>
      <c r="FK274" s="779"/>
      <c r="FL274" s="779"/>
      <c r="FM274" s="779"/>
      <c r="FN274" s="779"/>
      <c r="FO274" s="779"/>
      <c r="FP274" s="134"/>
      <c r="FQ274" s="134"/>
      <c r="FR274" s="134"/>
      <c r="FS274" s="134"/>
      <c r="FT274" s="134"/>
      <c r="FU274" s="134"/>
      <c r="FV274" s="12"/>
      <c r="FW274" s="12"/>
      <c r="FX274" s="12"/>
      <c r="FY274" s="12"/>
      <c r="FZ274" s="12"/>
      <c r="GA274" s="6"/>
      <c r="GB274" s="6"/>
      <c r="GC274" s="62"/>
      <c r="GD274" s="14"/>
      <c r="GE274" s="12"/>
      <c r="GF274" s="12"/>
      <c r="GG274" s="12"/>
      <c r="GH274" s="12"/>
      <c r="GI274" s="12"/>
      <c r="GJ274" s="12"/>
      <c r="GK274" s="24"/>
    </row>
    <row r="275" spans="1:193" ht="15.75">
      <c r="A275" s="386"/>
      <c r="B275" s="223"/>
      <c r="C275" s="389"/>
      <c r="D275" s="389"/>
      <c r="E275" s="652"/>
      <c r="F275" s="924"/>
      <c r="G275" s="924"/>
      <c r="H275" s="924"/>
      <c r="I275" s="924"/>
      <c r="J275" s="924"/>
      <c r="K275" s="924"/>
      <c r="L275" s="924"/>
      <c r="M275" s="924"/>
      <c r="N275" s="924"/>
      <c r="O275" s="924"/>
      <c r="P275" s="924"/>
      <c r="Q275" s="924"/>
      <c r="R275" s="924"/>
      <c r="S275" s="924"/>
      <c r="T275" s="924"/>
      <c r="U275" s="924"/>
      <c r="V275" s="924"/>
      <c r="W275" s="924"/>
      <c r="X275" s="924"/>
      <c r="Y275" s="924"/>
      <c r="Z275" s="924"/>
      <c r="AA275" s="924"/>
      <c r="AB275" s="924"/>
      <c r="AC275" s="924"/>
      <c r="AD275" s="924"/>
      <c r="AE275" s="924"/>
      <c r="AF275" s="924"/>
      <c r="AG275" s="924"/>
      <c r="AH275" s="924"/>
      <c r="AI275" s="924"/>
      <c r="AJ275" s="924"/>
      <c r="AK275" s="924"/>
      <c r="AL275" s="924"/>
      <c r="AM275" s="924"/>
      <c r="AN275" s="924"/>
      <c r="AO275" s="924"/>
      <c r="AP275" s="924"/>
      <c r="AQ275" s="924"/>
      <c r="AR275" s="924"/>
      <c r="AS275" s="924"/>
      <c r="AT275" s="647"/>
      <c r="AU275" s="647"/>
      <c r="AV275" s="647"/>
      <c r="AW275" s="647"/>
      <c r="AX275" s="647"/>
      <c r="AY275" s="647"/>
      <c r="AZ275" s="647"/>
      <c r="BA275" s="647"/>
      <c r="BB275" s="646"/>
      <c r="BC275" s="646"/>
      <c r="BD275" s="646"/>
      <c r="BE275" s="646"/>
      <c r="BF275" s="646"/>
      <c r="BG275" s="787"/>
      <c r="BH275" s="787"/>
      <c r="BI275" s="787"/>
      <c r="BJ275" s="787"/>
      <c r="BK275" s="787"/>
      <c r="BL275" s="787"/>
      <c r="BM275" s="787"/>
      <c r="BN275" s="787"/>
      <c r="BO275" s="787"/>
      <c r="BP275" s="633"/>
      <c r="BQ275" s="633"/>
      <c r="BR275" s="633"/>
      <c r="BS275" s="633"/>
      <c r="BT275" s="787"/>
      <c r="BU275" s="787"/>
      <c r="BV275" s="787"/>
      <c r="BW275" s="787"/>
      <c r="BX275" s="787"/>
      <c r="BY275" s="787"/>
      <c r="BZ275" s="787"/>
      <c r="CA275" s="787"/>
      <c r="CB275" s="787"/>
      <c r="CC275" s="633"/>
      <c r="CD275" s="633"/>
      <c r="CE275" s="633"/>
      <c r="CF275" s="633"/>
      <c r="CG275" s="787"/>
      <c r="CH275" s="787"/>
      <c r="CI275" s="787"/>
      <c r="CJ275" s="787"/>
      <c r="CK275" s="787"/>
      <c r="CL275" s="787"/>
      <c r="CM275" s="787"/>
      <c r="CN275" s="787"/>
      <c r="CO275" s="787"/>
      <c r="CP275" s="653"/>
      <c r="CQ275" s="20"/>
      <c r="CR275" s="20"/>
      <c r="CS275" s="20"/>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187"/>
      <c r="DP275" s="1187"/>
      <c r="DQ275" s="1187"/>
      <c r="DR275" s="1187"/>
      <c r="DS275" s="1187"/>
      <c r="DT275" s="1187"/>
      <c r="DU275" s="1187"/>
      <c r="DV275" s="1187"/>
      <c r="DW275" s="1187"/>
      <c r="DX275" s="1187"/>
      <c r="DY275" s="1174"/>
      <c r="DZ275" s="1174"/>
      <c r="EA275" s="1174"/>
      <c r="EB275" s="1174"/>
      <c r="EC275" s="1174"/>
      <c r="ED275" s="1174"/>
      <c r="EE275" s="1174"/>
      <c r="EF275" s="1174"/>
      <c r="EG275" s="1174"/>
      <c r="EH275" s="1174"/>
      <c r="EI275" s="1174"/>
      <c r="EJ275" s="1174"/>
      <c r="EK275" s="1174"/>
      <c r="EL275" s="1174"/>
      <c r="EM275" s="1174"/>
      <c r="EN275" s="1174"/>
      <c r="EO275" s="1174"/>
      <c r="EP275" s="1174"/>
      <c r="EQ275" s="1174"/>
      <c r="ER275" s="1174"/>
      <c r="ES275" s="1174"/>
      <c r="ET275" s="1174"/>
      <c r="EU275" s="1174"/>
      <c r="EV275" s="1174"/>
      <c r="EW275" s="1174"/>
      <c r="EX275" s="1174"/>
      <c r="EY275" s="1174"/>
      <c r="EZ275" s="1174"/>
      <c r="FA275" s="1174"/>
      <c r="FB275" s="1174"/>
      <c r="FC275" s="1174"/>
      <c r="FD275" s="1174"/>
      <c r="FE275" s="1174"/>
      <c r="FF275" s="1174"/>
      <c r="FG275" s="1174"/>
      <c r="FH275" s="1174"/>
      <c r="FI275" s="1174"/>
      <c r="FJ275" s="1174"/>
      <c r="FK275" s="1174"/>
      <c r="FL275" s="1174"/>
      <c r="FM275" s="1174"/>
      <c r="FN275" s="1174"/>
      <c r="FO275" s="1174"/>
      <c r="FP275" s="134"/>
      <c r="FQ275" s="134"/>
      <c r="FR275" s="134"/>
      <c r="FS275" s="134"/>
      <c r="FT275" s="134"/>
      <c r="FU275" s="134"/>
      <c r="FV275" s="12"/>
      <c r="FW275" s="12"/>
      <c r="FX275" s="12"/>
      <c r="FY275" s="12"/>
      <c r="FZ275" s="12"/>
      <c r="GA275" s="6"/>
      <c r="GB275" s="6"/>
      <c r="GC275" s="62"/>
      <c r="GD275" s="14"/>
      <c r="GE275" s="12"/>
      <c r="GF275" s="12"/>
      <c r="GG275" s="12"/>
      <c r="GH275" s="12"/>
      <c r="GI275" s="12"/>
      <c r="GJ275" s="12"/>
      <c r="GK275" s="24"/>
    </row>
    <row r="276" spans="1:193" ht="14.25" customHeight="1">
      <c r="A276" s="386"/>
      <c r="B276" s="12"/>
      <c r="C276" s="67"/>
      <c r="D276" s="67"/>
      <c r="E276" s="64"/>
      <c r="F276" s="64"/>
      <c r="G276" s="64"/>
      <c r="H276" s="64"/>
      <c r="I276" s="64"/>
      <c r="J276" s="64"/>
      <c r="K276" s="64"/>
      <c r="L276" s="64"/>
      <c r="M276" s="64"/>
      <c r="N276" s="64"/>
      <c r="O276" s="64"/>
      <c r="P276" s="64"/>
      <c r="Q276" s="64"/>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54"/>
      <c r="AV276" s="54"/>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390"/>
      <c r="GJ276" s="390"/>
      <c r="GK276" s="390"/>
    </row>
    <row r="277" spans="1:193" ht="15.75" customHeight="1">
      <c r="A277" s="386"/>
      <c r="B277" s="12"/>
      <c r="C277" s="389"/>
      <c r="D277" s="389"/>
      <c r="E277" s="422" t="s">
        <v>184</v>
      </c>
      <c r="F277" s="185"/>
      <c r="G277" s="332"/>
      <c r="H277" s="332"/>
      <c r="I277" s="332"/>
      <c r="J277" s="332"/>
      <c r="K277" s="332"/>
      <c r="L277" s="332"/>
      <c r="M277" s="202"/>
      <c r="N277" s="202"/>
      <c r="O277" s="202"/>
      <c r="P277" s="202"/>
      <c r="Q277" s="202"/>
      <c r="R277" s="202"/>
      <c r="S277" s="202"/>
      <c r="T277" s="202"/>
      <c r="U277" s="202"/>
      <c r="V277" s="202"/>
      <c r="W277" s="10"/>
      <c r="X277" s="10"/>
      <c r="Y277" s="10"/>
      <c r="Z277" s="10"/>
      <c r="AA277" s="10"/>
      <c r="AB277" s="10"/>
      <c r="AC277" s="10"/>
      <c r="AD277" s="10"/>
      <c r="AE277" s="10"/>
      <c r="AF277" s="10"/>
      <c r="AG277" s="10"/>
      <c r="AH277" s="10"/>
      <c r="AI277" s="10"/>
      <c r="AJ277" s="42"/>
      <c r="AK277" s="42"/>
      <c r="AL277" s="39"/>
      <c r="AM277" s="39"/>
      <c r="AN277" s="39"/>
      <c r="AO277" s="39"/>
      <c r="AP277" s="39"/>
      <c r="AQ277" s="39"/>
      <c r="AR277" s="39"/>
      <c r="AS277" s="39"/>
      <c r="AT277" s="39"/>
      <c r="AU277" s="39"/>
      <c r="AV277" s="39"/>
      <c r="AW277" s="39"/>
      <c r="AX277" s="39"/>
      <c r="AY277" s="17"/>
      <c r="AZ277" s="17"/>
      <c r="BA277" s="17"/>
      <c r="BB277" s="17"/>
      <c r="BC277" s="17"/>
      <c r="BD277" s="17"/>
      <c r="BE277" s="17"/>
      <c r="BF277" s="17"/>
      <c r="BG277" s="17"/>
      <c r="BH277" s="47"/>
      <c r="BI277" s="174"/>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43"/>
      <c r="EU277" s="43"/>
      <c r="EV277" s="43"/>
      <c r="EW277" s="43"/>
      <c r="EX277" s="43"/>
      <c r="EY277" s="43"/>
      <c r="EZ277" s="134"/>
      <c r="FA277" s="134"/>
      <c r="FB277" s="134"/>
      <c r="FC277" s="134"/>
      <c r="FD277" s="134"/>
      <c r="FE277" s="134"/>
      <c r="FF277" s="134"/>
      <c r="FG277" s="134"/>
      <c r="FH277" s="134"/>
      <c r="FI277" s="134"/>
      <c r="FJ277" s="134"/>
      <c r="FK277" s="134"/>
      <c r="FL277" s="12"/>
      <c r="FM277" s="12"/>
      <c r="FN277" s="12"/>
      <c r="FO277" s="12"/>
      <c r="FP277" s="12"/>
      <c r="FQ277" s="6"/>
      <c r="FR277" s="6"/>
      <c r="FS277" s="62"/>
      <c r="FT277" s="14"/>
      <c r="FU277" s="12"/>
      <c r="FV277" s="12"/>
      <c r="FW277" s="12"/>
      <c r="FX277" s="12"/>
      <c r="FY277" s="12"/>
      <c r="FZ277" s="12"/>
      <c r="GA277" s="24"/>
      <c r="GB277" s="25"/>
      <c r="GC277" s="63"/>
      <c r="GD277" s="63"/>
      <c r="GE277" s="63"/>
      <c r="GF277" s="63"/>
      <c r="GG277" s="62"/>
      <c r="GH277" s="14"/>
      <c r="GI277" s="392"/>
      <c r="GJ277" s="392"/>
      <c r="GK277" s="392"/>
    </row>
    <row r="278" spans="1:193" ht="15" customHeight="1">
      <c r="A278" s="226"/>
      <c r="B278" s="12"/>
      <c r="C278" s="12"/>
      <c r="D278" s="12"/>
      <c r="E278" s="73"/>
      <c r="F278" s="923"/>
      <c r="G278" s="923"/>
      <c r="H278" s="923"/>
      <c r="I278" s="923"/>
      <c r="J278" s="923"/>
      <c r="K278" s="923"/>
      <c r="L278" s="923"/>
      <c r="M278" s="923"/>
      <c r="N278" s="923"/>
      <c r="O278" s="923"/>
      <c r="P278" s="923"/>
      <c r="Q278" s="923"/>
      <c r="R278" s="923"/>
      <c r="S278" s="923"/>
      <c r="T278" s="923"/>
      <c r="U278" s="923"/>
      <c r="V278" s="923"/>
      <c r="W278" s="923"/>
      <c r="X278" s="923"/>
      <c r="Y278" s="923"/>
      <c r="Z278" s="923"/>
      <c r="AA278" s="923"/>
      <c r="AB278" s="923"/>
      <c r="AC278" s="923"/>
      <c r="AD278" s="923"/>
      <c r="AE278" s="923"/>
      <c r="AF278" s="923"/>
      <c r="AG278" s="923"/>
      <c r="AH278" s="923"/>
      <c r="AI278" s="923"/>
      <c r="AJ278" s="923"/>
      <c r="AK278" s="923"/>
      <c r="AL278" s="53"/>
      <c r="AM278" s="53"/>
      <c r="AN278" s="53"/>
      <c r="AO278" s="53"/>
      <c r="AP278" s="53"/>
      <c r="AQ278" s="53"/>
      <c r="AR278" s="53"/>
      <c r="AS278" s="53"/>
      <c r="AT278" s="53"/>
      <c r="AU278" s="53"/>
      <c r="AV278" s="53"/>
      <c r="AW278" s="53"/>
      <c r="AX278" s="74"/>
      <c r="AY278" s="74"/>
      <c r="AZ278" s="74"/>
      <c r="BA278" s="74"/>
      <c r="BB278" s="74"/>
      <c r="BC278" s="74"/>
      <c r="BD278" s="74"/>
      <c r="BE278" s="1014" t="s">
        <v>174</v>
      </c>
      <c r="BF278" s="1014"/>
      <c r="BG278" s="1014"/>
      <c r="BH278" s="1014"/>
      <c r="BI278" s="1014"/>
      <c r="BJ278" s="1014"/>
      <c r="BK278" s="1014"/>
      <c r="BL278" s="1014"/>
      <c r="BM278" s="1014"/>
      <c r="BN278" s="1014"/>
      <c r="BO278" s="1014"/>
      <c r="BP278" s="1014"/>
      <c r="BQ278" s="1014"/>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75"/>
      <c r="CP278" s="75"/>
      <c r="CQ278" s="260"/>
      <c r="CR278" s="232"/>
      <c r="CS278" s="232"/>
      <c r="CT278" s="232"/>
      <c r="CU278" s="232"/>
      <c r="CV278" s="232"/>
      <c r="CW278" s="232"/>
      <c r="CX278" s="54"/>
      <c r="CY278" s="20"/>
      <c r="CZ278" s="12"/>
      <c r="DA278" s="12"/>
      <c r="DB278" s="20"/>
      <c r="DC278" s="20"/>
      <c r="DD278" s="20"/>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6"/>
      <c r="EK278" s="6"/>
      <c r="EL278" s="6"/>
      <c r="EM278" s="6"/>
      <c r="EN278" s="6"/>
      <c r="EO278" s="6"/>
      <c r="EP278" s="6"/>
      <c r="EQ278" s="6"/>
      <c r="ER278" s="6"/>
      <c r="ES278" s="6"/>
      <c r="ET278" s="6"/>
      <c r="EU278" s="6"/>
      <c r="EV278" s="6"/>
      <c r="EW278" s="6"/>
      <c r="EX278" s="6"/>
      <c r="EY278" s="6"/>
      <c r="EZ278" s="19"/>
      <c r="FA278" s="19"/>
      <c r="FB278" s="19"/>
      <c r="FC278" s="19"/>
      <c r="FD278" s="19"/>
      <c r="FE278" s="19"/>
      <c r="FF278" s="19"/>
      <c r="FG278" s="19"/>
      <c r="FH278" s="19"/>
      <c r="FI278" s="6"/>
      <c r="FJ278" s="134"/>
      <c r="FK278" s="134"/>
      <c r="FL278" s="134"/>
      <c r="FM278" s="134"/>
      <c r="FN278" s="134"/>
      <c r="FO278" s="134"/>
      <c r="FP278" s="134"/>
      <c r="FQ278" s="134"/>
      <c r="FR278" s="134"/>
      <c r="FS278" s="134"/>
      <c r="FT278" s="134"/>
      <c r="FU278" s="134"/>
      <c r="FV278" s="12"/>
      <c r="FW278" s="12"/>
      <c r="FX278" s="12"/>
      <c r="FY278" s="12"/>
      <c r="FZ278" s="12"/>
      <c r="GA278" s="6"/>
      <c r="GB278" s="6"/>
      <c r="GC278" s="62"/>
      <c r="GD278" s="14"/>
      <c r="GE278" s="12"/>
      <c r="GF278" s="12"/>
      <c r="GG278" s="12"/>
      <c r="GH278" s="12"/>
      <c r="GI278" s="12"/>
      <c r="GJ278" s="12"/>
      <c r="GK278" s="24"/>
    </row>
    <row r="279" spans="1:193" ht="15" customHeight="1">
      <c r="A279" s="226"/>
      <c r="B279" s="12"/>
      <c r="C279" s="12"/>
      <c r="D279" s="12"/>
      <c r="E279" s="23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54"/>
      <c r="AM279" s="54"/>
      <c r="AN279" s="54"/>
      <c r="AO279" s="54"/>
      <c r="AP279" s="54"/>
      <c r="AQ279" s="54"/>
      <c r="AR279" s="54"/>
      <c r="AS279" s="54"/>
      <c r="AT279" s="54"/>
      <c r="AU279" s="54"/>
      <c r="AV279" s="54"/>
      <c r="AW279" s="54"/>
      <c r="AX279" s="64"/>
      <c r="AY279" s="64"/>
      <c r="AZ279" s="64"/>
      <c r="BA279" s="64"/>
      <c r="BB279" s="64"/>
      <c r="BC279" s="64"/>
      <c r="BD279" s="64"/>
      <c r="BE279" s="45"/>
      <c r="BF279" s="1017">
        <f>DJ46</f>
        <v>0</v>
      </c>
      <c r="BG279" s="1017"/>
      <c r="BH279" s="1017"/>
      <c r="BI279" s="1017"/>
      <c r="BJ279" s="1017"/>
      <c r="BK279" s="1017"/>
      <c r="BL279" s="1017"/>
      <c r="BM279" s="1017"/>
      <c r="BN279" s="1017"/>
      <c r="BO279" s="1017"/>
      <c r="BP279" s="54"/>
      <c r="BQ279" s="153"/>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232"/>
      <c r="CP279" s="232"/>
      <c r="CQ279" s="260"/>
      <c r="CR279" s="232"/>
      <c r="CS279" s="232"/>
      <c r="CT279" s="232"/>
      <c r="CU279" s="232"/>
      <c r="CV279" s="232"/>
      <c r="CW279" s="232"/>
      <c r="CX279" s="54"/>
      <c r="CY279" s="20"/>
      <c r="CZ279" s="12"/>
      <c r="DA279" s="12"/>
      <c r="DB279" s="20"/>
      <c r="DC279" s="20"/>
      <c r="DD279" s="20"/>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6"/>
      <c r="EK279" s="6"/>
      <c r="EL279" s="6"/>
      <c r="EM279" s="6"/>
      <c r="EN279" s="6"/>
      <c r="EO279" s="6"/>
      <c r="EP279" s="6"/>
      <c r="EQ279" s="6"/>
      <c r="ER279" s="6"/>
      <c r="ES279" s="6"/>
      <c r="ET279" s="6"/>
      <c r="EU279" s="6"/>
      <c r="EV279" s="6"/>
      <c r="EW279" s="6"/>
      <c r="EX279" s="6"/>
      <c r="EY279" s="6"/>
      <c r="EZ279" s="19"/>
      <c r="FA279" s="19"/>
      <c r="FB279" s="19"/>
      <c r="FC279" s="19"/>
      <c r="FD279" s="19"/>
      <c r="FE279" s="19"/>
      <c r="FF279" s="19"/>
      <c r="FG279" s="19"/>
      <c r="FH279" s="19"/>
      <c r="FI279" s="6"/>
      <c r="FJ279" s="134"/>
      <c r="FK279" s="134"/>
      <c r="FL279" s="134"/>
      <c r="FM279" s="134"/>
      <c r="FN279" s="134"/>
      <c r="FO279" s="134"/>
      <c r="FP279" s="134"/>
      <c r="FQ279" s="134"/>
      <c r="FR279" s="134"/>
      <c r="FS279" s="134"/>
      <c r="FT279" s="134"/>
      <c r="FU279" s="134"/>
      <c r="FV279" s="12"/>
      <c r="FW279" s="12"/>
      <c r="FX279" s="12"/>
      <c r="FY279" s="12"/>
      <c r="FZ279" s="12"/>
      <c r="GA279" s="6"/>
      <c r="GB279" s="6"/>
      <c r="GC279" s="62"/>
      <c r="GD279" s="14"/>
      <c r="GE279" s="12"/>
      <c r="GF279" s="12"/>
      <c r="GG279" s="12"/>
      <c r="GH279" s="12"/>
      <c r="GI279" s="12"/>
      <c r="GJ279" s="12"/>
      <c r="GK279" s="24"/>
    </row>
    <row r="280" spans="1:193" ht="18">
      <c r="A280" s="226"/>
      <c r="B280" s="12"/>
      <c r="C280" s="12"/>
      <c r="D280" s="12"/>
      <c r="E280" s="794" t="s">
        <v>172</v>
      </c>
      <c r="F280" s="795"/>
      <c r="G280" s="795"/>
      <c r="H280" s="795"/>
      <c r="I280" s="795"/>
      <c r="J280" s="795"/>
      <c r="K280" s="795"/>
      <c r="L280" s="795"/>
      <c r="M280" s="795"/>
      <c r="N280" s="795"/>
      <c r="O280" s="795"/>
      <c r="P280" s="795"/>
      <c r="Q280" s="795"/>
      <c r="R280" s="795"/>
      <c r="S280" s="795"/>
      <c r="T280" s="795"/>
      <c r="U280" s="795"/>
      <c r="V280" s="795"/>
      <c r="W280" s="795"/>
      <c r="X280" s="795"/>
      <c r="Y280" s="795"/>
      <c r="Z280" s="795"/>
      <c r="AA280" s="795"/>
      <c r="AB280" s="795"/>
      <c r="AC280" s="795"/>
      <c r="AD280" s="795"/>
      <c r="AE280" s="795"/>
      <c r="AF280" s="795"/>
      <c r="AG280" s="795"/>
      <c r="AH280" s="64"/>
      <c r="AI280" s="64"/>
      <c r="AJ280" s="64"/>
      <c r="AK280" s="202"/>
      <c r="AL280" s="202"/>
      <c r="AM280" s="202"/>
      <c r="AN280" s="202"/>
      <c r="AO280" s="202"/>
      <c r="AP280" s="202"/>
      <c r="AQ280" s="202"/>
      <c r="AR280" s="202"/>
      <c r="AS280" s="202"/>
      <c r="AT280" s="202"/>
      <c r="AU280" s="202"/>
      <c r="AV280" s="202"/>
      <c r="AW280" s="202"/>
      <c r="AX280" s="54"/>
      <c r="AY280" s="54"/>
      <c r="AZ280" s="54"/>
      <c r="BA280" s="54"/>
      <c r="BB280" s="54"/>
      <c r="BC280" s="54"/>
      <c r="BD280" s="54"/>
      <c r="BE280" s="54"/>
      <c r="BF280" s="54"/>
      <c r="BG280" s="45"/>
      <c r="BH280" s="45"/>
      <c r="BI280" s="1016" t="e">
        <f>CG280/BF279</f>
        <v>#DIV/0!</v>
      </c>
      <c r="BJ280" s="1016"/>
      <c r="BK280" s="1016"/>
      <c r="BL280" s="1016"/>
      <c r="BM280" s="1016"/>
      <c r="BN280" s="1016"/>
      <c r="BO280" s="45"/>
      <c r="BP280" s="779"/>
      <c r="BQ280" s="779"/>
      <c r="BR280" s="1015"/>
      <c r="BS280" s="1015"/>
      <c r="BT280" s="779"/>
      <c r="BU280" s="779"/>
      <c r="BV280" s="779"/>
      <c r="BW280" s="779"/>
      <c r="BX280" s="779"/>
      <c r="BY280" s="779"/>
      <c r="BZ280" s="779"/>
      <c r="CA280" s="779"/>
      <c r="CB280" s="779"/>
      <c r="CC280" s="778"/>
      <c r="CD280" s="778"/>
      <c r="CE280" s="1015"/>
      <c r="CF280" s="1015"/>
      <c r="CG280" s="779" t="e">
        <f>CG250</f>
        <v>#DIV/0!</v>
      </c>
      <c r="CH280" s="779"/>
      <c r="CI280" s="779"/>
      <c r="CJ280" s="779"/>
      <c r="CK280" s="779"/>
      <c r="CL280" s="779"/>
      <c r="CM280" s="779"/>
      <c r="CN280" s="779"/>
      <c r="CO280" s="779"/>
      <c r="CP280" s="45"/>
      <c r="CQ280" s="349"/>
      <c r="CR280" s="12"/>
      <c r="CS280" s="12"/>
      <c r="CT280" s="12"/>
      <c r="CU280" s="12"/>
      <c r="CV280" s="12"/>
      <c r="CW280" s="20"/>
      <c r="CX280" s="12"/>
      <c r="CY280" s="12"/>
      <c r="CZ280" s="20"/>
      <c r="DA280" s="20"/>
      <c r="DB280" s="20"/>
      <c r="DC280" s="12"/>
      <c r="DD280" s="12"/>
      <c r="DE280" s="51"/>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6"/>
      <c r="EG280" s="6"/>
      <c r="EH280" s="6"/>
      <c r="EI280" s="6"/>
      <c r="EJ280" s="6"/>
      <c r="EK280" s="6"/>
      <c r="EL280" s="6"/>
      <c r="EM280" s="6"/>
      <c r="EN280" s="6"/>
      <c r="EO280" s="6"/>
      <c r="EP280" s="6"/>
      <c r="EQ280" s="6"/>
      <c r="ER280" s="6"/>
      <c r="ES280" s="6"/>
      <c r="ET280" s="6"/>
      <c r="EU280" s="6"/>
      <c r="EV280" s="6"/>
      <c r="EW280" s="6"/>
      <c r="EX280" s="19"/>
      <c r="EY280" s="19"/>
      <c r="EZ280" s="19"/>
      <c r="FA280" s="19"/>
      <c r="FB280" s="19"/>
      <c r="FC280" s="19"/>
      <c r="FD280" s="19"/>
      <c r="FE280" s="19"/>
      <c r="FF280" s="19"/>
      <c r="FG280" s="6"/>
      <c r="FH280" s="134"/>
      <c r="FI280" s="134"/>
      <c r="FJ280" s="134"/>
      <c r="FK280" s="134"/>
      <c r="FL280" s="134"/>
      <c r="FM280" s="134"/>
      <c r="FN280" s="134"/>
      <c r="FO280" s="134"/>
      <c r="FP280" s="134"/>
      <c r="FQ280" s="134"/>
      <c r="FR280" s="134"/>
      <c r="FS280" s="134"/>
      <c r="FT280" s="12"/>
      <c r="FU280" s="12"/>
      <c r="FV280" s="12"/>
      <c r="FW280" s="12"/>
      <c r="FX280" s="12"/>
      <c r="FY280" s="6"/>
      <c r="FZ280" s="6"/>
      <c r="GA280" s="62"/>
      <c r="GB280" s="14"/>
      <c r="GC280" s="12"/>
      <c r="GD280" s="12"/>
      <c r="GE280" s="12"/>
      <c r="GF280" s="12"/>
      <c r="GG280" s="12"/>
      <c r="GH280" s="12"/>
      <c r="GI280" s="24"/>
      <c r="GJ280" s="25"/>
      <c r="GK280" s="63"/>
    </row>
    <row r="281" spans="1:193" ht="15">
      <c r="A281" s="226"/>
      <c r="B281" s="12"/>
      <c r="C281" s="12"/>
      <c r="D281" s="12"/>
      <c r="E281" s="794" t="s">
        <v>136</v>
      </c>
      <c r="F281" s="795"/>
      <c r="G281" s="795"/>
      <c r="H281" s="795"/>
      <c r="I281" s="795"/>
      <c r="J281" s="795"/>
      <c r="K281" s="795"/>
      <c r="L281" s="795"/>
      <c r="M281" s="795"/>
      <c r="N281" s="795"/>
      <c r="O281" s="795"/>
      <c r="P281" s="795"/>
      <c r="Q281" s="795"/>
      <c r="R281" s="795"/>
      <c r="S281" s="795"/>
      <c r="T281" s="795"/>
      <c r="U281" s="795"/>
      <c r="V281" s="795"/>
      <c r="W281" s="795"/>
      <c r="X281" s="795"/>
      <c r="Y281" s="795"/>
      <c r="Z281" s="795"/>
      <c r="AA281" s="795"/>
      <c r="AB281" s="795"/>
      <c r="AC281" s="795"/>
      <c r="AD281" s="795"/>
      <c r="AE281" s="795"/>
      <c r="AF281" s="795"/>
      <c r="AG281" s="795"/>
      <c r="AH281" s="64"/>
      <c r="AI281" s="64"/>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42"/>
      <c r="BF281" s="42"/>
      <c r="BG281" s="45"/>
      <c r="BH281" s="45"/>
      <c r="BI281" s="1016" t="e">
        <f>CG281/BF279</f>
        <v>#DIV/0!</v>
      </c>
      <c r="BJ281" s="1016"/>
      <c r="BK281" s="1016"/>
      <c r="BL281" s="1016"/>
      <c r="BM281" s="1016"/>
      <c r="BN281" s="1016"/>
      <c r="BO281" s="45"/>
      <c r="BP281" s="779"/>
      <c r="BQ281" s="779"/>
      <c r="BR281" s="1015"/>
      <c r="BS281" s="1015"/>
      <c r="BT281" s="779"/>
      <c r="BU281" s="779"/>
      <c r="BV281" s="779"/>
      <c r="BW281" s="779"/>
      <c r="BX281" s="779"/>
      <c r="BY281" s="779"/>
      <c r="BZ281" s="779"/>
      <c r="CA281" s="779"/>
      <c r="CB281" s="779"/>
      <c r="CC281" s="778"/>
      <c r="CD281" s="778"/>
      <c r="CE281" s="1015"/>
      <c r="CF281" s="1015"/>
      <c r="CG281" s="779" t="e">
        <f>CG207</f>
        <v>#DIV/0!</v>
      </c>
      <c r="CH281" s="779"/>
      <c r="CI281" s="779"/>
      <c r="CJ281" s="779"/>
      <c r="CK281" s="779"/>
      <c r="CL281" s="779"/>
      <c r="CM281" s="779"/>
      <c r="CN281" s="779"/>
      <c r="CO281" s="779"/>
      <c r="CP281" s="45"/>
      <c r="CQ281" s="349"/>
      <c r="CR281" s="12"/>
      <c r="CS281" s="12"/>
      <c r="CT281" s="12"/>
      <c r="CU281" s="12"/>
      <c r="CV281" s="12"/>
      <c r="CW281" s="20"/>
      <c r="CX281" s="12"/>
      <c r="CY281" s="12"/>
      <c r="CZ281" s="20"/>
      <c r="DA281" s="20"/>
      <c r="DB281" s="20"/>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6"/>
      <c r="EG281" s="6"/>
      <c r="EH281" s="6"/>
      <c r="EI281" s="6"/>
      <c r="EJ281" s="6"/>
      <c r="EK281" s="6"/>
      <c r="EL281" s="6"/>
      <c r="EM281" s="6"/>
      <c r="EN281" s="6"/>
      <c r="EO281" s="6"/>
      <c r="EP281" s="6"/>
      <c r="EQ281" s="6"/>
      <c r="ER281" s="6"/>
      <c r="ES281" s="6"/>
      <c r="ET281" s="6"/>
      <c r="EU281" s="6"/>
      <c r="EV281" s="6"/>
      <c r="EW281" s="6"/>
      <c r="EX281" s="19"/>
      <c r="EY281" s="19"/>
      <c r="EZ281" s="19"/>
      <c r="FA281" s="19"/>
      <c r="FB281" s="19"/>
      <c r="FC281" s="19"/>
      <c r="FD281" s="19"/>
      <c r="FE281" s="19"/>
      <c r="FF281" s="19"/>
      <c r="FG281" s="6"/>
      <c r="FH281" s="134"/>
      <c r="FI281" s="134"/>
      <c r="FJ281" s="134"/>
      <c r="FK281" s="134"/>
      <c r="FL281" s="134"/>
      <c r="FM281" s="134"/>
      <c r="FN281" s="134"/>
      <c r="FO281" s="134"/>
      <c r="FP281" s="134"/>
      <c r="FQ281" s="134"/>
      <c r="FR281" s="134"/>
      <c r="FS281" s="134"/>
      <c r="FT281" s="12"/>
      <c r="FU281" s="12"/>
      <c r="FV281" s="12"/>
      <c r="FW281" s="12"/>
      <c r="FX281" s="12"/>
      <c r="FY281" s="6"/>
      <c r="FZ281" s="6"/>
      <c r="GA281" s="62"/>
      <c r="GB281" s="14"/>
      <c r="GC281" s="12"/>
      <c r="GD281" s="12"/>
      <c r="GE281" s="12"/>
      <c r="GF281" s="12"/>
      <c r="GG281" s="12"/>
      <c r="GH281" s="12"/>
      <c r="GI281" s="24"/>
      <c r="GJ281" s="25"/>
      <c r="GK281" s="63"/>
    </row>
    <row r="282" spans="1:193" ht="15">
      <c r="A282" s="226"/>
      <c r="B282" s="12"/>
      <c r="C282" s="12"/>
      <c r="D282" s="12"/>
      <c r="E282" s="794" t="s">
        <v>253</v>
      </c>
      <c r="F282" s="795"/>
      <c r="G282" s="795"/>
      <c r="H282" s="795"/>
      <c r="I282" s="795"/>
      <c r="J282" s="795"/>
      <c r="K282" s="795"/>
      <c r="L282" s="795"/>
      <c r="M282" s="795"/>
      <c r="N282" s="795"/>
      <c r="O282" s="795"/>
      <c r="P282" s="795"/>
      <c r="Q282" s="795"/>
      <c r="R282" s="795"/>
      <c r="S282" s="795"/>
      <c r="T282" s="795"/>
      <c r="U282" s="795"/>
      <c r="V282" s="795"/>
      <c r="W282" s="795"/>
      <c r="X282" s="795"/>
      <c r="Y282" s="795"/>
      <c r="Z282" s="795"/>
      <c r="AA282" s="795"/>
      <c r="AB282" s="795"/>
      <c r="AC282" s="795"/>
      <c r="AD282" s="795"/>
      <c r="AE282" s="795"/>
      <c r="AF282" s="795"/>
      <c r="AG282" s="795"/>
      <c r="AH282" s="795"/>
      <c r="AI282" s="795"/>
      <c r="AJ282" s="795"/>
      <c r="AK282" s="795"/>
      <c r="AL282" s="795"/>
      <c r="AM282" s="795"/>
      <c r="AN282" s="795"/>
      <c r="AO282" s="795"/>
      <c r="AP282" s="795"/>
      <c r="AQ282" s="795"/>
      <c r="AR282" s="795"/>
      <c r="AS282" s="795"/>
      <c r="AT282" s="795"/>
      <c r="AU282" s="795"/>
      <c r="AV282" s="795"/>
      <c r="AW282" s="795"/>
      <c r="AX282" s="795"/>
      <c r="AY282" s="20"/>
      <c r="AZ282" s="20"/>
      <c r="BA282" s="20"/>
      <c r="BB282" s="20"/>
      <c r="BC282" s="20"/>
      <c r="BD282" s="20"/>
      <c r="BE282" s="42"/>
      <c r="BF282" s="42"/>
      <c r="BG282" s="45"/>
      <c r="BH282" s="45"/>
      <c r="BI282" s="1016" t="e">
        <f>CG282/BF279</f>
        <v>#DIV/0!</v>
      </c>
      <c r="BJ282" s="1016"/>
      <c r="BK282" s="1016"/>
      <c r="BL282" s="1016"/>
      <c r="BM282" s="1016"/>
      <c r="BN282" s="1016"/>
      <c r="BO282" s="45"/>
      <c r="BP282" s="779"/>
      <c r="BQ282" s="779"/>
      <c r="BR282" s="1015"/>
      <c r="BS282" s="1015"/>
      <c r="BT282" s="779"/>
      <c r="BU282" s="779"/>
      <c r="BV282" s="779"/>
      <c r="BW282" s="779"/>
      <c r="BX282" s="779"/>
      <c r="BY282" s="779"/>
      <c r="BZ282" s="779"/>
      <c r="CA282" s="779"/>
      <c r="CB282" s="779"/>
      <c r="CC282" s="778"/>
      <c r="CD282" s="778"/>
      <c r="CE282" s="1015"/>
      <c r="CF282" s="1015"/>
      <c r="CG282" s="779" t="e">
        <f>CG253</f>
        <v>#DIV/0!</v>
      </c>
      <c r="CH282" s="779"/>
      <c r="CI282" s="779"/>
      <c r="CJ282" s="779"/>
      <c r="CK282" s="779"/>
      <c r="CL282" s="779"/>
      <c r="CM282" s="779"/>
      <c r="CN282" s="779"/>
      <c r="CO282" s="779"/>
      <c r="CP282" s="45"/>
      <c r="CQ282" s="349"/>
      <c r="CR282" s="12"/>
      <c r="CS282" s="12"/>
      <c r="CT282" s="12"/>
      <c r="CU282" s="12"/>
      <c r="CV282" s="12"/>
      <c r="CW282" s="20"/>
      <c r="CX282" s="12"/>
      <c r="CY282" s="12"/>
      <c r="CZ282" s="20"/>
      <c r="DA282" s="20"/>
      <c r="DB282" s="20"/>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6"/>
      <c r="EG282" s="6"/>
      <c r="EH282" s="6"/>
      <c r="EI282" s="6"/>
      <c r="EJ282" s="6"/>
      <c r="EK282" s="6"/>
      <c r="EL282" s="6"/>
      <c r="EM282" s="6"/>
      <c r="EN282" s="6"/>
      <c r="EO282" s="6"/>
      <c r="EP282" s="6"/>
      <c r="EQ282" s="6"/>
      <c r="ER282" s="6"/>
      <c r="ES282" s="6"/>
      <c r="ET282" s="6"/>
      <c r="EU282" s="6"/>
      <c r="EV282" s="6"/>
      <c r="EW282" s="6"/>
      <c r="EX282" s="19"/>
      <c r="EY282" s="19"/>
      <c r="EZ282" s="19"/>
      <c r="FA282" s="19"/>
      <c r="FB282" s="19"/>
      <c r="FC282" s="19"/>
      <c r="FD282" s="19"/>
      <c r="FE282" s="19"/>
      <c r="FF282" s="19"/>
      <c r="FG282" s="6"/>
      <c r="FH282" s="134"/>
      <c r="FI282" s="134"/>
      <c r="FJ282" s="134"/>
      <c r="FK282" s="134"/>
      <c r="FL282" s="134"/>
      <c r="FM282" s="134"/>
      <c r="FN282" s="134"/>
      <c r="FO282" s="134"/>
      <c r="FP282" s="134"/>
      <c r="FQ282" s="134"/>
      <c r="FR282" s="134"/>
      <c r="FS282" s="134"/>
      <c r="FT282" s="12"/>
      <c r="FU282" s="12"/>
      <c r="FV282" s="12"/>
      <c r="FW282" s="12"/>
      <c r="FX282" s="12"/>
      <c r="FY282" s="6"/>
      <c r="FZ282" s="6"/>
      <c r="GA282" s="62"/>
      <c r="GB282" s="14"/>
      <c r="GC282" s="12"/>
      <c r="GD282" s="12"/>
      <c r="GE282" s="12"/>
      <c r="GF282" s="12"/>
      <c r="GG282" s="12"/>
      <c r="GH282" s="12"/>
      <c r="GI282" s="24"/>
      <c r="GJ282" s="25"/>
      <c r="GK282" s="63"/>
    </row>
    <row r="283" spans="1:193" ht="15">
      <c r="A283" s="226"/>
      <c r="B283" s="12"/>
      <c r="C283" s="12"/>
      <c r="D283" s="12"/>
      <c r="E283" s="339"/>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81"/>
      <c r="AI283" s="81"/>
      <c r="AJ283" s="81"/>
      <c r="AK283" s="120"/>
      <c r="AL283" s="120"/>
      <c r="AM283" s="120"/>
      <c r="AN283" s="120"/>
      <c r="AO283" s="120"/>
      <c r="AP283" s="120"/>
      <c r="AQ283" s="120"/>
      <c r="AR283" s="120"/>
      <c r="AS283" s="120"/>
      <c r="AT283" s="120"/>
      <c r="AU283" s="120"/>
      <c r="AV283" s="120"/>
      <c r="AW283" s="120"/>
      <c r="AX283" s="120"/>
      <c r="AY283" s="120"/>
      <c r="AZ283" s="120"/>
      <c r="BA283" s="120"/>
      <c r="BB283" s="38"/>
      <c r="BC283" s="38"/>
      <c r="BD283" s="38"/>
      <c r="BE283" s="38"/>
      <c r="BF283" s="38"/>
      <c r="BG283" s="38"/>
      <c r="BH283" s="38"/>
      <c r="BI283" s="38"/>
      <c r="BJ283" s="38"/>
      <c r="BK283" s="38"/>
      <c r="BL283" s="447"/>
      <c r="BM283" s="447"/>
      <c r="BN283" s="447"/>
      <c r="BO283" s="447"/>
      <c r="BP283" s="447"/>
      <c r="BQ283" s="447"/>
      <c r="BR283" s="447"/>
      <c r="BS283" s="447"/>
      <c r="BT283" s="447"/>
      <c r="BU283" s="448"/>
      <c r="BV283" s="448"/>
      <c r="BW283" s="448"/>
      <c r="BX283" s="448"/>
      <c r="BY283" s="448"/>
      <c r="BZ283" s="448"/>
      <c r="CA283" s="448"/>
      <c r="CB283" s="448"/>
      <c r="CC283" s="448"/>
      <c r="CD283" s="448"/>
      <c r="CE283" s="448"/>
      <c r="CF283" s="113"/>
      <c r="CG283" s="1040" t="e">
        <f>SUM(CG280:CO282)</f>
        <v>#DIV/0!</v>
      </c>
      <c r="CH283" s="1040"/>
      <c r="CI283" s="1040"/>
      <c r="CJ283" s="1040"/>
      <c r="CK283" s="1040"/>
      <c r="CL283" s="1040"/>
      <c r="CM283" s="1040"/>
      <c r="CN283" s="1040"/>
      <c r="CO283" s="1040"/>
      <c r="CP283" s="113"/>
      <c r="CQ283" s="260"/>
      <c r="CR283" s="354"/>
      <c r="CS283" s="354"/>
      <c r="CT283" s="354"/>
      <c r="CU283" s="354"/>
      <c r="CV283" s="54"/>
      <c r="CW283" s="20"/>
      <c r="CX283" s="12"/>
      <c r="CY283" s="12"/>
      <c r="CZ283" s="20"/>
      <c r="DA283" s="20"/>
      <c r="DB283" s="20"/>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6"/>
      <c r="EG283" s="6"/>
      <c r="EH283" s="6"/>
      <c r="EI283" s="6"/>
      <c r="EJ283" s="6"/>
      <c r="EK283" s="6"/>
      <c r="EL283" s="6"/>
      <c r="EM283" s="6"/>
      <c r="EN283" s="6"/>
      <c r="EO283" s="6"/>
      <c r="EP283" s="6"/>
      <c r="EQ283" s="6"/>
      <c r="ER283" s="6"/>
      <c r="ES283" s="6"/>
      <c r="ET283" s="6"/>
      <c r="EU283" s="6"/>
      <c r="EV283" s="6"/>
      <c r="EW283" s="6"/>
      <c r="EX283" s="19"/>
      <c r="EY283" s="19"/>
      <c r="EZ283" s="19"/>
      <c r="FA283" s="19"/>
      <c r="FB283" s="19"/>
      <c r="FC283" s="19"/>
      <c r="FD283" s="19"/>
      <c r="FE283" s="19"/>
      <c r="FF283" s="19"/>
      <c r="FG283" s="6"/>
      <c r="FH283" s="134"/>
      <c r="FI283" s="134"/>
      <c r="FJ283" s="134"/>
      <c r="FK283" s="134"/>
      <c r="FL283" s="134"/>
      <c r="FM283" s="134"/>
      <c r="FN283" s="134"/>
      <c r="FO283" s="134"/>
      <c r="FP283" s="134"/>
      <c r="FQ283" s="134"/>
      <c r="FR283" s="134"/>
      <c r="FS283" s="134"/>
      <c r="FT283" s="12"/>
      <c r="FU283" s="12"/>
      <c r="FV283" s="12"/>
      <c r="FW283" s="12"/>
      <c r="FX283" s="12"/>
      <c r="FY283" s="6"/>
      <c r="FZ283" s="6"/>
      <c r="GA283" s="62"/>
      <c r="GB283" s="14"/>
      <c r="GC283" s="12"/>
      <c r="GD283" s="12"/>
      <c r="GE283" s="12"/>
      <c r="GF283" s="12"/>
      <c r="GG283" s="12"/>
      <c r="GH283" s="12"/>
      <c r="GI283" s="24"/>
      <c r="GJ283" s="25"/>
      <c r="GK283" s="63"/>
    </row>
    <row r="284" spans="1:193" ht="15">
      <c r="A284" s="420"/>
      <c r="B284" s="12"/>
      <c r="C284" s="12"/>
      <c r="D284" s="1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64"/>
      <c r="AI284" s="64"/>
      <c r="AJ284" s="64"/>
      <c r="AK284" s="202"/>
      <c r="AL284" s="202"/>
      <c r="AM284" s="202"/>
      <c r="AN284" s="202"/>
      <c r="AO284" s="202"/>
      <c r="AP284" s="202"/>
      <c r="AQ284" s="42"/>
      <c r="AR284" s="42"/>
      <c r="AS284" s="42"/>
      <c r="AT284" s="42"/>
      <c r="AU284" s="42"/>
      <c r="AV284" s="42"/>
      <c r="AW284" s="42"/>
      <c r="AX284" s="42"/>
      <c r="AY284" s="42"/>
      <c r="AZ284" s="42"/>
      <c r="BA284" s="187"/>
      <c r="BB284" s="187"/>
      <c r="BC284" s="187"/>
      <c r="BD284" s="187"/>
      <c r="BE284" s="187"/>
      <c r="BF284" s="187"/>
      <c r="BG284" s="187"/>
      <c r="BH284" s="187"/>
      <c r="BI284" s="187"/>
      <c r="BJ284" s="449"/>
      <c r="BK284" s="449"/>
      <c r="BL284" s="449"/>
      <c r="BM284" s="449"/>
      <c r="BN284" s="449"/>
      <c r="BO284" s="449"/>
      <c r="BP284" s="449"/>
      <c r="BQ284" s="449"/>
      <c r="BR284" s="45"/>
      <c r="BS284" s="45"/>
      <c r="BT284" s="45"/>
      <c r="BU284" s="45"/>
      <c r="BV284" s="45"/>
      <c r="BW284" s="45"/>
      <c r="BX284" s="45"/>
      <c r="BY284" s="45"/>
      <c r="BZ284" s="45"/>
      <c r="CA284" s="45"/>
      <c r="CB284" s="45"/>
      <c r="CC284" s="45"/>
      <c r="CD284" s="334"/>
      <c r="CE284" s="54"/>
      <c r="CF284" s="54"/>
      <c r="CG284" s="11"/>
      <c r="CH284" s="11"/>
      <c r="CI284" s="354"/>
      <c r="CJ284" s="354"/>
      <c r="CK284" s="354"/>
      <c r="CL284" s="354"/>
      <c r="CM284" s="354"/>
      <c r="CN284" s="354"/>
      <c r="CO284" s="11"/>
      <c r="CP284" s="11"/>
      <c r="CQ284" s="12"/>
      <c r="CR284" s="20"/>
      <c r="CS284" s="20"/>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6"/>
      <c r="DX284" s="6"/>
      <c r="DY284" s="6"/>
      <c r="DZ284" s="6"/>
      <c r="EA284" s="6"/>
      <c r="EB284" s="6"/>
      <c r="EC284" s="6"/>
      <c r="ED284" s="6"/>
      <c r="EE284" s="6"/>
      <c r="EF284" s="6"/>
      <c r="EG284" s="6"/>
      <c r="EH284" s="6"/>
      <c r="EI284" s="6"/>
      <c r="EJ284" s="6"/>
      <c r="EK284" s="6"/>
      <c r="EL284" s="6"/>
      <c r="EM284" s="6"/>
      <c r="EN284" s="6"/>
      <c r="EO284" s="19"/>
      <c r="EP284" s="19"/>
      <c r="EQ284" s="19"/>
      <c r="ER284" s="19"/>
      <c r="ES284" s="19"/>
      <c r="ET284" s="19"/>
      <c r="EU284" s="19"/>
      <c r="EV284" s="19"/>
      <c r="EW284" s="19"/>
      <c r="EX284" s="6"/>
      <c r="EY284" s="134"/>
      <c r="EZ284" s="134"/>
      <c r="FA284" s="134"/>
      <c r="FB284" s="134"/>
      <c r="FC284" s="134"/>
      <c r="FD284" s="134"/>
      <c r="FE284" s="134"/>
      <c r="FF284" s="134"/>
      <c r="FG284" s="134"/>
      <c r="FH284" s="134"/>
      <c r="FI284" s="134"/>
      <c r="FJ284" s="134"/>
      <c r="FK284" s="12"/>
      <c r="FL284" s="12"/>
      <c r="FM284" s="12"/>
      <c r="FN284" s="12"/>
      <c r="FO284" s="12"/>
      <c r="FP284" s="6"/>
      <c r="FQ284" s="6"/>
      <c r="FR284" s="62"/>
      <c r="FS284" s="14"/>
      <c r="FT284" s="12"/>
      <c r="FU284" s="12"/>
      <c r="FV284" s="12"/>
      <c r="FW284" s="12"/>
      <c r="FX284" s="12"/>
      <c r="FY284" s="12"/>
      <c r="FZ284" s="24"/>
      <c r="GA284" s="25"/>
      <c r="GB284" s="63"/>
      <c r="GC284" s="63"/>
      <c r="GD284" s="63"/>
      <c r="GE284" s="63"/>
      <c r="GF284" s="62"/>
      <c r="GG284" s="14"/>
      <c r="GH284" s="392"/>
      <c r="GI284" s="392"/>
      <c r="GJ284" s="392"/>
      <c r="GK284" s="392"/>
    </row>
    <row r="285" spans="1:193" ht="15">
      <c r="A285" s="420"/>
      <c r="B285" s="12"/>
      <c r="C285" s="421"/>
      <c r="D285" s="186"/>
      <c r="E285" s="422" t="s">
        <v>184</v>
      </c>
      <c r="F285" s="185"/>
      <c r="G285" s="332"/>
      <c r="H285" s="332"/>
      <c r="I285" s="332"/>
      <c r="J285" s="332"/>
      <c r="K285" s="332"/>
      <c r="L285" s="332"/>
      <c r="M285" s="202"/>
      <c r="N285" s="202"/>
      <c r="O285" s="202"/>
      <c r="P285" s="202"/>
      <c r="Q285" s="202"/>
      <c r="R285" s="202"/>
      <c r="S285" s="202"/>
      <c r="T285" s="202"/>
      <c r="U285" s="202"/>
      <c r="V285" s="202"/>
      <c r="W285" s="202"/>
      <c r="X285" s="202"/>
      <c r="Y285" s="202"/>
      <c r="Z285" s="202"/>
      <c r="AA285" s="202"/>
      <c r="AB285" s="202"/>
      <c r="AC285" s="202"/>
      <c r="AD285" s="202"/>
      <c r="AE285" s="202"/>
      <c r="AF285" s="202"/>
      <c r="AG285" s="42"/>
      <c r="AH285" s="42"/>
      <c r="AI285" s="64"/>
      <c r="AJ285" s="64"/>
      <c r="AK285" s="202"/>
      <c r="AL285" s="202"/>
      <c r="AM285" s="202"/>
      <c r="AN285" s="202"/>
      <c r="AO285" s="202"/>
      <c r="AP285" s="202"/>
      <c r="AQ285" s="42"/>
      <c r="AR285" s="42"/>
      <c r="AS285" s="42"/>
      <c r="AT285" s="42"/>
      <c r="AU285" s="42"/>
      <c r="AV285" s="42"/>
      <c r="AW285" s="42"/>
      <c r="AX285" s="42"/>
      <c r="AY285" s="42"/>
      <c r="AZ285" s="42"/>
      <c r="BA285" s="42"/>
      <c r="BB285" s="42"/>
      <c r="BC285" s="42"/>
      <c r="BD285" s="42"/>
      <c r="BE285" s="42"/>
      <c r="BF285" s="42"/>
      <c r="BG285" s="42"/>
      <c r="BH285" s="42"/>
      <c r="BI285" s="42"/>
      <c r="BJ285" s="42"/>
      <c r="BK285" s="43"/>
      <c r="BL285" s="43"/>
      <c r="BM285" s="43"/>
      <c r="BN285" s="43"/>
      <c r="BO285" s="43"/>
      <c r="BP285" s="43"/>
      <c r="BQ285" s="43"/>
      <c r="BR285" s="43"/>
      <c r="BS285" s="45"/>
      <c r="BT285" s="45"/>
      <c r="BU285" s="45"/>
      <c r="BV285" s="45"/>
      <c r="BW285" s="45"/>
      <c r="BX285" s="45"/>
      <c r="BY285" s="45"/>
      <c r="BZ285" s="45"/>
      <c r="CA285" s="45"/>
      <c r="CB285" s="45"/>
      <c r="CC285" s="45"/>
      <c r="CD285" s="45"/>
      <c r="CE285" s="334"/>
      <c r="CF285" s="308"/>
      <c r="CG285" s="308"/>
      <c r="CH285" s="308"/>
      <c r="CI285" s="308"/>
      <c r="CJ285" s="308"/>
      <c r="CK285" s="20"/>
      <c r="CL285" s="59"/>
      <c r="CM285" s="20"/>
      <c r="CN285" s="20"/>
      <c r="CO285" s="20"/>
      <c r="CP285" s="20"/>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9"/>
      <c r="ET285" s="19"/>
      <c r="EU285" s="19"/>
      <c r="EV285" s="19"/>
      <c r="EW285" s="19"/>
      <c r="EX285" s="6"/>
      <c r="EY285" s="134"/>
      <c r="EZ285" s="134"/>
      <c r="FA285" s="134"/>
      <c r="FB285" s="134"/>
      <c r="FC285" s="134"/>
      <c r="FD285" s="134"/>
      <c r="FE285" s="134"/>
      <c r="FF285" s="134"/>
      <c r="FG285" s="134"/>
      <c r="FH285" s="134"/>
      <c r="FI285" s="134"/>
      <c r="FJ285" s="134"/>
      <c r="FK285" s="12"/>
      <c r="FL285" s="12"/>
      <c r="FM285" s="12"/>
      <c r="FN285" s="12"/>
      <c r="FO285" s="12"/>
      <c r="FP285" s="6"/>
      <c r="FQ285" s="6"/>
      <c r="FR285" s="62"/>
      <c r="FS285" s="14"/>
      <c r="FT285" s="12"/>
      <c r="FU285" s="12"/>
      <c r="FV285" s="12"/>
      <c r="FW285" s="12"/>
      <c r="FX285" s="12"/>
      <c r="FY285" s="12"/>
      <c r="FZ285" s="24"/>
      <c r="GA285" s="25"/>
      <c r="GB285" s="63"/>
      <c r="GC285" s="63"/>
      <c r="GD285" s="63"/>
      <c r="GE285" s="63"/>
      <c r="GF285" s="62"/>
      <c r="GG285" s="14"/>
      <c r="GH285" s="392"/>
      <c r="GI285" s="392"/>
      <c r="GJ285" s="392"/>
      <c r="GK285" s="392"/>
    </row>
    <row r="286" spans="1:193" ht="15">
      <c r="A286" s="226"/>
      <c r="B286" s="12"/>
      <c r="C286" s="12"/>
      <c r="D286" s="12"/>
      <c r="E286" s="918"/>
      <c r="F286" s="919"/>
      <c r="G286" s="919"/>
      <c r="H286" s="919"/>
      <c r="I286" s="919"/>
      <c r="J286" s="919"/>
      <c r="K286" s="919"/>
      <c r="L286" s="919"/>
      <c r="M286" s="919"/>
      <c r="N286" s="919"/>
      <c r="O286" s="919"/>
      <c r="P286" s="919"/>
      <c r="Q286" s="919"/>
      <c r="R286" s="919"/>
      <c r="S286" s="919"/>
      <c r="T286" s="919"/>
      <c r="U286" s="919"/>
      <c r="V286" s="919"/>
      <c r="W286" s="919"/>
      <c r="X286" s="919"/>
      <c r="Y286" s="919"/>
      <c r="Z286" s="919"/>
      <c r="AA286" s="919"/>
      <c r="AB286" s="919"/>
      <c r="AC286" s="919"/>
      <c r="AD286" s="919"/>
      <c r="AE286" s="919"/>
      <c r="AF286" s="919"/>
      <c r="AG286" s="919"/>
      <c r="AH286" s="919"/>
      <c r="AI286" s="919"/>
      <c r="AJ286" s="919"/>
      <c r="AK286" s="919"/>
      <c r="AL286" s="919"/>
      <c r="AM286" s="335"/>
      <c r="AN286" s="335"/>
      <c r="AO286" s="335"/>
      <c r="AP286" s="335"/>
      <c r="AQ286" s="335"/>
      <c r="AR286" s="335"/>
      <c r="AS286" s="335"/>
      <c r="AT286" s="335"/>
      <c r="AU286" s="335"/>
      <c r="AV286" s="335"/>
      <c r="AW286" s="335"/>
      <c r="AX286" s="335"/>
      <c r="AY286" s="335"/>
      <c r="AZ286" s="335"/>
      <c r="BA286" s="335"/>
      <c r="BB286" s="335"/>
      <c r="BC286" s="335"/>
      <c r="BD286" s="335"/>
      <c r="BE286" s="1014" t="s">
        <v>175</v>
      </c>
      <c r="BF286" s="1014"/>
      <c r="BG286" s="1014"/>
      <c r="BH286" s="1014"/>
      <c r="BI286" s="1014"/>
      <c r="BJ286" s="1014"/>
      <c r="BK286" s="1014"/>
      <c r="BL286" s="1014"/>
      <c r="BM286" s="1014"/>
      <c r="BN286" s="1014"/>
      <c r="BO286" s="1014"/>
      <c r="BP286" s="1014"/>
      <c r="BQ286" s="380"/>
      <c r="BR286" s="53"/>
      <c r="BS286" s="53"/>
      <c r="BT286" s="53"/>
      <c r="BU286" s="53"/>
      <c r="BV286" s="53"/>
      <c r="BW286" s="53"/>
      <c r="BX286" s="53"/>
      <c r="BY286" s="53"/>
      <c r="BZ286" s="53"/>
      <c r="CA286" s="53"/>
      <c r="CB286" s="53"/>
      <c r="CC286" s="53"/>
      <c r="CD286" s="53"/>
      <c r="CE286" s="53"/>
      <c r="CF286" s="53"/>
      <c r="CG286" s="53"/>
      <c r="CH286" s="53"/>
      <c r="CI286" s="53"/>
      <c r="CJ286" s="53"/>
      <c r="CK286" s="53"/>
      <c r="CL286" s="53"/>
      <c r="CM286" s="53"/>
      <c r="CN286" s="53"/>
      <c r="CO286" s="53"/>
      <c r="CP286" s="53"/>
      <c r="CQ286" s="260"/>
      <c r="CR286" s="146"/>
      <c r="CS286" s="146"/>
      <c r="CT286" s="146"/>
      <c r="CU286" s="146"/>
      <c r="CV286" s="146"/>
      <c r="CW286" s="146"/>
      <c r="CX286" s="296"/>
      <c r="CY286" s="146"/>
      <c r="CZ286" s="146"/>
      <c r="DA286" s="12"/>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146"/>
      <c r="EC286" s="146"/>
      <c r="ED286" s="20"/>
      <c r="EE286" s="20"/>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43"/>
      <c r="FE286" s="43"/>
      <c r="FF286" s="43"/>
      <c r="FG286" s="43"/>
      <c r="FH286" s="43"/>
      <c r="FI286" s="43"/>
      <c r="FJ286" s="134"/>
      <c r="FK286" s="134"/>
      <c r="FL286" s="134"/>
      <c r="FM286" s="134"/>
      <c r="FN286" s="134"/>
      <c r="FO286" s="134"/>
      <c r="FP286" s="134"/>
      <c r="FQ286" s="134"/>
      <c r="FR286" s="134"/>
      <c r="FS286" s="134"/>
      <c r="FT286" s="134"/>
      <c r="FU286" s="134"/>
      <c r="FV286" s="12"/>
      <c r="FW286" s="12"/>
      <c r="FX286" s="12"/>
      <c r="FY286" s="12"/>
      <c r="FZ286" s="12"/>
      <c r="GA286" s="6"/>
      <c r="GB286" s="6"/>
      <c r="GC286" s="62"/>
      <c r="GD286" s="14"/>
      <c r="GE286" s="12"/>
      <c r="GF286" s="12"/>
      <c r="GG286" s="12"/>
      <c r="GH286" s="12"/>
      <c r="GI286" s="12"/>
      <c r="GJ286" s="12"/>
      <c r="GK286" s="24"/>
    </row>
    <row r="287" spans="1:193" ht="15">
      <c r="A287" s="226"/>
      <c r="B287" s="12"/>
      <c r="C287" s="12"/>
      <c r="D287" s="12"/>
      <c r="E287" s="327"/>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c r="AC287" s="202"/>
      <c r="AD287" s="202"/>
      <c r="AE287" s="202"/>
      <c r="AF287" s="202"/>
      <c r="AG287" s="202"/>
      <c r="AH287" s="202"/>
      <c r="AI287" s="202"/>
      <c r="AJ287" s="202"/>
      <c r="AK287" s="202"/>
      <c r="AL287" s="202"/>
      <c r="AM287" s="202"/>
      <c r="AN287" s="202"/>
      <c r="AO287" s="202"/>
      <c r="AP287" s="202"/>
      <c r="AQ287" s="202"/>
      <c r="AR287" s="202"/>
      <c r="AS287" s="202"/>
      <c r="AT287" s="202"/>
      <c r="AU287" s="202"/>
      <c r="AV287" s="202"/>
      <c r="AW287" s="202"/>
      <c r="AX287" s="202"/>
      <c r="AY287" s="202"/>
      <c r="AZ287" s="202"/>
      <c r="BA287" s="202"/>
      <c r="BB287" s="202"/>
      <c r="BC287" s="202"/>
      <c r="BD287" s="202"/>
      <c r="BE287" s="153"/>
      <c r="BF287" s="153"/>
      <c r="BG287" s="980" t="e">
        <f>CR46</f>
        <v>#DIV/0!</v>
      </c>
      <c r="BH287" s="980"/>
      <c r="BI287" s="980"/>
      <c r="BJ287" s="980"/>
      <c r="BK287" s="980"/>
      <c r="BL287" s="980"/>
      <c r="BM287" s="980"/>
      <c r="BN287" s="980"/>
      <c r="BO287" s="980"/>
      <c r="BP287" s="45"/>
      <c r="BQ287" s="153"/>
      <c r="BR287" s="11"/>
      <c r="BS287" s="11"/>
      <c r="BT287" s="11"/>
      <c r="BU287" s="11"/>
      <c r="BV287" s="11"/>
      <c r="BW287" s="11"/>
      <c r="BX287" s="11"/>
      <c r="BY287" s="11"/>
      <c r="BZ287" s="11"/>
      <c r="CA287" s="11"/>
      <c r="CB287" s="11"/>
      <c r="CC287" s="11"/>
      <c r="CD287" s="54"/>
      <c r="CE287" s="54"/>
      <c r="CF287" s="54"/>
      <c r="CG287" s="54"/>
      <c r="CH287" s="54"/>
      <c r="CI287" s="54"/>
      <c r="CJ287" s="54"/>
      <c r="CK287" s="54"/>
      <c r="CL287" s="54"/>
      <c r="CM287" s="54"/>
      <c r="CN287" s="54"/>
      <c r="CO287" s="54"/>
      <c r="CP287" s="54"/>
      <c r="CQ287" s="260"/>
      <c r="CR287" s="153"/>
      <c r="CS287" s="153"/>
      <c r="CT287" s="153"/>
      <c r="CU287" s="153"/>
      <c r="CV287" s="153"/>
      <c r="CW287" s="153"/>
      <c r="CX287" s="153"/>
      <c r="CY287" s="153"/>
      <c r="CZ287" s="45"/>
      <c r="DA287" s="45"/>
      <c r="DB287" s="45"/>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153"/>
      <c r="EC287" s="153"/>
      <c r="ED287" s="20"/>
      <c r="EE287" s="20"/>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43"/>
      <c r="FE287" s="43"/>
      <c r="FF287" s="43"/>
      <c r="FG287" s="43"/>
      <c r="FH287" s="43"/>
      <c r="FI287" s="43"/>
      <c r="FJ287" s="134"/>
      <c r="FK287" s="134"/>
      <c r="FL287" s="134"/>
      <c r="FM287" s="134"/>
      <c r="FN287" s="134"/>
      <c r="FO287" s="134"/>
      <c r="FP287" s="134"/>
      <c r="FQ287" s="134"/>
      <c r="FR287" s="134"/>
      <c r="FS287" s="134"/>
      <c r="FT287" s="134"/>
      <c r="FU287" s="134"/>
      <c r="FV287" s="12"/>
      <c r="FW287" s="12"/>
      <c r="FX287" s="12"/>
      <c r="FY287" s="12"/>
      <c r="FZ287" s="12"/>
      <c r="GA287" s="6"/>
      <c r="GB287" s="6"/>
      <c r="GC287" s="62"/>
      <c r="GD287" s="14"/>
      <c r="GE287" s="12"/>
      <c r="GF287" s="12"/>
      <c r="GG287" s="12"/>
      <c r="GH287" s="12"/>
      <c r="GI287" s="12"/>
      <c r="GJ287" s="12"/>
      <c r="GK287" s="24"/>
    </row>
    <row r="288" spans="1:193" ht="15">
      <c r="A288" s="226"/>
      <c r="B288" s="222"/>
      <c r="C288" s="12"/>
      <c r="D288" s="12"/>
      <c r="E288" s="794" t="s">
        <v>152</v>
      </c>
      <c r="F288" s="795"/>
      <c r="G288" s="795"/>
      <c r="H288" s="795"/>
      <c r="I288" s="795"/>
      <c r="J288" s="795"/>
      <c r="K288" s="795"/>
      <c r="L288" s="795"/>
      <c r="M288" s="795"/>
      <c r="N288" s="795"/>
      <c r="O288" s="795"/>
      <c r="P288" s="795"/>
      <c r="Q288" s="795"/>
      <c r="R288" s="795"/>
      <c r="S288" s="795"/>
      <c r="T288" s="795"/>
      <c r="U288" s="795"/>
      <c r="V288" s="795"/>
      <c r="W288" s="795"/>
      <c r="X288" s="795"/>
      <c r="Y288" s="795"/>
      <c r="Z288" s="795"/>
      <c r="AA288" s="795"/>
      <c r="AB288" s="795"/>
      <c r="AC288" s="795"/>
      <c r="AD288" s="795"/>
      <c r="AE288" s="795"/>
      <c r="AF288" s="795"/>
      <c r="AG288" s="795"/>
      <c r="AH288" s="795"/>
      <c r="AI288" s="795"/>
      <c r="AJ288" s="795"/>
      <c r="AK288" s="202"/>
      <c r="AL288" s="202"/>
      <c r="AM288" s="202"/>
      <c r="AN288" s="202"/>
      <c r="AO288" s="202"/>
      <c r="AP288" s="202"/>
      <c r="AQ288" s="202"/>
      <c r="AR288" s="202"/>
      <c r="AS288" s="202"/>
      <c r="AT288" s="202"/>
      <c r="AU288" s="202"/>
      <c r="AV288" s="202"/>
      <c r="AW288" s="202"/>
      <c r="AX288" s="202"/>
      <c r="AY288" s="202"/>
      <c r="AZ288" s="202"/>
      <c r="BA288" s="202"/>
      <c r="BB288" s="202"/>
      <c r="BC288" s="202"/>
      <c r="BD288" s="202"/>
      <c r="BE288" s="45"/>
      <c r="BF288" s="45"/>
      <c r="BG288" s="144"/>
      <c r="BH288" s="144"/>
      <c r="BI288" s="144"/>
      <c r="BJ288" s="144"/>
      <c r="BK288" s="144"/>
      <c r="BL288" s="144"/>
      <c r="BM288" s="144"/>
      <c r="BN288" s="144"/>
      <c r="BO288" s="144"/>
      <c r="BP288" s="11"/>
      <c r="BQ288" s="428"/>
      <c r="BR288" s="94"/>
      <c r="BS288" s="345"/>
      <c r="BT288" s="912" t="e">
        <f>CG288/BG287</f>
        <v>#DIV/0!</v>
      </c>
      <c r="BU288" s="912"/>
      <c r="BV288" s="912"/>
      <c r="BW288" s="912"/>
      <c r="BX288" s="912"/>
      <c r="BY288" s="912"/>
      <c r="BZ288" s="912"/>
      <c r="CA288" s="912"/>
      <c r="CB288" s="912"/>
      <c r="CC288" s="345"/>
      <c r="CD288" s="54"/>
      <c r="CE288" s="54"/>
      <c r="CF288" s="54"/>
      <c r="CG288" s="779" t="e">
        <f>CG207</f>
        <v>#DIV/0!</v>
      </c>
      <c r="CH288" s="779"/>
      <c r="CI288" s="779"/>
      <c r="CJ288" s="779"/>
      <c r="CK288" s="779"/>
      <c r="CL288" s="779"/>
      <c r="CM288" s="779"/>
      <c r="CN288" s="779"/>
      <c r="CO288" s="779"/>
      <c r="CP288" s="45"/>
      <c r="CQ288" s="260"/>
      <c r="CR288" s="144"/>
      <c r="CS288" s="144"/>
      <c r="CT288" s="144"/>
      <c r="CU288" s="144"/>
      <c r="CV288" s="144"/>
      <c r="CW288" s="144"/>
      <c r="CX288" s="297"/>
      <c r="CY288" s="297"/>
      <c r="CZ288" s="297"/>
      <c r="DA288" s="94"/>
      <c r="DB288" s="94"/>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428"/>
      <c r="EC288" s="94"/>
      <c r="ED288" s="20"/>
      <c r="EE288" s="20"/>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43"/>
      <c r="FE288" s="43"/>
      <c r="FF288" s="43"/>
      <c r="FG288" s="43"/>
      <c r="FH288" s="43"/>
      <c r="FI288" s="43"/>
      <c r="FJ288" s="134"/>
      <c r="FK288" s="134"/>
      <c r="FL288" s="134"/>
      <c r="FM288" s="134"/>
      <c r="FN288" s="134"/>
      <c r="FO288" s="134"/>
      <c r="FP288" s="134"/>
      <c r="FQ288" s="134"/>
      <c r="FR288" s="134"/>
      <c r="FS288" s="134"/>
      <c r="FT288" s="134"/>
      <c r="FU288" s="134"/>
      <c r="FV288" s="12"/>
      <c r="FW288" s="12"/>
      <c r="FX288" s="12"/>
      <c r="FY288" s="12"/>
      <c r="FZ288" s="12"/>
      <c r="GA288" s="6"/>
      <c r="GB288" s="6"/>
      <c r="GC288" s="62"/>
      <c r="GD288" s="14"/>
      <c r="GE288" s="12"/>
      <c r="GF288" s="12"/>
      <c r="GG288" s="12"/>
      <c r="GH288" s="12"/>
      <c r="GI288" s="12"/>
      <c r="GJ288" s="12"/>
      <c r="GK288" s="24"/>
    </row>
    <row r="289" spans="1:193" ht="15">
      <c r="A289" s="226"/>
      <c r="B289" s="12"/>
      <c r="C289" s="12"/>
      <c r="D289" s="12"/>
      <c r="E289" s="794" t="s">
        <v>257</v>
      </c>
      <c r="F289" s="795"/>
      <c r="G289" s="795"/>
      <c r="H289" s="795"/>
      <c r="I289" s="795"/>
      <c r="J289" s="795"/>
      <c r="K289" s="795"/>
      <c r="L289" s="795"/>
      <c r="M289" s="795"/>
      <c r="N289" s="795"/>
      <c r="O289" s="795"/>
      <c r="P289" s="795"/>
      <c r="Q289" s="795"/>
      <c r="R289" s="795"/>
      <c r="S289" s="795"/>
      <c r="T289" s="795"/>
      <c r="U289" s="795"/>
      <c r="V289" s="795"/>
      <c r="W289" s="795"/>
      <c r="X289" s="795"/>
      <c r="Y289" s="795"/>
      <c r="Z289" s="795"/>
      <c r="AA289" s="795"/>
      <c r="AB289" s="795"/>
      <c r="AC289" s="795"/>
      <c r="AD289" s="795"/>
      <c r="AE289" s="795"/>
      <c r="AF289" s="795"/>
      <c r="AG289" s="795"/>
      <c r="AH289" s="795"/>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42"/>
      <c r="BE289" s="45"/>
      <c r="BF289" s="45"/>
      <c r="BG289" s="914"/>
      <c r="BH289" s="914"/>
      <c r="BI289" s="914"/>
      <c r="BJ289" s="914"/>
      <c r="BK289" s="914"/>
      <c r="BL289" s="914"/>
      <c r="BM289" s="914"/>
      <c r="BN289" s="914"/>
      <c r="BO289" s="914"/>
      <c r="BP289" s="11"/>
      <c r="BQ289" s="45"/>
      <c r="BR289" s="45"/>
      <c r="BS289" s="45"/>
      <c r="BT289" s="912" t="e">
        <f>CG289/BG287</f>
        <v>#DIV/0!</v>
      </c>
      <c r="BU289" s="912"/>
      <c r="BV289" s="912"/>
      <c r="BW289" s="912"/>
      <c r="BX289" s="912"/>
      <c r="BY289" s="912"/>
      <c r="BZ289" s="912"/>
      <c r="CA289" s="912"/>
      <c r="CB289" s="912"/>
      <c r="CC289" s="45"/>
      <c r="CD289" s="54"/>
      <c r="CE289" s="54"/>
      <c r="CF289" s="54"/>
      <c r="CG289" s="779" t="e">
        <f>CG167</f>
        <v>#DIV/0!</v>
      </c>
      <c r="CH289" s="779"/>
      <c r="CI289" s="779"/>
      <c r="CJ289" s="779"/>
      <c r="CK289" s="779"/>
      <c r="CL289" s="779"/>
      <c r="CM289" s="779"/>
      <c r="CN289" s="779"/>
      <c r="CO289" s="779"/>
      <c r="CP289" s="45"/>
      <c r="CQ289" s="260"/>
      <c r="CR289" s="144"/>
      <c r="CS289" s="144"/>
      <c r="CT289" s="144"/>
      <c r="CU289" s="144"/>
      <c r="CV289" s="144"/>
      <c r="CW289" s="144"/>
      <c r="CX289" s="297"/>
      <c r="CY289" s="297"/>
      <c r="CZ289" s="297"/>
      <c r="DA289" s="94"/>
      <c r="DB289" s="94"/>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45"/>
      <c r="EC289" s="45"/>
      <c r="ED289" s="20"/>
      <c r="EE289" s="20"/>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43"/>
      <c r="FE289" s="43"/>
      <c r="FF289" s="43"/>
      <c r="FG289" s="43"/>
      <c r="FH289" s="43"/>
      <c r="FI289" s="43"/>
      <c r="FJ289" s="134"/>
      <c r="FK289" s="134"/>
      <c r="FL289" s="134"/>
      <c r="FM289" s="134"/>
      <c r="FN289" s="134"/>
      <c r="FO289" s="134"/>
      <c r="FP289" s="134"/>
      <c r="FQ289" s="134"/>
      <c r="FR289" s="134"/>
      <c r="FS289" s="134"/>
      <c r="FT289" s="134"/>
      <c r="FU289" s="134"/>
      <c r="FV289" s="12"/>
      <c r="FW289" s="12"/>
      <c r="FX289" s="12"/>
      <c r="FY289" s="12"/>
      <c r="FZ289" s="12"/>
      <c r="GA289" s="6"/>
      <c r="GB289" s="6"/>
      <c r="GC289" s="62"/>
      <c r="GD289" s="14"/>
      <c r="GE289" s="12"/>
      <c r="GF289" s="12"/>
      <c r="GG289" s="12"/>
      <c r="GH289" s="12"/>
      <c r="GI289" s="12"/>
      <c r="GJ289" s="12"/>
      <c r="GK289" s="24"/>
    </row>
    <row r="290" spans="1:193" ht="15">
      <c r="A290" s="226"/>
      <c r="B290" s="12"/>
      <c r="C290" s="12"/>
      <c r="D290" s="12"/>
      <c r="E290" s="794" t="s">
        <v>253</v>
      </c>
      <c r="F290" s="795"/>
      <c r="G290" s="795"/>
      <c r="H290" s="795"/>
      <c r="I290" s="795"/>
      <c r="J290" s="795"/>
      <c r="K290" s="795"/>
      <c r="L290" s="795"/>
      <c r="M290" s="795"/>
      <c r="N290" s="795"/>
      <c r="O290" s="795"/>
      <c r="P290" s="795"/>
      <c r="Q290" s="795"/>
      <c r="R290" s="795"/>
      <c r="S290" s="795"/>
      <c r="T290" s="795"/>
      <c r="U290" s="795"/>
      <c r="V290" s="795"/>
      <c r="W290" s="795"/>
      <c r="X290" s="795"/>
      <c r="Y290" s="795"/>
      <c r="Z290" s="795"/>
      <c r="AA290" s="795"/>
      <c r="AB290" s="795"/>
      <c r="AC290" s="795"/>
      <c r="AD290" s="795"/>
      <c r="AE290" s="795"/>
      <c r="AF290" s="795"/>
      <c r="AG290" s="795"/>
      <c r="AH290" s="795"/>
      <c r="AI290" s="795"/>
      <c r="AJ290" s="795"/>
      <c r="AK290" s="795"/>
      <c r="AL290" s="795"/>
      <c r="AM290" s="795"/>
      <c r="AN290" s="795"/>
      <c r="AO290" s="795"/>
      <c r="AP290" s="795"/>
      <c r="AQ290" s="795"/>
      <c r="AR290" s="795"/>
      <c r="AS290" s="795"/>
      <c r="AT290" s="795"/>
      <c r="AU290" s="795"/>
      <c r="AV290" s="795"/>
      <c r="AW290" s="795"/>
      <c r="AX290" s="795"/>
      <c r="AY290" s="10"/>
      <c r="AZ290" s="10"/>
      <c r="BA290" s="10"/>
      <c r="BB290" s="10"/>
      <c r="BC290" s="10"/>
      <c r="BD290" s="42"/>
      <c r="BE290" s="45"/>
      <c r="BF290" s="45"/>
      <c r="BG290" s="144"/>
      <c r="BH290" s="144"/>
      <c r="BI290" s="144"/>
      <c r="BJ290" s="144"/>
      <c r="BK290" s="144"/>
      <c r="BL290" s="144"/>
      <c r="BM290" s="144"/>
      <c r="BN290" s="144"/>
      <c r="BO290" s="144"/>
      <c r="BP290" s="11"/>
      <c r="BQ290" s="45"/>
      <c r="BR290" s="45"/>
      <c r="BS290" s="45"/>
      <c r="BT290" s="912" t="e">
        <f>CG290/BG287</f>
        <v>#DIV/0!</v>
      </c>
      <c r="BU290" s="912"/>
      <c r="BV290" s="912"/>
      <c r="BW290" s="912"/>
      <c r="BX290" s="912"/>
      <c r="BY290" s="912"/>
      <c r="BZ290" s="912"/>
      <c r="CA290" s="912"/>
      <c r="CB290" s="912"/>
      <c r="CC290" s="45"/>
      <c r="CD290" s="54"/>
      <c r="CE290" s="54"/>
      <c r="CF290" s="54"/>
      <c r="CG290" s="779" t="e">
        <f>CG253</f>
        <v>#DIV/0!</v>
      </c>
      <c r="CH290" s="779"/>
      <c r="CI290" s="779"/>
      <c r="CJ290" s="779"/>
      <c r="CK290" s="779"/>
      <c r="CL290" s="779"/>
      <c r="CM290" s="779"/>
      <c r="CN290" s="779"/>
      <c r="CO290" s="779"/>
      <c r="CP290" s="45"/>
      <c r="CQ290" s="260"/>
      <c r="CR290" s="144"/>
      <c r="CS290" s="144"/>
      <c r="CT290" s="144"/>
      <c r="CU290" s="144"/>
      <c r="CV290" s="144"/>
      <c r="CW290" s="144"/>
      <c r="CX290" s="297"/>
      <c r="CY290" s="297"/>
      <c r="CZ290" s="297"/>
      <c r="DA290" s="94"/>
      <c r="DB290" s="94"/>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45"/>
      <c r="EC290" s="45"/>
      <c r="ED290" s="20"/>
      <c r="EE290" s="20"/>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43"/>
      <c r="FE290" s="43"/>
      <c r="FF290" s="43"/>
      <c r="FG290" s="43"/>
      <c r="FH290" s="43"/>
      <c r="FI290" s="43"/>
      <c r="FJ290" s="134"/>
      <c r="FK290" s="134"/>
      <c r="FL290" s="134"/>
      <c r="FM290" s="134"/>
      <c r="FN290" s="134"/>
      <c r="FO290" s="134"/>
      <c r="FP290" s="134"/>
      <c r="FQ290" s="134"/>
      <c r="FR290" s="134"/>
      <c r="FS290" s="134"/>
      <c r="FT290" s="134"/>
      <c r="FU290" s="134"/>
      <c r="FV290" s="12"/>
      <c r="FW290" s="12"/>
      <c r="FX290" s="12"/>
      <c r="FY290" s="12"/>
      <c r="FZ290" s="12"/>
      <c r="GA290" s="6"/>
      <c r="GB290" s="6"/>
      <c r="GC290" s="62"/>
      <c r="GD290" s="14"/>
      <c r="GE290" s="12"/>
      <c r="GF290" s="12"/>
      <c r="GG290" s="12"/>
      <c r="GH290" s="12"/>
      <c r="GI290" s="12"/>
      <c r="GJ290" s="12"/>
      <c r="GK290" s="24"/>
    </row>
    <row r="291" spans="1:193" ht="15.75" customHeight="1">
      <c r="A291" s="226"/>
      <c r="B291" s="12"/>
      <c r="C291" s="12"/>
      <c r="D291" s="12"/>
      <c r="E291" s="794" t="s">
        <v>141</v>
      </c>
      <c r="F291" s="795"/>
      <c r="G291" s="795"/>
      <c r="H291" s="795"/>
      <c r="I291" s="795"/>
      <c r="J291" s="795"/>
      <c r="K291" s="795"/>
      <c r="L291" s="795"/>
      <c r="M291" s="795"/>
      <c r="N291" s="795"/>
      <c r="O291" s="795"/>
      <c r="P291" s="795"/>
      <c r="Q291" s="795"/>
      <c r="R291" s="795"/>
      <c r="S291" s="795"/>
      <c r="T291" s="795"/>
      <c r="U291" s="795"/>
      <c r="V291" s="795"/>
      <c r="W291" s="795"/>
      <c r="X291" s="795"/>
      <c r="Y291" s="795"/>
      <c r="Z291" s="795"/>
      <c r="AA291" s="795"/>
      <c r="AB291" s="795"/>
      <c r="AC291" s="795"/>
      <c r="AD291" s="795"/>
      <c r="AE291" s="795"/>
      <c r="AF291" s="795"/>
      <c r="AG291" s="795"/>
      <c r="AH291" s="795"/>
      <c r="AI291" s="757"/>
      <c r="AJ291" s="757"/>
      <c r="AK291" s="757"/>
      <c r="AL291" s="757"/>
      <c r="AM291" s="757"/>
      <c r="AN291" s="757"/>
      <c r="AO291" s="115"/>
      <c r="AP291" s="115"/>
      <c r="AQ291" s="115"/>
      <c r="AR291" s="115"/>
      <c r="AS291" s="115"/>
      <c r="AT291" s="115"/>
      <c r="AU291" s="115"/>
      <c r="AV291" s="115"/>
      <c r="AW291" s="115"/>
      <c r="AX291" s="115"/>
      <c r="AY291" s="115"/>
      <c r="AZ291" s="10"/>
      <c r="BA291" s="757" t="s">
        <v>128</v>
      </c>
      <c r="BB291" s="757"/>
      <c r="BC291" s="757"/>
      <c r="BD291" s="757"/>
      <c r="BE291" s="757"/>
      <c r="BF291" s="757"/>
      <c r="BG291" s="979"/>
      <c r="BH291" s="979"/>
      <c r="BI291" s="979"/>
      <c r="BJ291" s="979"/>
      <c r="BK291" s="979"/>
      <c r="BL291" s="979"/>
      <c r="BM291" s="979"/>
      <c r="BN291" s="979"/>
      <c r="BO291" s="979"/>
      <c r="BP291" s="310"/>
      <c r="BQ291" s="234"/>
      <c r="BR291" s="336"/>
      <c r="BS291" s="337"/>
      <c r="BT291" s="913" t="e">
        <f>CG291/BG287</f>
        <v>#DIV/0!</v>
      </c>
      <c r="BU291" s="913"/>
      <c r="BV291" s="913"/>
      <c r="BW291" s="913"/>
      <c r="BX291" s="913"/>
      <c r="BY291" s="913"/>
      <c r="BZ291" s="913"/>
      <c r="CA291" s="913"/>
      <c r="CB291" s="913"/>
      <c r="CC291" s="337"/>
      <c r="CD291" s="311"/>
      <c r="CE291" s="311"/>
      <c r="CF291" s="311"/>
      <c r="CG291" s="1027" t="e">
        <f>SUM(CG288:CO290)</f>
        <v>#DIV/0!</v>
      </c>
      <c r="CH291" s="1027"/>
      <c r="CI291" s="1027"/>
      <c r="CJ291" s="1027"/>
      <c r="CK291" s="1027"/>
      <c r="CL291" s="1027"/>
      <c r="CM291" s="1027"/>
      <c r="CN291" s="1027"/>
      <c r="CO291" s="1027"/>
      <c r="CP291" s="248"/>
      <c r="CQ291" s="260"/>
      <c r="CR291" s="155"/>
      <c r="CS291" s="155"/>
      <c r="CT291" s="155"/>
      <c r="CU291" s="155"/>
      <c r="CV291" s="155"/>
      <c r="CW291" s="155"/>
      <c r="CX291" s="297"/>
      <c r="CY291" s="297"/>
      <c r="CZ291" s="297"/>
      <c r="DA291" s="94"/>
      <c r="DB291" s="94"/>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156"/>
      <c r="EC291" s="355"/>
      <c r="ED291" s="20"/>
      <c r="EE291" s="20"/>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43"/>
      <c r="FE291" s="43"/>
      <c r="FF291" s="43"/>
      <c r="FG291" s="43"/>
      <c r="FH291" s="43"/>
      <c r="FI291" s="43"/>
      <c r="FJ291" s="134"/>
      <c r="FK291" s="134"/>
      <c r="FL291" s="134"/>
      <c r="FM291" s="134"/>
      <c r="FN291" s="134"/>
      <c r="FO291" s="134"/>
      <c r="FP291" s="134"/>
      <c r="FQ291" s="134"/>
      <c r="FR291" s="134"/>
      <c r="FS291" s="134"/>
      <c r="FT291" s="134"/>
      <c r="FU291" s="134"/>
      <c r="FV291" s="12"/>
      <c r="FW291" s="12"/>
      <c r="FX291" s="12"/>
      <c r="FY291" s="12"/>
      <c r="FZ291" s="12"/>
      <c r="GA291" s="6"/>
      <c r="GB291" s="6"/>
      <c r="GC291" s="62"/>
      <c r="GD291" s="14"/>
      <c r="GE291" s="12"/>
      <c r="GF291" s="12"/>
      <c r="GG291" s="12"/>
      <c r="GH291" s="12"/>
      <c r="GI291" s="12"/>
      <c r="GJ291" s="12"/>
      <c r="GK291" s="24"/>
    </row>
    <row r="292" spans="1:193" ht="4.5" customHeight="1">
      <c r="A292" s="226"/>
      <c r="B292" s="12"/>
      <c r="C292" s="12"/>
      <c r="D292" s="12"/>
      <c r="E292" s="327"/>
      <c r="F292" s="202"/>
      <c r="G292" s="202"/>
      <c r="H292" s="202"/>
      <c r="I292" s="202"/>
      <c r="J292" s="202"/>
      <c r="K292" s="202"/>
      <c r="L292" s="202"/>
      <c r="M292" s="202"/>
      <c r="N292" s="202"/>
      <c r="O292" s="202"/>
      <c r="P292" s="202"/>
      <c r="Q292" s="202"/>
      <c r="R292" s="202"/>
      <c r="S292" s="202"/>
      <c r="T292" s="202"/>
      <c r="U292" s="202"/>
      <c r="V292" s="202"/>
      <c r="W292" s="202"/>
      <c r="X292" s="202"/>
      <c r="Y292" s="202"/>
      <c r="Z292" s="202"/>
      <c r="AA292" s="202"/>
      <c r="AB292" s="202"/>
      <c r="AC292" s="202"/>
      <c r="AD292" s="202"/>
      <c r="AE292" s="202"/>
      <c r="AF292" s="202"/>
      <c r="AG292" s="202"/>
      <c r="AH292" s="202"/>
      <c r="AI292" s="64"/>
      <c r="AJ292" s="115"/>
      <c r="AK292" s="115"/>
      <c r="AL292" s="115"/>
      <c r="AM292" s="115"/>
      <c r="AN292" s="115"/>
      <c r="AO292" s="115"/>
      <c r="AP292" s="115"/>
      <c r="AQ292" s="115"/>
      <c r="AR292" s="115"/>
      <c r="AS292" s="115"/>
      <c r="AT292" s="115"/>
      <c r="AU292" s="115"/>
      <c r="AV292" s="115"/>
      <c r="AW292" s="115"/>
      <c r="AX292" s="115"/>
      <c r="AY292" s="115"/>
      <c r="AZ292" s="10"/>
      <c r="BA292" s="115"/>
      <c r="BB292" s="115"/>
      <c r="BC292" s="115"/>
      <c r="BD292" s="115"/>
      <c r="BE292" s="115"/>
      <c r="BF292" s="45"/>
      <c r="BG292" s="779"/>
      <c r="BH292" s="779"/>
      <c r="BI292" s="779"/>
      <c r="BJ292" s="779"/>
      <c r="BK292" s="779"/>
      <c r="BL292" s="779"/>
      <c r="BM292" s="779"/>
      <c r="BN292" s="779"/>
      <c r="BO292" s="779"/>
      <c r="BP292" s="11"/>
      <c r="BQ292" s="43"/>
      <c r="BR292" s="45"/>
      <c r="BS292" s="45"/>
      <c r="BT292" s="912"/>
      <c r="BU292" s="912"/>
      <c r="BV292" s="912"/>
      <c r="BW292" s="912"/>
      <c r="BX292" s="912"/>
      <c r="BY292" s="912"/>
      <c r="BZ292" s="912"/>
      <c r="CA292" s="912"/>
      <c r="CB292" s="912"/>
      <c r="CC292" s="45"/>
      <c r="CD292" s="54"/>
      <c r="CE292" s="54"/>
      <c r="CF292" s="54"/>
      <c r="CG292" s="779"/>
      <c r="CH292" s="779"/>
      <c r="CI292" s="779"/>
      <c r="CJ292" s="779"/>
      <c r="CK292" s="779"/>
      <c r="CL292" s="779"/>
      <c r="CM292" s="779"/>
      <c r="CN292" s="779"/>
      <c r="CO292" s="779"/>
      <c r="CP292" s="45"/>
      <c r="CQ292" s="260"/>
      <c r="CR292" s="144"/>
      <c r="CS292" s="144"/>
      <c r="CT292" s="144"/>
      <c r="CU292" s="144"/>
      <c r="CV292" s="144"/>
      <c r="CW292" s="144"/>
      <c r="CX292" s="297"/>
      <c r="CY292" s="297"/>
      <c r="CZ292" s="297"/>
      <c r="DA292" s="94"/>
      <c r="DB292" s="94"/>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43"/>
      <c r="EC292" s="45"/>
      <c r="ED292" s="20"/>
      <c r="EE292" s="20"/>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43"/>
      <c r="FE292" s="43"/>
      <c r="FF292" s="43"/>
      <c r="FG292" s="43"/>
      <c r="FH292" s="43"/>
      <c r="FI292" s="43"/>
      <c r="FJ292" s="134"/>
      <c r="FK292" s="134"/>
      <c r="FL292" s="134"/>
      <c r="FM292" s="134"/>
      <c r="FN292" s="134"/>
      <c r="FO292" s="134"/>
      <c r="FP292" s="134"/>
      <c r="FQ292" s="134"/>
      <c r="FR292" s="134"/>
      <c r="FS292" s="134"/>
      <c r="FT292" s="134"/>
      <c r="FU292" s="134"/>
      <c r="FV292" s="12"/>
      <c r="FW292" s="12"/>
      <c r="FX292" s="12"/>
      <c r="FY292" s="12"/>
      <c r="FZ292" s="12"/>
      <c r="GA292" s="6"/>
      <c r="GB292" s="6"/>
      <c r="GC292" s="62"/>
      <c r="GD292" s="14"/>
      <c r="GE292" s="12"/>
      <c r="GF292" s="12"/>
      <c r="GG292" s="12"/>
      <c r="GH292" s="12"/>
      <c r="GI292" s="12"/>
      <c r="GJ292" s="12"/>
      <c r="GK292" s="24"/>
    </row>
    <row r="293" spans="1:193" ht="15">
      <c r="A293" s="226"/>
      <c r="B293" s="12"/>
      <c r="C293" s="12"/>
      <c r="D293" s="12"/>
      <c r="E293" s="794" t="s">
        <v>171</v>
      </c>
      <c r="F293" s="795"/>
      <c r="G293" s="795"/>
      <c r="H293" s="795"/>
      <c r="I293" s="795"/>
      <c r="J293" s="795"/>
      <c r="K293" s="795"/>
      <c r="L293" s="795"/>
      <c r="M293" s="795"/>
      <c r="N293" s="795"/>
      <c r="O293" s="795"/>
      <c r="P293" s="795"/>
      <c r="Q293" s="795"/>
      <c r="R293" s="795"/>
      <c r="S293" s="795"/>
      <c r="T293" s="795"/>
      <c r="U293" s="795"/>
      <c r="V293" s="795"/>
      <c r="W293" s="795"/>
      <c r="X293" s="795"/>
      <c r="Y293" s="795"/>
      <c r="Z293" s="795"/>
      <c r="AA293" s="795"/>
      <c r="AB293" s="795"/>
      <c r="AC293" s="795"/>
      <c r="AD293" s="795"/>
      <c r="AE293" s="795"/>
      <c r="AF293" s="795"/>
      <c r="AG293" s="795"/>
      <c r="AH293" s="42"/>
      <c r="AI293" s="42"/>
      <c r="AJ293" s="42"/>
      <c r="AK293" s="115"/>
      <c r="AL293" s="115"/>
      <c r="AM293" s="115"/>
      <c r="AN293" s="115"/>
      <c r="AO293" s="115"/>
      <c r="AP293" s="115"/>
      <c r="AQ293" s="115"/>
      <c r="AR293" s="115"/>
      <c r="AS293" s="115"/>
      <c r="AT293" s="115"/>
      <c r="AU293" s="115"/>
      <c r="AV293" s="115"/>
      <c r="AW293" s="115"/>
      <c r="AX293" s="115"/>
      <c r="AY293" s="115"/>
      <c r="AZ293" s="10"/>
      <c r="BA293" s="115"/>
      <c r="BB293" s="115"/>
      <c r="BC293" s="115"/>
      <c r="BD293" s="115"/>
      <c r="BE293" s="115"/>
      <c r="BF293" s="45"/>
      <c r="BG293" s="914"/>
      <c r="BH293" s="914"/>
      <c r="BI293" s="914"/>
      <c r="BJ293" s="914"/>
      <c r="BK293" s="914"/>
      <c r="BL293" s="914"/>
      <c r="BM293" s="914"/>
      <c r="BN293" s="914"/>
      <c r="BO293" s="914"/>
      <c r="BP293" s="11"/>
      <c r="BQ293" s="43"/>
      <c r="BR293" s="45"/>
      <c r="BS293" s="45"/>
      <c r="BT293" s="912" t="e">
        <f>CG293/BG287</f>
        <v>#DIV/0!</v>
      </c>
      <c r="BU293" s="912"/>
      <c r="BV293" s="912"/>
      <c r="BW293" s="912"/>
      <c r="BX293" s="912"/>
      <c r="BY293" s="912"/>
      <c r="BZ293" s="912"/>
      <c r="CA293" s="912"/>
      <c r="CB293" s="912"/>
      <c r="CC293" s="45"/>
      <c r="CD293" s="54"/>
      <c r="CE293" s="54"/>
      <c r="CF293" s="54"/>
      <c r="CG293" s="779" t="e">
        <f>CG248</f>
        <v>#DIV/0!</v>
      </c>
      <c r="CH293" s="779"/>
      <c r="CI293" s="779"/>
      <c r="CJ293" s="779"/>
      <c r="CK293" s="779"/>
      <c r="CL293" s="779"/>
      <c r="CM293" s="779"/>
      <c r="CN293" s="779"/>
      <c r="CO293" s="779"/>
      <c r="CP293" s="45"/>
      <c r="CQ293" s="260"/>
      <c r="CR293" s="144"/>
      <c r="CS293" s="144"/>
      <c r="CT293" s="144"/>
      <c r="CU293" s="144"/>
      <c r="CV293" s="144"/>
      <c r="CW293" s="144"/>
      <c r="CX293" s="297"/>
      <c r="CY293" s="297"/>
      <c r="CZ293" s="297"/>
      <c r="DA293" s="94"/>
      <c r="DB293" s="94"/>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43"/>
      <c r="EC293" s="45"/>
      <c r="ED293" s="20"/>
      <c r="EE293" s="20"/>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43"/>
      <c r="FE293" s="43"/>
      <c r="FF293" s="43"/>
      <c r="FG293" s="43"/>
      <c r="FH293" s="43"/>
      <c r="FI293" s="43"/>
      <c r="FJ293" s="134"/>
      <c r="FK293" s="134"/>
      <c r="FL293" s="134"/>
      <c r="FM293" s="134"/>
      <c r="FN293" s="134"/>
      <c r="FO293" s="134"/>
      <c r="FP293" s="134"/>
      <c r="FQ293" s="134"/>
      <c r="FR293" s="134"/>
      <c r="FS293" s="134"/>
      <c r="FT293" s="134"/>
      <c r="FU293" s="134"/>
      <c r="FV293" s="12"/>
      <c r="FW293" s="12"/>
      <c r="FX293" s="12"/>
      <c r="FY293" s="12"/>
      <c r="FZ293" s="12"/>
      <c r="GA293" s="6"/>
      <c r="GB293" s="6"/>
      <c r="GC293" s="62"/>
      <c r="GD293" s="14"/>
      <c r="GE293" s="12"/>
      <c r="GF293" s="12"/>
      <c r="GG293" s="12"/>
      <c r="GH293" s="12"/>
      <c r="GI293" s="12"/>
      <c r="GJ293" s="12"/>
      <c r="GK293" s="24"/>
    </row>
    <row r="294" spans="1:193" ht="15">
      <c r="A294" s="226"/>
      <c r="B294" s="12"/>
      <c r="C294" s="12"/>
      <c r="D294" s="12"/>
      <c r="E294" s="794" t="s">
        <v>167</v>
      </c>
      <c r="F294" s="795"/>
      <c r="G294" s="795"/>
      <c r="H294" s="795"/>
      <c r="I294" s="795"/>
      <c r="J294" s="795"/>
      <c r="K294" s="795"/>
      <c r="L294" s="795"/>
      <c r="M294" s="795"/>
      <c r="N294" s="795"/>
      <c r="O294" s="795"/>
      <c r="P294" s="795"/>
      <c r="Q294" s="795"/>
      <c r="R294" s="795"/>
      <c r="S294" s="795"/>
      <c r="T294" s="795"/>
      <c r="U294" s="795"/>
      <c r="V294" s="795"/>
      <c r="W294" s="795"/>
      <c r="X294" s="795"/>
      <c r="Y294" s="795"/>
      <c r="Z294" s="795"/>
      <c r="AA294" s="795"/>
      <c r="AB294" s="795"/>
      <c r="AC294" s="795"/>
      <c r="AD294" s="795"/>
      <c r="AE294" s="795"/>
      <c r="AF294" s="795"/>
      <c r="AG294" s="795"/>
      <c r="AH294" s="795"/>
      <c r="AI294" s="795"/>
      <c r="AJ294" s="795"/>
      <c r="AK294" s="115"/>
      <c r="AL294" s="115"/>
      <c r="AM294" s="115"/>
      <c r="AN294" s="115"/>
      <c r="AO294" s="115"/>
      <c r="AP294" s="115"/>
      <c r="AQ294" s="115"/>
      <c r="AR294" s="115"/>
      <c r="AS294" s="115"/>
      <c r="AT294" s="115"/>
      <c r="AU294" s="115"/>
      <c r="AV294" s="115"/>
      <c r="AW294" s="115"/>
      <c r="AX294" s="115"/>
      <c r="AY294" s="115"/>
      <c r="AZ294" s="10"/>
      <c r="BA294" s="115"/>
      <c r="BB294" s="115"/>
      <c r="BC294" s="115"/>
      <c r="BD294" s="115"/>
      <c r="BE294" s="115"/>
      <c r="BF294" s="45"/>
      <c r="BG294" s="914"/>
      <c r="BH294" s="914"/>
      <c r="BI294" s="914"/>
      <c r="BJ294" s="914"/>
      <c r="BK294" s="914"/>
      <c r="BL294" s="914"/>
      <c r="BM294" s="914"/>
      <c r="BN294" s="914"/>
      <c r="BO294" s="914"/>
      <c r="BP294" s="11"/>
      <c r="BQ294" s="43"/>
      <c r="BR294" s="45"/>
      <c r="BS294" s="45"/>
      <c r="BT294" s="912" t="e">
        <f>CG294/BG287</f>
        <v>#DIV/0!</v>
      </c>
      <c r="BU294" s="912"/>
      <c r="BV294" s="912"/>
      <c r="BW294" s="912"/>
      <c r="BX294" s="912"/>
      <c r="BY294" s="912"/>
      <c r="BZ294" s="912"/>
      <c r="CA294" s="912"/>
      <c r="CB294" s="912"/>
      <c r="CC294" s="45"/>
      <c r="CD294" s="54"/>
      <c r="CE294" s="54"/>
      <c r="CF294" s="54"/>
      <c r="CG294" s="779" t="e">
        <f>CG249</f>
        <v>#DIV/0!</v>
      </c>
      <c r="CH294" s="779"/>
      <c r="CI294" s="779"/>
      <c r="CJ294" s="779"/>
      <c r="CK294" s="779"/>
      <c r="CL294" s="779"/>
      <c r="CM294" s="779"/>
      <c r="CN294" s="779"/>
      <c r="CO294" s="779"/>
      <c r="CP294" s="45"/>
      <c r="CQ294" s="260"/>
      <c r="CR294" s="144"/>
      <c r="CS294" s="144"/>
      <c r="CT294" s="144"/>
      <c r="CU294" s="144"/>
      <c r="CV294" s="144"/>
      <c r="CW294" s="144"/>
      <c r="CX294" s="297"/>
      <c r="CY294" s="297"/>
      <c r="CZ294" s="297"/>
      <c r="DA294" s="94"/>
      <c r="DB294" s="94"/>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43"/>
      <c r="EC294" s="45"/>
      <c r="ED294" s="20"/>
      <c r="EE294" s="20"/>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43"/>
      <c r="FE294" s="43"/>
      <c r="FF294" s="43"/>
      <c r="FG294" s="43"/>
      <c r="FH294" s="43"/>
      <c r="FI294" s="43"/>
      <c r="FJ294" s="134"/>
      <c r="FK294" s="134"/>
      <c r="FL294" s="134"/>
      <c r="FM294" s="134"/>
      <c r="FN294" s="134"/>
      <c r="FO294" s="134"/>
      <c r="FP294" s="134"/>
      <c r="FQ294" s="134"/>
      <c r="FR294" s="134"/>
      <c r="FS294" s="134"/>
      <c r="FT294" s="134"/>
      <c r="FU294" s="134"/>
      <c r="FV294" s="12"/>
      <c r="FW294" s="12"/>
      <c r="FX294" s="12"/>
      <c r="FY294" s="12"/>
      <c r="FZ294" s="12"/>
      <c r="GA294" s="6"/>
      <c r="GB294" s="6"/>
      <c r="GC294" s="62"/>
      <c r="GD294" s="14"/>
      <c r="GE294" s="12"/>
      <c r="GF294" s="12"/>
      <c r="GG294" s="12"/>
      <c r="GH294" s="12"/>
      <c r="GI294" s="12"/>
      <c r="GJ294" s="12"/>
      <c r="GK294" s="24"/>
    </row>
    <row r="295" spans="1:193" ht="15.75" customHeight="1">
      <c r="A295" s="226"/>
      <c r="B295" s="12"/>
      <c r="C295" s="12"/>
      <c r="D295" s="12"/>
      <c r="E295" s="327"/>
      <c r="F295" s="202"/>
      <c r="G295" s="202"/>
      <c r="H295" s="202"/>
      <c r="I295" s="202"/>
      <c r="J295" s="202"/>
      <c r="K295" s="202"/>
      <c r="L295" s="202"/>
      <c r="M295" s="202"/>
      <c r="N295" s="202"/>
      <c r="O295" s="202"/>
      <c r="P295" s="202"/>
      <c r="Q295" s="202"/>
      <c r="R295" s="202"/>
      <c r="S295" s="202"/>
      <c r="T295" s="202"/>
      <c r="U295" s="202"/>
      <c r="V295" s="202"/>
      <c r="W295" s="202"/>
      <c r="X295" s="202"/>
      <c r="Y295" s="202"/>
      <c r="Z295" s="202"/>
      <c r="AA295" s="202"/>
      <c r="AB295" s="202"/>
      <c r="AC295" s="202"/>
      <c r="AD295" s="202"/>
      <c r="AE295" s="202"/>
      <c r="AF295" s="202"/>
      <c r="AG295" s="202"/>
      <c r="AH295" s="202"/>
      <c r="AI295" s="10"/>
      <c r="AJ295" s="10"/>
      <c r="AK295" s="10"/>
      <c r="AL295" s="10"/>
      <c r="AM295" s="10"/>
      <c r="AN295" s="10"/>
      <c r="AO295" s="10"/>
      <c r="AP295" s="10"/>
      <c r="AQ295" s="10"/>
      <c r="AR295" s="10"/>
      <c r="AS295" s="10"/>
      <c r="AT295" s="10"/>
      <c r="AU295" s="10"/>
      <c r="AV295" s="10"/>
      <c r="AW295" s="10"/>
      <c r="AX295" s="10"/>
      <c r="AY295" s="10"/>
      <c r="AZ295" s="10"/>
      <c r="BA295" s="115"/>
      <c r="BB295" s="757" t="s">
        <v>128</v>
      </c>
      <c r="BC295" s="757"/>
      <c r="BD295" s="757"/>
      <c r="BE295" s="757"/>
      <c r="BF295" s="757"/>
      <c r="BG295" s="979"/>
      <c r="BH295" s="979"/>
      <c r="BI295" s="979"/>
      <c r="BJ295" s="979"/>
      <c r="BK295" s="979"/>
      <c r="BL295" s="979"/>
      <c r="BM295" s="979"/>
      <c r="BN295" s="979"/>
      <c r="BO295" s="979"/>
      <c r="BP295" s="236"/>
      <c r="BQ295" s="234"/>
      <c r="BR295" s="233"/>
      <c r="BS295" s="233"/>
      <c r="BT295" s="913" t="e">
        <f>CG295/BG287</f>
        <v>#DIV/0!</v>
      </c>
      <c r="BU295" s="913"/>
      <c r="BV295" s="913"/>
      <c r="BW295" s="913"/>
      <c r="BX295" s="913"/>
      <c r="BY295" s="913"/>
      <c r="BZ295" s="913"/>
      <c r="CA295" s="913"/>
      <c r="CB295" s="913"/>
      <c r="CC295" s="110"/>
      <c r="CD295" s="235"/>
      <c r="CE295" s="235"/>
      <c r="CF295" s="235"/>
      <c r="CG295" s="1027" t="e">
        <f>CG293+CG294</f>
        <v>#DIV/0!</v>
      </c>
      <c r="CH295" s="1027"/>
      <c r="CI295" s="1027"/>
      <c r="CJ295" s="1027"/>
      <c r="CK295" s="1027"/>
      <c r="CL295" s="1027"/>
      <c r="CM295" s="1027"/>
      <c r="CN295" s="1027"/>
      <c r="CO295" s="1027"/>
      <c r="CP295" s="233"/>
      <c r="CQ295" s="260"/>
      <c r="CR295" s="155"/>
      <c r="CS295" s="155"/>
      <c r="CT295" s="155"/>
      <c r="CU295" s="155"/>
      <c r="CV295" s="155"/>
      <c r="CW295" s="155"/>
      <c r="CX295" s="297"/>
      <c r="CY295" s="297"/>
      <c r="CZ295" s="297"/>
      <c r="DA295" s="94"/>
      <c r="DB295" s="94"/>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156"/>
      <c r="EC295" s="154"/>
      <c r="ED295" s="20"/>
      <c r="EE295" s="20"/>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43"/>
      <c r="FE295" s="43"/>
      <c r="FF295" s="43"/>
      <c r="FG295" s="43"/>
      <c r="FH295" s="43"/>
      <c r="FI295" s="43"/>
      <c r="FJ295" s="134"/>
      <c r="FK295" s="134"/>
      <c r="FL295" s="134"/>
      <c r="FM295" s="134"/>
      <c r="FN295" s="134"/>
      <c r="FO295" s="134"/>
      <c r="FP295" s="134"/>
      <c r="FQ295" s="134"/>
      <c r="FR295" s="134"/>
      <c r="FS295" s="134"/>
      <c r="FT295" s="134"/>
      <c r="FU295" s="134"/>
      <c r="FV295" s="12"/>
      <c r="FW295" s="12"/>
      <c r="FX295" s="12"/>
      <c r="FY295" s="12"/>
      <c r="FZ295" s="12"/>
      <c r="GA295" s="6"/>
      <c r="GB295" s="6"/>
      <c r="GC295" s="62"/>
      <c r="GD295" s="14"/>
      <c r="GE295" s="12"/>
      <c r="GF295" s="12"/>
      <c r="GG295" s="12"/>
      <c r="GH295" s="12"/>
      <c r="GI295" s="12"/>
      <c r="GJ295" s="12"/>
      <c r="GK295" s="24"/>
    </row>
    <row r="296" spans="1:193" ht="24.75" customHeight="1">
      <c r="A296" s="226"/>
      <c r="B296" s="12"/>
      <c r="C296" s="12"/>
      <c r="D296" s="12"/>
      <c r="E296" s="921"/>
      <c r="F296" s="922"/>
      <c r="G296" s="922"/>
      <c r="H296" s="922"/>
      <c r="I296" s="922"/>
      <c r="J296" s="922"/>
      <c r="K296" s="922"/>
      <c r="L296" s="922"/>
      <c r="M296" s="922"/>
      <c r="N296" s="922"/>
      <c r="O296" s="922"/>
      <c r="P296" s="922"/>
      <c r="Q296" s="922"/>
      <c r="R296" s="922"/>
      <c r="S296" s="922"/>
      <c r="T296" s="922"/>
      <c r="U296" s="922"/>
      <c r="V296" s="922"/>
      <c r="W296" s="922"/>
      <c r="X296" s="922"/>
      <c r="Y296" s="922"/>
      <c r="Z296" s="922"/>
      <c r="AA296" s="922"/>
      <c r="AB296" s="922"/>
      <c r="AC296" s="922"/>
      <c r="AD296" s="922"/>
      <c r="AE296" s="922"/>
      <c r="AF296" s="922"/>
      <c r="AG296" s="38"/>
      <c r="AH296" s="38"/>
      <c r="AI296" s="81"/>
      <c r="AJ296" s="81"/>
      <c r="AK296" s="120"/>
      <c r="AL296" s="120"/>
      <c r="AM296" s="120"/>
      <c r="AN296" s="120"/>
      <c r="AO296" s="120"/>
      <c r="AP296" s="120"/>
      <c r="AQ296" s="120"/>
      <c r="AR296" s="120"/>
      <c r="AS296" s="120"/>
      <c r="AT296" s="120"/>
      <c r="AU296" s="120"/>
      <c r="AV296" s="120"/>
      <c r="AW296" s="120"/>
      <c r="AX296" s="120"/>
      <c r="AY296" s="120"/>
      <c r="AZ296" s="120"/>
      <c r="BA296" s="120"/>
      <c r="BB296" s="38"/>
      <c r="BC296" s="38"/>
      <c r="BD296" s="38"/>
      <c r="BE296" s="120"/>
      <c r="BF296" s="38"/>
      <c r="BG296" s="843"/>
      <c r="BH296" s="843"/>
      <c r="BI296" s="843"/>
      <c r="BJ296" s="843"/>
      <c r="BK296" s="843"/>
      <c r="BL296" s="843"/>
      <c r="BM296" s="843"/>
      <c r="BN296" s="843"/>
      <c r="BO296" s="843"/>
      <c r="BP296" s="55"/>
      <c r="BQ296" s="52"/>
      <c r="BR296" s="97"/>
      <c r="BS296" s="97"/>
      <c r="BT296" s="915" t="e">
        <f>BT291+BT295</f>
        <v>#DIV/0!</v>
      </c>
      <c r="BU296" s="915"/>
      <c r="BV296" s="915"/>
      <c r="BW296" s="915"/>
      <c r="BX296" s="915"/>
      <c r="BY296" s="915"/>
      <c r="BZ296" s="915"/>
      <c r="CA296" s="915"/>
      <c r="CB296" s="665"/>
      <c r="CC296" s="97"/>
      <c r="CD296" s="55"/>
      <c r="CE296" s="55"/>
      <c r="CF296" s="55"/>
      <c r="CG296" s="861" t="e">
        <f>CG291+CG295</f>
        <v>#DIV/0!</v>
      </c>
      <c r="CH296" s="861"/>
      <c r="CI296" s="861"/>
      <c r="CJ296" s="861"/>
      <c r="CK296" s="861"/>
      <c r="CL296" s="861"/>
      <c r="CM296" s="861"/>
      <c r="CN296" s="861"/>
      <c r="CO296" s="861"/>
      <c r="CP296" s="441"/>
      <c r="CQ296" s="260"/>
      <c r="CR296" s="308"/>
      <c r="CS296" s="308"/>
      <c r="CT296" s="20"/>
      <c r="CU296" s="59"/>
      <c r="CV296" s="20"/>
      <c r="CW296" s="20"/>
      <c r="CX296" s="297"/>
      <c r="CY296" s="297"/>
      <c r="CZ296" s="297"/>
      <c r="DA296" s="94"/>
      <c r="DB296" s="94"/>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334"/>
      <c r="EC296" s="308"/>
      <c r="ED296" s="20"/>
      <c r="EE296" s="20"/>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43"/>
      <c r="FE296" s="43"/>
      <c r="FF296" s="43"/>
      <c r="FG296" s="43"/>
      <c r="FH296" s="43"/>
      <c r="FI296" s="43"/>
      <c r="FJ296" s="134"/>
      <c r="FK296" s="134"/>
      <c r="FL296" s="134"/>
      <c r="FM296" s="134"/>
      <c r="FN296" s="134"/>
      <c r="FO296" s="134"/>
      <c r="FP296" s="134"/>
      <c r="FQ296" s="134"/>
      <c r="FR296" s="134"/>
      <c r="FS296" s="134"/>
      <c r="FT296" s="134"/>
      <c r="FU296" s="134"/>
      <c r="FV296" s="12"/>
      <c r="FW296" s="12"/>
      <c r="FX296" s="12"/>
      <c r="FY296" s="12"/>
      <c r="FZ296" s="12"/>
      <c r="GA296" s="6"/>
      <c r="GB296" s="6"/>
      <c r="GC296" s="62"/>
      <c r="GD296" s="14"/>
      <c r="GE296" s="12"/>
      <c r="GF296" s="12"/>
      <c r="GG296" s="12"/>
      <c r="GH296" s="12"/>
      <c r="GI296" s="12"/>
      <c r="GJ296" s="12"/>
      <c r="GK296" s="24"/>
    </row>
    <row r="297" spans="1:193" ht="18.75" customHeight="1">
      <c r="A297" s="226"/>
      <c r="B297" s="12"/>
      <c r="C297" s="12"/>
      <c r="D297" s="1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42"/>
      <c r="AH297" s="42"/>
      <c r="AI297" s="64"/>
      <c r="AJ297" s="64"/>
      <c r="AK297" s="202"/>
      <c r="AL297" s="202"/>
      <c r="AM297" s="202"/>
      <c r="AN297" s="202"/>
      <c r="AO297" s="202"/>
      <c r="AP297" s="202"/>
      <c r="AQ297" s="42"/>
      <c r="AR297" s="42"/>
      <c r="AS297" s="42"/>
      <c r="AT297" s="42"/>
      <c r="AU297" s="42"/>
      <c r="AV297" s="129"/>
      <c r="AW297" s="129"/>
      <c r="AX297" s="129"/>
      <c r="AY297" s="129"/>
      <c r="AZ297" s="129"/>
      <c r="BA297" s="129"/>
      <c r="BB297" s="129"/>
      <c r="BC297" s="129"/>
      <c r="BD297" s="129"/>
      <c r="BE297" s="42"/>
      <c r="BF297" s="42"/>
      <c r="BG297" s="42"/>
      <c r="BH297" s="42"/>
      <c r="BI297" s="179"/>
      <c r="BJ297" s="180"/>
      <c r="BK297" s="180"/>
      <c r="BL297" s="180"/>
      <c r="BM297" s="180"/>
      <c r="BN297" s="180"/>
      <c r="BO297" s="180"/>
      <c r="BP297" s="180"/>
      <c r="BQ297" s="43"/>
      <c r="BR297" s="43"/>
      <c r="BS297" s="45"/>
      <c r="BT297" s="45"/>
      <c r="BU297" s="179"/>
      <c r="BV297" s="180"/>
      <c r="BW297" s="180"/>
      <c r="BX297" s="180"/>
      <c r="BY297" s="180"/>
      <c r="BZ297" s="180"/>
      <c r="CA297" s="180"/>
      <c r="CB297" s="180"/>
      <c r="CC297" s="179"/>
      <c r="CD297" s="45"/>
      <c r="CE297" s="334"/>
      <c r="CF297" s="308"/>
      <c r="CG297" s="308"/>
      <c r="CH297" s="308"/>
      <c r="CI297" s="308"/>
      <c r="CJ297" s="308"/>
      <c r="CK297" s="20"/>
      <c r="CL297" s="59"/>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9"/>
      <c r="EU297" s="19"/>
      <c r="EV297" s="19"/>
      <c r="EW297" s="19"/>
      <c r="EX297" s="19"/>
      <c r="EY297" s="6"/>
      <c r="EZ297" s="134"/>
      <c r="FA297" s="134"/>
      <c r="FB297" s="134"/>
      <c r="FC297" s="134"/>
      <c r="FD297" s="134"/>
      <c r="FE297" s="134"/>
      <c r="FF297" s="134"/>
      <c r="FG297" s="134"/>
      <c r="FH297" s="134"/>
      <c r="FI297" s="134"/>
      <c r="FJ297" s="134"/>
      <c r="FK297" s="134"/>
      <c r="FL297" s="12"/>
      <c r="FM297" s="12"/>
      <c r="FN297" s="12"/>
      <c r="FO297" s="12"/>
      <c r="FP297" s="12"/>
      <c r="FQ297" s="6"/>
      <c r="FR297" s="6"/>
      <c r="FS297" s="62"/>
      <c r="FT297" s="14"/>
      <c r="FU297" s="12"/>
      <c r="FV297" s="12"/>
      <c r="FW297" s="12"/>
      <c r="FX297" s="12"/>
      <c r="FY297" s="12"/>
      <c r="FZ297" s="12"/>
      <c r="GA297" s="24"/>
      <c r="GB297" s="25"/>
      <c r="GC297" s="63"/>
      <c r="GD297" s="63"/>
      <c r="GE297" s="63"/>
      <c r="GF297" s="63"/>
      <c r="GG297" s="62"/>
      <c r="GH297" s="14"/>
      <c r="GI297" s="392"/>
      <c r="GJ297" s="392"/>
      <c r="GK297" s="392"/>
    </row>
    <row r="298" spans="1:193" ht="15">
      <c r="A298" s="420"/>
      <c r="B298" s="12"/>
      <c r="C298" s="421"/>
      <c r="D298" s="186"/>
      <c r="E298" s="422" t="s">
        <v>63</v>
      </c>
      <c r="F298" s="185"/>
      <c r="G298" s="332"/>
      <c r="H298" s="332"/>
      <c r="I298" s="332"/>
      <c r="J298" s="332"/>
      <c r="K298" s="332"/>
      <c r="L298" s="332"/>
      <c r="M298" s="332"/>
      <c r="N298" s="332"/>
      <c r="O298" s="202"/>
      <c r="P298" s="202"/>
      <c r="Q298" s="202"/>
      <c r="R298" s="202"/>
      <c r="S298" s="202"/>
      <c r="T298" s="202"/>
      <c r="U298" s="202"/>
      <c r="V298" s="202"/>
      <c r="W298" s="202"/>
      <c r="X298" s="202"/>
      <c r="Y298" s="202"/>
      <c r="Z298" s="202"/>
      <c r="AA298" s="202"/>
      <c r="AB298" s="202"/>
      <c r="AC298" s="202"/>
      <c r="AD298" s="202"/>
      <c r="AE298" s="202"/>
      <c r="AF298" s="202"/>
      <c r="AG298" s="42"/>
      <c r="AH298" s="42"/>
      <c r="AI298" s="64"/>
      <c r="AJ298" s="64"/>
      <c r="AK298" s="202"/>
      <c r="AL298" s="202"/>
      <c r="AM298" s="202"/>
      <c r="AN298" s="202"/>
      <c r="AO298" s="202"/>
      <c r="AP298" s="202"/>
      <c r="AQ298" s="42"/>
      <c r="AR298" s="42"/>
      <c r="AS298" s="42"/>
      <c r="AT298" s="42"/>
      <c r="AU298" s="42"/>
      <c r="AV298" s="42"/>
      <c r="AW298" s="42"/>
      <c r="AX298" s="42"/>
      <c r="AY298" s="42"/>
      <c r="AZ298" s="42"/>
      <c r="BA298" s="42"/>
      <c r="BB298" s="42"/>
      <c r="BC298" s="42"/>
      <c r="BD298" s="42"/>
      <c r="BE298" s="42"/>
      <c r="BF298" s="42"/>
      <c r="BG298" s="42"/>
      <c r="BH298" s="42"/>
      <c r="BI298" s="42"/>
      <c r="BJ298" s="42"/>
      <c r="BK298" s="43"/>
      <c r="BL298" s="43"/>
      <c r="BM298" s="43"/>
      <c r="BN298" s="43"/>
      <c r="BO298" s="43"/>
      <c r="BP298" s="43"/>
      <c r="BQ298" s="43"/>
      <c r="BR298" s="43"/>
      <c r="BS298" s="45"/>
      <c r="BT298" s="45"/>
      <c r="BU298" s="45"/>
      <c r="BV298" s="45"/>
      <c r="BW298" s="45"/>
      <c r="BX298" s="45"/>
      <c r="BY298" s="45"/>
      <c r="BZ298" s="45"/>
      <c r="CA298" s="45"/>
      <c r="CB298" s="45"/>
      <c r="CC298" s="45"/>
      <c r="CD298" s="45"/>
      <c r="CE298" s="334"/>
      <c r="CF298" s="308"/>
      <c r="CG298" s="308"/>
      <c r="CH298" s="308"/>
      <c r="CI298" s="308"/>
      <c r="CJ298" s="308"/>
      <c r="CK298" s="20"/>
      <c r="CL298" s="59"/>
      <c r="CM298" s="20"/>
      <c r="CN298" s="20"/>
      <c r="CO298" s="20"/>
      <c r="CP298" s="20"/>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9"/>
      <c r="EU298" s="19"/>
      <c r="EV298" s="19"/>
      <c r="EW298" s="19"/>
      <c r="EX298" s="19"/>
      <c r="EY298" s="6"/>
      <c r="EZ298" s="134"/>
      <c r="FA298" s="134"/>
      <c r="FB298" s="134"/>
      <c r="FC298" s="134"/>
      <c r="FD298" s="134"/>
      <c r="FE298" s="134"/>
      <c r="FF298" s="134"/>
      <c r="FG298" s="134"/>
      <c r="FH298" s="134"/>
      <c r="FI298" s="134"/>
      <c r="FJ298" s="134"/>
      <c r="FK298" s="134"/>
      <c r="FL298" s="12"/>
      <c r="FM298" s="12"/>
      <c r="FN298" s="12"/>
      <c r="FO298" s="12"/>
      <c r="FP298" s="12"/>
      <c r="FQ298" s="6"/>
      <c r="FR298" s="6"/>
      <c r="FS298" s="62"/>
      <c r="FT298" s="14"/>
      <c r="FU298" s="12"/>
      <c r="FV298" s="12"/>
      <c r="FW298" s="12"/>
      <c r="FX298" s="12"/>
      <c r="FY298" s="12"/>
      <c r="FZ298" s="12"/>
      <c r="GA298" s="24"/>
      <c r="GB298" s="25"/>
      <c r="GC298" s="63"/>
      <c r="GD298" s="63"/>
      <c r="GE298" s="63"/>
      <c r="GF298" s="63"/>
      <c r="GG298" s="62"/>
      <c r="GH298" s="14"/>
      <c r="GI298" s="392"/>
      <c r="GJ298" s="392"/>
      <c r="GK298" s="392"/>
    </row>
    <row r="299" spans="1:193" ht="15">
      <c r="A299" s="226"/>
      <c r="B299" s="12"/>
      <c r="C299" s="12"/>
      <c r="D299" s="12"/>
      <c r="E299" s="918"/>
      <c r="F299" s="919"/>
      <c r="G299" s="919"/>
      <c r="H299" s="919"/>
      <c r="I299" s="919"/>
      <c r="J299" s="919"/>
      <c r="K299" s="919"/>
      <c r="L299" s="919"/>
      <c r="M299" s="919"/>
      <c r="N299" s="919"/>
      <c r="O299" s="919"/>
      <c r="P299" s="919"/>
      <c r="Q299" s="919"/>
      <c r="R299" s="919"/>
      <c r="S299" s="919"/>
      <c r="T299" s="919"/>
      <c r="U299" s="919"/>
      <c r="V299" s="919"/>
      <c r="W299" s="919"/>
      <c r="X299" s="919"/>
      <c r="Y299" s="919"/>
      <c r="Z299" s="919"/>
      <c r="AA299" s="919"/>
      <c r="AB299" s="919"/>
      <c r="AC299" s="919"/>
      <c r="AD299" s="919"/>
      <c r="AE299" s="919"/>
      <c r="AF299" s="919"/>
      <c r="AG299" s="919"/>
      <c r="AH299" s="919"/>
      <c r="AI299" s="919"/>
      <c r="AJ299" s="919"/>
      <c r="AK299" s="919"/>
      <c r="AL299" s="919"/>
      <c r="AM299" s="77"/>
      <c r="AN299" s="77"/>
      <c r="AO299" s="77"/>
      <c r="AP299" s="77"/>
      <c r="AQ299" s="77"/>
      <c r="AR299" s="77"/>
      <c r="AS299" s="77"/>
      <c r="AT299" s="77"/>
      <c r="AU299" s="77"/>
      <c r="AV299" s="77"/>
      <c r="AW299" s="77"/>
      <c r="AX299" s="77"/>
      <c r="AY299" s="77"/>
      <c r="AZ299" s="77"/>
      <c r="BA299" s="77"/>
      <c r="BB299" s="77"/>
      <c r="BC299" s="77"/>
      <c r="BD299" s="77"/>
      <c r="BE299" s="1014" t="s">
        <v>175</v>
      </c>
      <c r="BF299" s="1014"/>
      <c r="BG299" s="1014"/>
      <c r="BH299" s="1014"/>
      <c r="BI299" s="1014"/>
      <c r="BJ299" s="1014"/>
      <c r="BK299" s="1014"/>
      <c r="BL299" s="1014"/>
      <c r="BM299" s="1014"/>
      <c r="BN299" s="1014"/>
      <c r="BO299" s="1014"/>
      <c r="BP299" s="1014"/>
      <c r="BQ299" s="53"/>
      <c r="BR299" s="53"/>
      <c r="BS299" s="53"/>
      <c r="BT299" s="53"/>
      <c r="BU299" s="53"/>
      <c r="BV299" s="53"/>
      <c r="BW299" s="53"/>
      <c r="BX299" s="53"/>
      <c r="BY299" s="53"/>
      <c r="BZ299" s="53"/>
      <c r="CA299" s="53"/>
      <c r="CB299" s="53"/>
      <c r="CC299" s="53"/>
      <c r="CD299" s="53"/>
      <c r="CE299" s="37"/>
      <c r="CF299" s="82"/>
      <c r="CG299" s="82"/>
      <c r="CH299" s="82"/>
      <c r="CI299" s="82"/>
      <c r="CJ299" s="82"/>
      <c r="CK299" s="82"/>
      <c r="CL299" s="82"/>
      <c r="CM299" s="82"/>
      <c r="CN299" s="82"/>
      <c r="CO299" s="82"/>
      <c r="CP299" s="82"/>
      <c r="CQ299" s="260"/>
      <c r="CR299" s="166"/>
      <c r="CS299" s="151"/>
      <c r="CT299" s="151"/>
      <c r="CU299" s="151"/>
      <c r="CV299" s="151"/>
      <c r="CW299" s="151"/>
      <c r="CX299" s="151"/>
      <c r="CY299" s="151"/>
      <c r="CZ299" s="151"/>
      <c r="DA299" s="151"/>
      <c r="DB299" s="151"/>
      <c r="DC299" s="151"/>
      <c r="DD299" s="151"/>
      <c r="DE299" s="151"/>
      <c r="DF299" s="151"/>
      <c r="DG299" s="151"/>
      <c r="DH299" s="151"/>
      <c r="DI299" s="151"/>
      <c r="DJ299" s="151"/>
      <c r="DK299" s="151"/>
      <c r="DL299" s="151"/>
      <c r="DM299" s="151"/>
      <c r="DN299" s="151"/>
      <c r="DO299" s="151"/>
      <c r="DP299" s="77"/>
      <c r="DQ299" s="77"/>
      <c r="DR299" s="77"/>
      <c r="DS299" s="78"/>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6"/>
      <c r="EU299" s="6"/>
      <c r="EV299" s="6"/>
      <c r="EW299" s="12"/>
      <c r="EX299" s="12"/>
      <c r="EY299" s="12"/>
      <c r="EZ299" s="12"/>
      <c r="FA299" s="12"/>
      <c r="FB299" s="12"/>
      <c r="FC299" s="12"/>
      <c r="FD299" s="12"/>
      <c r="FE299" s="12"/>
      <c r="FF299" s="12"/>
      <c r="FG299" s="12"/>
      <c r="FH299" s="12"/>
      <c r="FI299" s="12"/>
      <c r="FJ299" s="134"/>
      <c r="FK299" s="134"/>
      <c r="FL299" s="134"/>
      <c r="FM299" s="134"/>
      <c r="FN299" s="134"/>
      <c r="FO299" s="134"/>
      <c r="FP299" s="134"/>
      <c r="FQ299" s="134"/>
      <c r="FR299" s="134"/>
      <c r="FS299" s="134"/>
      <c r="FT299" s="134"/>
      <c r="FU299" s="134"/>
      <c r="FV299" s="12"/>
      <c r="FW299" s="12"/>
      <c r="FX299" s="12"/>
      <c r="FY299" s="12"/>
      <c r="FZ299" s="12"/>
      <c r="GA299" s="6"/>
      <c r="GB299" s="6"/>
      <c r="GC299" s="62"/>
      <c r="GD299" s="14"/>
      <c r="GE299" s="12"/>
      <c r="GF299" s="12"/>
      <c r="GG299" s="12"/>
      <c r="GH299" s="12"/>
      <c r="GI299" s="12"/>
      <c r="GJ299" s="12"/>
      <c r="GK299" s="24"/>
    </row>
    <row r="300" spans="1:193" ht="15">
      <c r="A300" s="226"/>
      <c r="B300" s="12"/>
      <c r="C300" s="12"/>
      <c r="D300" s="12"/>
      <c r="E300" s="325"/>
      <c r="F300" s="326"/>
      <c r="G300" s="326"/>
      <c r="H300" s="326"/>
      <c r="I300" s="326"/>
      <c r="J300" s="326"/>
      <c r="K300" s="326"/>
      <c r="L300" s="326"/>
      <c r="M300" s="326"/>
      <c r="N300" s="326"/>
      <c r="O300" s="326"/>
      <c r="P300" s="326"/>
      <c r="Q300" s="326"/>
      <c r="R300" s="326"/>
      <c r="S300" s="326"/>
      <c r="T300" s="326"/>
      <c r="U300" s="326"/>
      <c r="V300" s="326"/>
      <c r="W300" s="326"/>
      <c r="X300" s="326"/>
      <c r="Y300" s="326"/>
      <c r="Z300" s="326"/>
      <c r="AA300" s="326"/>
      <c r="AB300" s="326"/>
      <c r="AC300" s="326"/>
      <c r="AD300" s="326"/>
      <c r="AE300" s="326"/>
      <c r="AF300" s="326"/>
      <c r="AG300" s="326"/>
      <c r="AH300" s="326"/>
      <c r="AI300" s="326"/>
      <c r="AJ300" s="326"/>
      <c r="AK300" s="326"/>
      <c r="AL300" s="326"/>
      <c r="AM300" s="326"/>
      <c r="AN300" s="326"/>
      <c r="AO300" s="326"/>
      <c r="AP300" s="326"/>
      <c r="AQ300" s="326"/>
      <c r="AR300" s="326"/>
      <c r="AS300" s="326"/>
      <c r="AT300" s="326"/>
      <c r="AU300" s="326"/>
      <c r="AV300" s="326"/>
      <c r="AW300" s="326"/>
      <c r="AX300" s="353"/>
      <c r="AY300" s="353"/>
      <c r="AZ300" s="353"/>
      <c r="BA300" s="353"/>
      <c r="BB300" s="353"/>
      <c r="BC300" s="353"/>
      <c r="BD300" s="353"/>
      <c r="BE300" s="153"/>
      <c r="BF300" s="153"/>
      <c r="BG300" s="1017" t="e">
        <f>CR46</f>
        <v>#DIV/0!</v>
      </c>
      <c r="BH300" s="1017"/>
      <c r="BI300" s="1017"/>
      <c r="BJ300" s="1017"/>
      <c r="BK300" s="1017"/>
      <c r="BL300" s="1017"/>
      <c r="BM300" s="1017"/>
      <c r="BN300" s="1017"/>
      <c r="BO300" s="1017"/>
      <c r="BP300" s="1017"/>
      <c r="BQ300" s="54"/>
      <c r="BR300" s="54"/>
      <c r="BS300" s="54"/>
      <c r="BT300" s="54"/>
      <c r="BU300" s="54"/>
      <c r="BV300" s="54"/>
      <c r="BW300" s="54"/>
      <c r="BX300" s="54"/>
      <c r="BY300" s="54"/>
      <c r="BZ300" s="54"/>
      <c r="CA300" s="54"/>
      <c r="CB300" s="54"/>
      <c r="CC300" s="54"/>
      <c r="CD300" s="54"/>
      <c r="CE300" s="42"/>
      <c r="CF300" s="47"/>
      <c r="CG300" s="47"/>
      <c r="CH300" s="47"/>
      <c r="CI300" s="47"/>
      <c r="CJ300" s="47"/>
      <c r="CK300" s="47"/>
      <c r="CL300" s="47"/>
      <c r="CM300" s="47"/>
      <c r="CN300" s="47"/>
      <c r="CO300" s="47"/>
      <c r="CP300" s="47"/>
      <c r="CQ300" s="260"/>
      <c r="CR300" s="238"/>
      <c r="CS300" s="237"/>
      <c r="CT300" s="237"/>
      <c r="CU300" s="237"/>
      <c r="CV300" s="237"/>
      <c r="CW300" s="237"/>
      <c r="CX300" s="237"/>
      <c r="CY300" s="237"/>
      <c r="CZ300" s="237"/>
      <c r="DA300" s="237"/>
      <c r="DB300" s="237"/>
      <c r="DC300" s="237"/>
      <c r="DD300" s="237"/>
      <c r="DE300" s="237"/>
      <c r="DF300" s="237"/>
      <c r="DG300" s="237"/>
      <c r="DH300" s="237"/>
      <c r="DI300" s="237"/>
      <c r="DJ300" s="237"/>
      <c r="DK300" s="237"/>
      <c r="DL300" s="237"/>
      <c r="DM300" s="237"/>
      <c r="DN300" s="237"/>
      <c r="DO300" s="237"/>
      <c r="DP300" s="20"/>
      <c r="DQ300" s="20"/>
      <c r="DR300" s="20"/>
      <c r="DS300" s="60"/>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6"/>
      <c r="EU300" s="6"/>
      <c r="EV300" s="6"/>
      <c r="EW300" s="12"/>
      <c r="EX300" s="12"/>
      <c r="EY300" s="12"/>
      <c r="EZ300" s="12"/>
      <c r="FA300" s="12"/>
      <c r="FB300" s="12"/>
      <c r="FC300" s="12"/>
      <c r="FD300" s="12"/>
      <c r="FE300" s="12"/>
      <c r="FF300" s="12"/>
      <c r="FG300" s="12"/>
      <c r="FH300" s="12"/>
      <c r="FI300" s="12"/>
      <c r="FJ300" s="134"/>
      <c r="FK300" s="134"/>
      <c r="FL300" s="134"/>
      <c r="FM300" s="134"/>
      <c r="FN300" s="134"/>
      <c r="FO300" s="134"/>
      <c r="FP300" s="134"/>
      <c r="FQ300" s="134"/>
      <c r="FR300" s="134"/>
      <c r="FS300" s="134"/>
      <c r="FT300" s="134"/>
      <c r="FU300" s="134"/>
      <c r="FV300" s="12"/>
      <c r="FW300" s="12"/>
      <c r="FX300" s="12"/>
      <c r="FY300" s="12"/>
      <c r="FZ300" s="12"/>
      <c r="GA300" s="6"/>
      <c r="GB300" s="6"/>
      <c r="GC300" s="62"/>
      <c r="GD300" s="14"/>
      <c r="GE300" s="12"/>
      <c r="GF300" s="12"/>
      <c r="GG300" s="12"/>
      <c r="GH300" s="12"/>
      <c r="GI300" s="12"/>
      <c r="GJ300" s="12"/>
      <c r="GK300" s="24"/>
    </row>
    <row r="301" spans="1:193" ht="15">
      <c r="A301" s="226"/>
      <c r="B301" s="12"/>
      <c r="C301" s="12"/>
      <c r="D301" s="12"/>
      <c r="E301" s="325"/>
      <c r="F301" s="326"/>
      <c r="G301" s="326"/>
      <c r="H301" s="326"/>
      <c r="I301" s="326"/>
      <c r="J301" s="326"/>
      <c r="K301" s="326"/>
      <c r="L301" s="326"/>
      <c r="M301" s="326"/>
      <c r="N301" s="326"/>
      <c r="O301" s="326"/>
      <c r="P301" s="326"/>
      <c r="Q301" s="326"/>
      <c r="R301" s="326"/>
      <c r="S301" s="326"/>
      <c r="T301" s="326"/>
      <c r="U301" s="326"/>
      <c r="V301" s="326"/>
      <c r="W301" s="326"/>
      <c r="X301" s="326"/>
      <c r="Y301" s="326"/>
      <c r="Z301" s="326"/>
      <c r="AA301" s="326"/>
      <c r="AB301" s="326"/>
      <c r="AC301" s="326"/>
      <c r="AD301" s="326"/>
      <c r="AE301" s="326"/>
      <c r="AF301" s="326"/>
      <c r="AG301" s="326"/>
      <c r="AH301" s="10"/>
      <c r="AI301" s="10"/>
      <c r="AJ301" s="10"/>
      <c r="AK301" s="10"/>
      <c r="AL301" s="10"/>
      <c r="AM301" s="10"/>
      <c r="AN301" s="10"/>
      <c r="AO301" s="10"/>
      <c r="AP301" s="10"/>
      <c r="AQ301" s="10"/>
      <c r="AR301" s="10"/>
      <c r="AS301" s="10"/>
      <c r="AT301" s="10"/>
      <c r="AU301" s="54"/>
      <c r="AV301" s="54"/>
      <c r="AW301" s="11"/>
      <c r="AX301" s="11"/>
      <c r="AY301" s="11"/>
      <c r="AZ301" s="11"/>
      <c r="BA301" s="11"/>
      <c r="BB301" s="11"/>
      <c r="BC301" s="326"/>
      <c r="BD301" s="326"/>
      <c r="BE301" s="740" t="s">
        <v>125</v>
      </c>
      <c r="BF301" s="740"/>
      <c r="BG301" s="740"/>
      <c r="BH301" s="740"/>
      <c r="BI301" s="740"/>
      <c r="BJ301" s="740"/>
      <c r="BK301" s="740"/>
      <c r="BL301" s="740"/>
      <c r="BM301" s="740"/>
      <c r="BN301" s="740"/>
      <c r="BO301" s="740"/>
      <c r="BP301" s="740"/>
      <c r="BQ301" s="146"/>
      <c r="BR301" s="146"/>
      <c r="BS301" s="146"/>
      <c r="BT301" s="749" t="s">
        <v>126</v>
      </c>
      <c r="BU301" s="749"/>
      <c r="BV301" s="749"/>
      <c r="BW301" s="749"/>
      <c r="BX301" s="749"/>
      <c r="BY301" s="749"/>
      <c r="BZ301" s="749"/>
      <c r="CA301" s="749"/>
      <c r="CB301" s="749"/>
      <c r="CC301" s="357"/>
      <c r="CD301" s="740" t="s">
        <v>169</v>
      </c>
      <c r="CE301" s="740"/>
      <c r="CF301" s="740"/>
      <c r="CG301" s="740"/>
      <c r="CH301" s="740"/>
      <c r="CI301" s="740"/>
      <c r="CJ301" s="740"/>
      <c r="CK301" s="740"/>
      <c r="CL301" s="740"/>
      <c r="CM301" s="740"/>
      <c r="CN301" s="740"/>
      <c r="CO301" s="740"/>
      <c r="CP301" s="146"/>
      <c r="CQ301" s="257"/>
      <c r="CR301" s="1030" t="s">
        <v>158</v>
      </c>
      <c r="CS301" s="1031"/>
      <c r="CT301" s="1031"/>
      <c r="CU301" s="1031"/>
      <c r="CV301" s="1031"/>
      <c r="CW301" s="1031"/>
      <c r="CX301" s="1031"/>
      <c r="CY301" s="1031"/>
      <c r="CZ301" s="1031"/>
      <c r="DA301" s="1039" t="s">
        <v>126</v>
      </c>
      <c r="DB301" s="1039"/>
      <c r="DC301" s="1039"/>
      <c r="DD301" s="1039"/>
      <c r="DE301" s="1039"/>
      <c r="DF301" s="1039"/>
      <c r="DG301" s="1039"/>
      <c r="DH301" s="1039"/>
      <c r="DI301" s="1039"/>
      <c r="DJ301" s="1037" t="s">
        <v>169</v>
      </c>
      <c r="DK301" s="1037"/>
      <c r="DL301" s="1037"/>
      <c r="DM301" s="1037"/>
      <c r="DN301" s="1037"/>
      <c r="DO301" s="1037"/>
      <c r="DP301" s="1037"/>
      <c r="DQ301" s="1037"/>
      <c r="DR301" s="1037"/>
      <c r="DS301" s="1038"/>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6"/>
      <c r="EU301" s="6"/>
      <c r="EV301" s="6"/>
      <c r="EW301" s="12"/>
      <c r="EX301" s="12"/>
      <c r="EY301" s="12"/>
      <c r="EZ301" s="12"/>
      <c r="FA301" s="12"/>
      <c r="FB301" s="12"/>
      <c r="FC301" s="12"/>
      <c r="FD301" s="12"/>
      <c r="FE301" s="12"/>
      <c r="FF301" s="12"/>
      <c r="FG301" s="12"/>
      <c r="FH301" s="12"/>
      <c r="FI301" s="12"/>
      <c r="FJ301" s="134"/>
      <c r="FK301" s="134"/>
      <c r="FL301" s="134"/>
      <c r="FM301" s="134"/>
      <c r="FN301" s="134"/>
      <c r="FO301" s="134"/>
      <c r="FP301" s="134"/>
      <c r="FQ301" s="134"/>
      <c r="FR301" s="134"/>
      <c r="FS301" s="134"/>
      <c r="FT301" s="134"/>
      <c r="FU301" s="134"/>
      <c r="FV301" s="12"/>
      <c r="FW301" s="12"/>
      <c r="FX301" s="12"/>
      <c r="FY301" s="12"/>
      <c r="FZ301" s="12"/>
      <c r="GA301" s="6"/>
      <c r="GB301" s="6"/>
      <c r="GC301" s="62"/>
      <c r="GD301" s="14"/>
      <c r="GE301" s="12"/>
      <c r="GF301" s="12"/>
      <c r="GG301" s="12"/>
      <c r="GH301" s="12"/>
      <c r="GI301" s="12"/>
      <c r="GJ301" s="12"/>
      <c r="GK301" s="24"/>
    </row>
    <row r="302" spans="1:193" ht="15">
      <c r="A302" s="226"/>
      <c r="B302" s="12"/>
      <c r="C302" s="12"/>
      <c r="D302" s="12"/>
      <c r="E302" s="794" t="s">
        <v>254</v>
      </c>
      <c r="F302" s="795"/>
      <c r="G302" s="795"/>
      <c r="H302" s="795"/>
      <c r="I302" s="795"/>
      <c r="J302" s="795"/>
      <c r="K302" s="795"/>
      <c r="L302" s="795"/>
      <c r="M302" s="795"/>
      <c r="N302" s="795"/>
      <c r="O302" s="795"/>
      <c r="P302" s="795"/>
      <c r="Q302" s="795"/>
      <c r="R302" s="795"/>
      <c r="S302" s="795"/>
      <c r="T302" s="795"/>
      <c r="U302" s="795"/>
      <c r="V302" s="795"/>
      <c r="W302" s="795"/>
      <c r="X302" s="795"/>
      <c r="Y302" s="795"/>
      <c r="Z302" s="795"/>
      <c r="AA302" s="795"/>
      <c r="AB302" s="795"/>
      <c r="AC302" s="795"/>
      <c r="AD302" s="795"/>
      <c r="AE302" s="795"/>
      <c r="AF302" s="795"/>
      <c r="AG302" s="795"/>
      <c r="AH302" s="795"/>
      <c r="AI302" s="795"/>
      <c r="AJ302" s="795"/>
      <c r="AK302" s="795"/>
      <c r="AL302" s="795"/>
      <c r="AM302" s="795"/>
      <c r="AN302" s="795"/>
      <c r="AO302" s="795"/>
      <c r="AP302" s="795"/>
      <c r="AQ302" s="795"/>
      <c r="AR302" s="795"/>
      <c r="AS302" s="795"/>
      <c r="AT302" s="795"/>
      <c r="AU302" s="795"/>
      <c r="AV302" s="795"/>
      <c r="AW302" s="795"/>
      <c r="AX302" s="795"/>
      <c r="AY302" s="795"/>
      <c r="AZ302" s="202"/>
      <c r="BA302" s="202"/>
      <c r="BB302" s="11"/>
      <c r="BC302" s="247" t="e">
        <f>BG302/BG300*100</f>
        <v>#DIV/0!</v>
      </c>
      <c r="BD302" s="247"/>
      <c r="BE302" s="94"/>
      <c r="BF302" s="94"/>
      <c r="BG302" s="910" t="e">
        <f>BG243+BG244+BG245+BG246</f>
        <v>#DIV/0!</v>
      </c>
      <c r="BH302" s="910"/>
      <c r="BI302" s="910"/>
      <c r="BJ302" s="910"/>
      <c r="BK302" s="910"/>
      <c r="BL302" s="910"/>
      <c r="BM302" s="910"/>
      <c r="BN302" s="910"/>
      <c r="BO302" s="910"/>
      <c r="BP302" s="94"/>
      <c r="BQ302" s="94"/>
      <c r="BR302" s="94"/>
      <c r="BS302" s="94"/>
      <c r="BT302" s="910" t="e">
        <f>BT243+BT244+BT245+BT246</f>
        <v>#DIV/0!</v>
      </c>
      <c r="BU302" s="910"/>
      <c r="BV302" s="910"/>
      <c r="BW302" s="910"/>
      <c r="BX302" s="910"/>
      <c r="BY302" s="910"/>
      <c r="BZ302" s="910"/>
      <c r="CA302" s="910"/>
      <c r="CB302" s="910"/>
      <c r="CC302" s="94"/>
      <c r="CD302" s="94"/>
      <c r="CE302" s="94"/>
      <c r="CF302" s="94"/>
      <c r="CG302" s="910" t="e">
        <f>BG302+BT302</f>
        <v>#DIV/0!</v>
      </c>
      <c r="CH302" s="910"/>
      <c r="CI302" s="910"/>
      <c r="CJ302" s="910"/>
      <c r="CK302" s="910"/>
      <c r="CL302" s="910"/>
      <c r="CM302" s="910"/>
      <c r="CN302" s="910"/>
      <c r="CO302" s="910"/>
      <c r="CP302" s="84"/>
      <c r="CQ302" s="260"/>
      <c r="CR302" s="157"/>
      <c r="CS302" s="47"/>
      <c r="CT302" s="1016" t="e">
        <f>BG302/BG300</f>
        <v>#DIV/0!</v>
      </c>
      <c r="CU302" s="1016"/>
      <c r="CV302" s="1016"/>
      <c r="CW302" s="1016"/>
      <c r="CX302" s="1016"/>
      <c r="CY302" s="1016"/>
      <c r="CZ302" s="1016"/>
      <c r="DA302" s="666"/>
      <c r="DB302" s="666"/>
      <c r="DC302" s="1016" t="e">
        <f>BT302/BG300</f>
        <v>#DIV/0!</v>
      </c>
      <c r="DD302" s="1016"/>
      <c r="DE302" s="1016"/>
      <c r="DF302" s="1016"/>
      <c r="DG302" s="1016"/>
      <c r="DH302" s="1016"/>
      <c r="DI302" s="345"/>
      <c r="DJ302" s="345"/>
      <c r="DK302" s="345"/>
      <c r="DL302" s="1033" t="e">
        <f>CG302/BG300</f>
        <v>#DIV/0!</v>
      </c>
      <c r="DM302" s="1033"/>
      <c r="DN302" s="1033"/>
      <c r="DO302" s="1033"/>
      <c r="DP302" s="1033"/>
      <c r="DQ302" s="1033"/>
      <c r="DR302" s="20"/>
      <c r="DS302" s="60"/>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6"/>
      <c r="EU302" s="6"/>
      <c r="EV302" s="6"/>
      <c r="EW302" s="12"/>
      <c r="EX302" s="12"/>
      <c r="EY302" s="12"/>
      <c r="EZ302" s="12"/>
      <c r="FA302" s="12"/>
      <c r="FB302" s="12"/>
      <c r="FC302" s="12"/>
      <c r="FD302" s="12"/>
      <c r="FE302" s="12"/>
      <c r="FF302" s="12"/>
      <c r="FG302" s="12"/>
      <c r="FH302" s="12"/>
      <c r="FI302" s="12"/>
      <c r="FJ302" s="134"/>
      <c r="FK302" s="134"/>
      <c r="FL302" s="134"/>
      <c r="FM302" s="134"/>
      <c r="FN302" s="134"/>
      <c r="FO302" s="134"/>
      <c r="FP302" s="134"/>
      <c r="FQ302" s="134"/>
      <c r="FR302" s="134"/>
      <c r="FS302" s="134"/>
      <c r="FT302" s="134"/>
      <c r="FU302" s="134"/>
      <c r="FV302" s="12"/>
      <c r="FW302" s="12"/>
      <c r="FX302" s="12"/>
      <c r="FY302" s="12"/>
      <c r="FZ302" s="12"/>
      <c r="GA302" s="6"/>
      <c r="GB302" s="6"/>
      <c r="GC302" s="62"/>
      <c r="GD302" s="14"/>
      <c r="GE302" s="12"/>
      <c r="GF302" s="12"/>
      <c r="GG302" s="12"/>
      <c r="GH302" s="12"/>
      <c r="GI302" s="12"/>
      <c r="GJ302" s="12"/>
      <c r="GK302" s="24"/>
    </row>
    <row r="303" spans="1:193" ht="15">
      <c r="A303" s="226"/>
      <c r="B303" s="12"/>
      <c r="C303" s="12"/>
      <c r="D303" s="12"/>
      <c r="E303" s="794" t="s">
        <v>167</v>
      </c>
      <c r="F303" s="795"/>
      <c r="G303" s="795"/>
      <c r="H303" s="795"/>
      <c r="I303" s="795"/>
      <c r="J303" s="795"/>
      <c r="K303" s="795"/>
      <c r="L303" s="795"/>
      <c r="M303" s="795"/>
      <c r="N303" s="795"/>
      <c r="O303" s="795"/>
      <c r="P303" s="795"/>
      <c r="Q303" s="795"/>
      <c r="R303" s="795"/>
      <c r="S303" s="795"/>
      <c r="T303" s="795"/>
      <c r="U303" s="795"/>
      <c r="V303" s="795"/>
      <c r="W303" s="795"/>
      <c r="X303" s="795"/>
      <c r="Y303" s="795"/>
      <c r="Z303" s="795"/>
      <c r="AA303" s="795"/>
      <c r="AB303" s="795"/>
      <c r="AC303" s="795"/>
      <c r="AD303" s="795"/>
      <c r="AE303" s="795"/>
      <c r="AF303" s="795"/>
      <c r="AG303" s="795"/>
      <c r="AH303" s="795"/>
      <c r="AI303" s="202"/>
      <c r="AJ303" s="202"/>
      <c r="AK303" s="202"/>
      <c r="AL303" s="202"/>
      <c r="AM303" s="202"/>
      <c r="AN303" s="202"/>
      <c r="AO303" s="202"/>
      <c r="AP303" s="202"/>
      <c r="AQ303" s="202"/>
      <c r="AR303" s="202"/>
      <c r="AS303" s="202"/>
      <c r="AT303" s="64"/>
      <c r="AU303" s="64"/>
      <c r="AV303" s="450"/>
      <c r="AW303" s="450"/>
      <c r="AX303" s="450"/>
      <c r="AY303" s="450"/>
      <c r="AZ303" s="450"/>
      <c r="BA303" s="450"/>
      <c r="BB303" s="450"/>
      <c r="BC303" s="110"/>
      <c r="BD303" s="110"/>
      <c r="BE303" s="94"/>
      <c r="BF303" s="94"/>
      <c r="BG303" s="910" t="e">
        <f>BG249</f>
        <v>#DIV/0!</v>
      </c>
      <c r="BH303" s="910"/>
      <c r="BI303" s="910"/>
      <c r="BJ303" s="910"/>
      <c r="BK303" s="910"/>
      <c r="BL303" s="910"/>
      <c r="BM303" s="910"/>
      <c r="BN303" s="910"/>
      <c r="BO303" s="910"/>
      <c r="BP303" s="110"/>
      <c r="BQ303" s="110"/>
      <c r="BR303" s="94"/>
      <c r="BS303" s="94"/>
      <c r="BT303" s="910" t="e">
        <f>BT249</f>
        <v>#DIV/0!</v>
      </c>
      <c r="BU303" s="910"/>
      <c r="BV303" s="910"/>
      <c r="BW303" s="910"/>
      <c r="BX303" s="910"/>
      <c r="BY303" s="910"/>
      <c r="BZ303" s="910"/>
      <c r="CA303" s="910"/>
      <c r="CB303" s="910"/>
      <c r="CC303" s="110"/>
      <c r="CD303" s="110"/>
      <c r="CE303" s="94"/>
      <c r="CF303" s="94"/>
      <c r="CG303" s="910" t="e">
        <f>BG303+BT303</f>
        <v>#DIV/0!</v>
      </c>
      <c r="CH303" s="910"/>
      <c r="CI303" s="910"/>
      <c r="CJ303" s="910"/>
      <c r="CK303" s="910"/>
      <c r="CL303" s="910"/>
      <c r="CM303" s="910"/>
      <c r="CN303" s="910"/>
      <c r="CO303" s="910"/>
      <c r="CP303" s="84"/>
      <c r="CQ303" s="260"/>
      <c r="CR303" s="167"/>
      <c r="CS303" s="84"/>
      <c r="CT303" s="1016" t="e">
        <f>BG303/BG300</f>
        <v>#DIV/0!</v>
      </c>
      <c r="CU303" s="1016"/>
      <c r="CV303" s="1016"/>
      <c r="CW303" s="1016"/>
      <c r="CX303" s="1016"/>
      <c r="CY303" s="1016"/>
      <c r="CZ303" s="1016"/>
      <c r="DA303" s="666"/>
      <c r="DB303" s="666"/>
      <c r="DC303" s="1016" t="e">
        <f>BT303/BG300</f>
        <v>#DIV/0!</v>
      </c>
      <c r="DD303" s="1016"/>
      <c r="DE303" s="1016"/>
      <c r="DF303" s="1016"/>
      <c r="DG303" s="1016"/>
      <c r="DH303" s="1016"/>
      <c r="DI303" s="345"/>
      <c r="DJ303" s="345"/>
      <c r="DK303" s="345"/>
      <c r="DL303" s="1033" t="e">
        <f>CG303/BG300</f>
        <v>#DIV/0!</v>
      </c>
      <c r="DM303" s="1033"/>
      <c r="DN303" s="1033"/>
      <c r="DO303" s="1033"/>
      <c r="DP303" s="1033"/>
      <c r="DQ303" s="1033"/>
      <c r="DR303" s="20"/>
      <c r="DS303" s="60"/>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6"/>
      <c r="EU303" s="6"/>
      <c r="EV303" s="6"/>
      <c r="EW303" s="12"/>
      <c r="EX303" s="12"/>
      <c r="EY303" s="12"/>
      <c r="EZ303" s="12"/>
      <c r="FA303" s="12"/>
      <c r="FB303" s="12"/>
      <c r="FC303" s="12"/>
      <c r="FD303" s="12"/>
      <c r="FE303" s="12"/>
      <c r="FF303" s="12"/>
      <c r="FG303" s="12"/>
      <c r="FH303" s="12"/>
      <c r="FI303" s="12"/>
      <c r="FJ303" s="134"/>
      <c r="FK303" s="134"/>
      <c r="FL303" s="134"/>
      <c r="FM303" s="134"/>
      <c r="FN303" s="134"/>
      <c r="FO303" s="134"/>
      <c r="FP303" s="134"/>
      <c r="FQ303" s="134"/>
      <c r="FR303" s="134"/>
      <c r="FS303" s="134"/>
      <c r="FT303" s="134"/>
      <c r="FU303" s="134"/>
      <c r="FV303" s="12"/>
      <c r="FW303" s="12"/>
      <c r="FX303" s="12"/>
      <c r="FY303" s="12"/>
      <c r="FZ303" s="12"/>
      <c r="GA303" s="6"/>
      <c r="GB303" s="6"/>
      <c r="GC303" s="62"/>
      <c r="GD303" s="14"/>
      <c r="GE303" s="12"/>
      <c r="GF303" s="12"/>
      <c r="GG303" s="12"/>
      <c r="GH303" s="12"/>
      <c r="GI303" s="12"/>
      <c r="GJ303" s="12"/>
      <c r="GK303" s="24"/>
    </row>
    <row r="304" spans="1:193" ht="15">
      <c r="A304" s="226"/>
      <c r="B304" s="12"/>
      <c r="C304" s="12"/>
      <c r="D304" s="12"/>
      <c r="E304" s="794" t="s">
        <v>152</v>
      </c>
      <c r="F304" s="795"/>
      <c r="G304" s="795"/>
      <c r="H304" s="795"/>
      <c r="I304" s="795"/>
      <c r="J304" s="795"/>
      <c r="K304" s="795"/>
      <c r="L304" s="795"/>
      <c r="M304" s="795"/>
      <c r="N304" s="795"/>
      <c r="O304" s="795"/>
      <c r="P304" s="795"/>
      <c r="Q304" s="795"/>
      <c r="R304" s="795"/>
      <c r="S304" s="795"/>
      <c r="T304" s="795"/>
      <c r="U304" s="795"/>
      <c r="V304" s="795"/>
      <c r="W304" s="795"/>
      <c r="X304" s="795"/>
      <c r="Y304" s="795"/>
      <c r="Z304" s="795"/>
      <c r="AA304" s="795"/>
      <c r="AB304" s="795"/>
      <c r="AC304" s="795"/>
      <c r="AD304" s="795"/>
      <c r="AE304" s="795"/>
      <c r="AF304" s="795"/>
      <c r="AG304" s="795"/>
      <c r="AH304" s="20"/>
      <c r="AI304" s="20"/>
      <c r="AJ304" s="20"/>
      <c r="AK304" s="20"/>
      <c r="AL304" s="20"/>
      <c r="AM304" s="20"/>
      <c r="AN304" s="20"/>
      <c r="AO304" s="20"/>
      <c r="AP304" s="20"/>
      <c r="AQ304" s="20"/>
      <c r="AR304" s="20"/>
      <c r="AS304" s="20"/>
      <c r="AT304" s="64"/>
      <c r="AU304" s="64"/>
      <c r="AV304" s="20"/>
      <c r="AW304" s="20"/>
      <c r="AX304" s="20"/>
      <c r="AY304" s="20"/>
      <c r="AZ304" s="20"/>
      <c r="BA304" s="20"/>
      <c r="BB304" s="20"/>
      <c r="BC304" s="110"/>
      <c r="BD304" s="110"/>
      <c r="BE304" s="94"/>
      <c r="BF304" s="94"/>
      <c r="BG304" s="910" t="e">
        <f>BG251</f>
        <v>#DIV/0!</v>
      </c>
      <c r="BH304" s="910"/>
      <c r="BI304" s="910"/>
      <c r="BJ304" s="910"/>
      <c r="BK304" s="910"/>
      <c r="BL304" s="910"/>
      <c r="BM304" s="910"/>
      <c r="BN304" s="910"/>
      <c r="BO304" s="910"/>
      <c r="BP304" s="110"/>
      <c r="BQ304" s="110"/>
      <c r="BR304" s="94"/>
      <c r="BS304" s="94"/>
      <c r="BT304" s="910" t="e">
        <f>BT251</f>
        <v>#DIV/0!</v>
      </c>
      <c r="BU304" s="910"/>
      <c r="BV304" s="910"/>
      <c r="BW304" s="910"/>
      <c r="BX304" s="910"/>
      <c r="BY304" s="910"/>
      <c r="BZ304" s="910"/>
      <c r="CA304" s="910"/>
      <c r="CB304" s="910"/>
      <c r="CC304" s="110"/>
      <c r="CD304" s="110"/>
      <c r="CE304" s="94"/>
      <c r="CF304" s="94"/>
      <c r="CG304" s="910" t="e">
        <f>BG304+BT304</f>
        <v>#DIV/0!</v>
      </c>
      <c r="CH304" s="910"/>
      <c r="CI304" s="910"/>
      <c r="CJ304" s="910"/>
      <c r="CK304" s="910"/>
      <c r="CL304" s="910"/>
      <c r="CM304" s="910"/>
      <c r="CN304" s="910"/>
      <c r="CO304" s="910"/>
      <c r="CP304" s="84"/>
      <c r="CQ304" s="260"/>
      <c r="CR304" s="167"/>
      <c r="CS304" s="84"/>
      <c r="CT304" s="1016" t="e">
        <f>BG304/BG300</f>
        <v>#DIV/0!</v>
      </c>
      <c r="CU304" s="1016"/>
      <c r="CV304" s="1016"/>
      <c r="CW304" s="1016"/>
      <c r="CX304" s="1016"/>
      <c r="CY304" s="1016"/>
      <c r="CZ304" s="1016"/>
      <c r="DA304" s="666"/>
      <c r="DB304" s="666"/>
      <c r="DC304" s="1016" t="e">
        <f>BT304/BG300</f>
        <v>#DIV/0!</v>
      </c>
      <c r="DD304" s="1016"/>
      <c r="DE304" s="1016"/>
      <c r="DF304" s="1016"/>
      <c r="DG304" s="1016"/>
      <c r="DH304" s="1016"/>
      <c r="DI304" s="345"/>
      <c r="DJ304" s="345"/>
      <c r="DK304" s="345"/>
      <c r="DL304" s="1033" t="e">
        <f>CG304/BG300</f>
        <v>#DIV/0!</v>
      </c>
      <c r="DM304" s="1033"/>
      <c r="DN304" s="1033"/>
      <c r="DO304" s="1033"/>
      <c r="DP304" s="1033"/>
      <c r="DQ304" s="1033"/>
      <c r="DR304" s="20"/>
      <c r="DS304" s="60"/>
      <c r="DT304" s="12"/>
      <c r="DU304" s="12"/>
      <c r="DV304" s="12"/>
      <c r="DW304" s="12"/>
      <c r="DX304" s="12"/>
      <c r="DY304" s="12"/>
      <c r="DZ304" s="12"/>
      <c r="EA304" s="12"/>
      <c r="EB304" s="1035"/>
      <c r="EC304" s="1036"/>
      <c r="ED304" s="1036"/>
      <c r="EE304" s="1036"/>
      <c r="EF304" s="1036"/>
      <c r="EG304" s="1036"/>
      <c r="EH304" s="1036"/>
      <c r="EI304" s="1036"/>
      <c r="EJ304" s="1036"/>
      <c r="EK304" s="1036"/>
      <c r="EL304" s="1036"/>
      <c r="EM304" s="1036"/>
      <c r="EN304" s="1036"/>
      <c r="EO304" s="1036"/>
      <c r="EP304" s="1036"/>
      <c r="EQ304" s="12"/>
      <c r="ER304" s="12"/>
      <c r="ES304" s="12"/>
      <c r="ET304" s="6"/>
      <c r="EU304" s="6"/>
      <c r="EV304" s="6"/>
      <c r="EW304" s="12"/>
      <c r="EX304" s="12"/>
      <c r="EY304" s="12"/>
      <c r="EZ304" s="12"/>
      <c r="FA304" s="12"/>
      <c r="FB304" s="12"/>
      <c r="FC304" s="12"/>
      <c r="FD304" s="12"/>
      <c r="FE304" s="12"/>
      <c r="FF304" s="12"/>
      <c r="FG304" s="12"/>
      <c r="FH304" s="12"/>
      <c r="FI304" s="12"/>
      <c r="FJ304" s="134"/>
      <c r="FK304" s="134"/>
      <c r="FL304" s="134"/>
      <c r="FM304" s="134"/>
      <c r="FN304" s="134"/>
      <c r="FO304" s="134"/>
      <c r="FP304" s="134"/>
      <c r="FQ304" s="134"/>
      <c r="FR304" s="134"/>
      <c r="FS304" s="134"/>
      <c r="FT304" s="134"/>
      <c r="FU304" s="134"/>
      <c r="FV304" s="12"/>
      <c r="FW304" s="12"/>
      <c r="FX304" s="12"/>
      <c r="FY304" s="12"/>
      <c r="FZ304" s="12"/>
      <c r="GA304" s="6"/>
      <c r="GB304" s="6"/>
      <c r="GC304" s="62"/>
      <c r="GD304" s="14"/>
      <c r="GE304" s="12"/>
      <c r="GF304" s="12"/>
      <c r="GG304" s="12"/>
      <c r="GH304" s="12"/>
      <c r="GI304" s="12"/>
      <c r="GJ304" s="12"/>
      <c r="GK304" s="24"/>
    </row>
    <row r="305" spans="1:193" ht="15">
      <c r="A305" s="226"/>
      <c r="B305" s="12"/>
      <c r="C305" s="12"/>
      <c r="D305" s="12"/>
      <c r="E305" s="870" t="s">
        <v>253</v>
      </c>
      <c r="F305" s="871"/>
      <c r="G305" s="871"/>
      <c r="H305" s="871"/>
      <c r="I305" s="871"/>
      <c r="J305" s="871"/>
      <c r="K305" s="871"/>
      <c r="L305" s="871"/>
      <c r="M305" s="871"/>
      <c r="N305" s="871"/>
      <c r="O305" s="871"/>
      <c r="P305" s="871"/>
      <c r="Q305" s="871"/>
      <c r="R305" s="871"/>
      <c r="S305" s="871"/>
      <c r="T305" s="871"/>
      <c r="U305" s="871"/>
      <c r="V305" s="871"/>
      <c r="W305" s="871"/>
      <c r="X305" s="871"/>
      <c r="Y305" s="871"/>
      <c r="Z305" s="871"/>
      <c r="AA305" s="871"/>
      <c r="AB305" s="871"/>
      <c r="AC305" s="871"/>
      <c r="AD305" s="871"/>
      <c r="AE305" s="871"/>
      <c r="AF305" s="871"/>
      <c r="AG305" s="871"/>
      <c r="AH305" s="871"/>
      <c r="AI305" s="871"/>
      <c r="AJ305" s="871"/>
      <c r="AK305" s="871"/>
      <c r="AL305" s="871"/>
      <c r="AM305" s="871"/>
      <c r="AN305" s="871"/>
      <c r="AO305" s="871"/>
      <c r="AP305" s="871"/>
      <c r="AQ305" s="871"/>
      <c r="AR305" s="871"/>
      <c r="AS305" s="871"/>
      <c r="AT305" s="871"/>
      <c r="AU305" s="871"/>
      <c r="AV305" s="871"/>
      <c r="AW305" s="871"/>
      <c r="AX305" s="871"/>
      <c r="AY305" s="871"/>
      <c r="AZ305" s="871"/>
      <c r="BA305" s="871"/>
      <c r="BB305" s="871"/>
      <c r="BC305" s="871"/>
      <c r="BD305" s="110"/>
      <c r="BE305" s="94"/>
      <c r="BF305" s="94"/>
      <c r="BG305" s="910">
        <f>BG253</f>
        <v>0</v>
      </c>
      <c r="BH305" s="910"/>
      <c r="BI305" s="910"/>
      <c r="BJ305" s="910"/>
      <c r="BK305" s="910"/>
      <c r="BL305" s="910"/>
      <c r="BM305" s="910"/>
      <c r="BN305" s="910"/>
      <c r="BO305" s="910"/>
      <c r="BP305" s="110"/>
      <c r="BQ305" s="110"/>
      <c r="BR305" s="94"/>
      <c r="BS305" s="94"/>
      <c r="BT305" s="910" t="e">
        <f>BT253</f>
        <v>#DIV/0!</v>
      </c>
      <c r="BU305" s="910"/>
      <c r="BV305" s="910"/>
      <c r="BW305" s="910"/>
      <c r="BX305" s="910"/>
      <c r="BY305" s="910"/>
      <c r="BZ305" s="910"/>
      <c r="CA305" s="910"/>
      <c r="CB305" s="910"/>
      <c r="CC305" s="110"/>
      <c r="CD305" s="110"/>
      <c r="CE305" s="94"/>
      <c r="CF305" s="94"/>
      <c r="CG305" s="910" t="e">
        <f>BG305+BT305</f>
        <v>#DIV/0!</v>
      </c>
      <c r="CH305" s="910"/>
      <c r="CI305" s="910"/>
      <c r="CJ305" s="910"/>
      <c r="CK305" s="910"/>
      <c r="CL305" s="910"/>
      <c r="CM305" s="910"/>
      <c r="CN305" s="910"/>
      <c r="CO305" s="910"/>
      <c r="CP305" s="84"/>
      <c r="CQ305" s="260"/>
      <c r="CR305" s="167"/>
      <c r="CS305" s="84"/>
      <c r="CT305" s="1016" t="e">
        <f>BG305/BG300</f>
        <v>#DIV/0!</v>
      </c>
      <c r="CU305" s="1016"/>
      <c r="CV305" s="1016"/>
      <c r="CW305" s="1016"/>
      <c r="CX305" s="1016"/>
      <c r="CY305" s="1016"/>
      <c r="CZ305" s="1016"/>
      <c r="DA305" s="666"/>
      <c r="DB305" s="666"/>
      <c r="DC305" s="1016" t="e">
        <f>BT305/BG300</f>
        <v>#DIV/0!</v>
      </c>
      <c r="DD305" s="1016"/>
      <c r="DE305" s="1016"/>
      <c r="DF305" s="1016"/>
      <c r="DG305" s="1016"/>
      <c r="DH305" s="1016"/>
      <c r="DI305" s="345"/>
      <c r="DJ305" s="345"/>
      <c r="DK305" s="345"/>
      <c r="DL305" s="1033" t="e">
        <f>CG305/BG300</f>
        <v>#DIV/0!</v>
      </c>
      <c r="DM305" s="1033"/>
      <c r="DN305" s="1033"/>
      <c r="DO305" s="1033"/>
      <c r="DP305" s="1033"/>
      <c r="DQ305" s="1033"/>
      <c r="DR305" s="20"/>
      <c r="DS305" s="60"/>
      <c r="DT305" s="12"/>
      <c r="DU305" s="12"/>
      <c r="DV305" s="12"/>
      <c r="DW305" s="12"/>
      <c r="DX305" s="12"/>
      <c r="DY305" s="12"/>
      <c r="DZ305" s="12"/>
      <c r="EA305" s="12"/>
      <c r="EB305" s="25"/>
      <c r="EC305" s="17"/>
      <c r="ED305" s="17"/>
      <c r="EE305" s="17"/>
      <c r="EF305" s="17"/>
      <c r="EG305" s="17"/>
      <c r="EH305" s="17"/>
      <c r="EI305" s="17"/>
      <c r="EJ305" s="17"/>
      <c r="EK305" s="17"/>
      <c r="EL305" s="17"/>
      <c r="EM305" s="17"/>
      <c r="EN305" s="17"/>
      <c r="EO305" s="17"/>
      <c r="EP305" s="17"/>
      <c r="EQ305" s="12"/>
      <c r="ER305" s="12"/>
      <c r="ES305" s="12"/>
      <c r="ET305" s="6"/>
      <c r="EU305" s="6"/>
      <c r="EV305" s="6"/>
      <c r="EW305" s="12"/>
      <c r="EX305" s="12"/>
      <c r="EY305" s="12"/>
      <c r="EZ305" s="12"/>
      <c r="FA305" s="12"/>
      <c r="FB305" s="12"/>
      <c r="FC305" s="12"/>
      <c r="FD305" s="12"/>
      <c r="FE305" s="12"/>
      <c r="FF305" s="12"/>
      <c r="FG305" s="12"/>
      <c r="FH305" s="12"/>
      <c r="FI305" s="12"/>
      <c r="FJ305" s="134"/>
      <c r="FK305" s="134"/>
      <c r="FL305" s="134"/>
      <c r="FM305" s="134"/>
      <c r="FN305" s="134"/>
      <c r="FO305" s="134"/>
      <c r="FP305" s="134"/>
      <c r="FQ305" s="134"/>
      <c r="FR305" s="134"/>
      <c r="FS305" s="134"/>
      <c r="FT305" s="134"/>
      <c r="FU305" s="134"/>
      <c r="FV305" s="12"/>
      <c r="FW305" s="12"/>
      <c r="FX305" s="12"/>
      <c r="FY305" s="12"/>
      <c r="FZ305" s="12"/>
      <c r="GA305" s="6"/>
      <c r="GB305" s="6"/>
      <c r="GC305" s="62"/>
      <c r="GD305" s="14"/>
      <c r="GE305" s="12"/>
      <c r="GF305" s="12"/>
      <c r="GG305" s="12"/>
      <c r="GH305" s="12"/>
      <c r="GI305" s="12"/>
      <c r="GJ305" s="12"/>
      <c r="GK305" s="24"/>
    </row>
    <row r="306" spans="1:193" ht="27" customHeight="1">
      <c r="A306" s="226"/>
      <c r="B306" s="12"/>
      <c r="C306" s="12"/>
      <c r="D306" s="12"/>
      <c r="E306" s="339"/>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81"/>
      <c r="AU306" s="81"/>
      <c r="AV306" s="120"/>
      <c r="AW306" s="120"/>
      <c r="AX306" s="356"/>
      <c r="AY306" s="356"/>
      <c r="AZ306" s="356"/>
      <c r="BA306" s="356"/>
      <c r="BB306" s="356"/>
      <c r="BC306" s="245"/>
      <c r="BD306" s="245"/>
      <c r="BE306" s="246"/>
      <c r="BF306" s="246"/>
      <c r="BG306" s="1006" t="e">
        <f>SUM(BF302:BO305)</f>
        <v>#DIV/0!</v>
      </c>
      <c r="BH306" s="1006"/>
      <c r="BI306" s="1006"/>
      <c r="BJ306" s="1006"/>
      <c r="BK306" s="1006"/>
      <c r="BL306" s="1006"/>
      <c r="BM306" s="1006"/>
      <c r="BN306" s="1006"/>
      <c r="BO306" s="1006"/>
      <c r="BP306" s="245"/>
      <c r="BQ306" s="245"/>
      <c r="BR306" s="246"/>
      <c r="BS306" s="246"/>
      <c r="BT306" s="1006" t="e">
        <f>SUM(BR302:CB305)</f>
        <v>#DIV/0!</v>
      </c>
      <c r="BU306" s="1006"/>
      <c r="BV306" s="1006"/>
      <c r="BW306" s="1006"/>
      <c r="BX306" s="1006"/>
      <c r="BY306" s="1006"/>
      <c r="BZ306" s="1006"/>
      <c r="CA306" s="1006"/>
      <c r="CB306" s="1006"/>
      <c r="CC306" s="245"/>
      <c r="CD306" s="245"/>
      <c r="CE306" s="246"/>
      <c r="CF306" s="246"/>
      <c r="CG306" s="1006" t="e">
        <f>SUM(CE302:CO305)</f>
        <v>#DIV/0!</v>
      </c>
      <c r="CH306" s="1006"/>
      <c r="CI306" s="1006"/>
      <c r="CJ306" s="1006"/>
      <c r="CK306" s="1006"/>
      <c r="CL306" s="1006"/>
      <c r="CM306" s="1006"/>
      <c r="CN306" s="1006"/>
      <c r="CO306" s="1006"/>
      <c r="CP306" s="244"/>
      <c r="CQ306" s="260"/>
      <c r="CR306" s="168"/>
      <c r="CS306" s="50"/>
      <c r="CT306" s="1032" t="e">
        <f>BG306/BG300</f>
        <v>#DIV/0!</v>
      </c>
      <c r="CU306" s="1032"/>
      <c r="CV306" s="1032"/>
      <c r="CW306" s="1032"/>
      <c r="CX306" s="1032"/>
      <c r="CY306" s="1032"/>
      <c r="CZ306" s="1032"/>
      <c r="DA306" s="668"/>
      <c r="DB306" s="668"/>
      <c r="DC306" s="1032" t="e">
        <f>BT306/BG300</f>
        <v>#DIV/0!</v>
      </c>
      <c r="DD306" s="1032"/>
      <c r="DE306" s="1032"/>
      <c r="DF306" s="1032"/>
      <c r="DG306" s="1032"/>
      <c r="DH306" s="1032"/>
      <c r="DI306" s="667"/>
      <c r="DJ306" s="667"/>
      <c r="DK306" s="667"/>
      <c r="DL306" s="1032" t="e">
        <f>CG306/BG300</f>
        <v>#DIV/0!</v>
      </c>
      <c r="DM306" s="1032"/>
      <c r="DN306" s="1032"/>
      <c r="DO306" s="1032"/>
      <c r="DP306" s="1032"/>
      <c r="DQ306" s="1032"/>
      <c r="DR306" s="80"/>
      <c r="DS306" s="61"/>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6"/>
      <c r="EU306" s="6"/>
      <c r="EV306" s="6"/>
      <c r="EW306" s="12"/>
      <c r="EX306" s="12"/>
      <c r="EY306" s="12"/>
      <c r="EZ306" s="12"/>
      <c r="FA306" s="12"/>
      <c r="FB306" s="12"/>
      <c r="FC306" s="12"/>
      <c r="FD306" s="12"/>
      <c r="FE306" s="12"/>
      <c r="FF306" s="12"/>
      <c r="FG306" s="12"/>
      <c r="FH306" s="12"/>
      <c r="FI306" s="12"/>
      <c r="FJ306" s="134"/>
      <c r="FK306" s="134"/>
      <c r="FL306" s="134"/>
      <c r="FM306" s="134"/>
      <c r="FN306" s="134"/>
      <c r="FO306" s="134"/>
      <c r="FP306" s="134"/>
      <c r="FQ306" s="134"/>
      <c r="FR306" s="134"/>
      <c r="FS306" s="134"/>
      <c r="FT306" s="134"/>
      <c r="FU306" s="134"/>
      <c r="FV306" s="12"/>
      <c r="FW306" s="12"/>
      <c r="FX306" s="12"/>
      <c r="FY306" s="12"/>
      <c r="FZ306" s="12"/>
      <c r="GA306" s="6"/>
      <c r="GB306" s="6"/>
      <c r="GC306" s="62"/>
      <c r="GD306" s="14"/>
      <c r="GE306" s="12"/>
      <c r="GF306" s="12"/>
      <c r="GG306" s="12"/>
      <c r="GH306" s="12"/>
      <c r="GI306" s="12"/>
      <c r="GJ306" s="12"/>
      <c r="GK306" s="24"/>
    </row>
    <row r="307" spans="1:193" ht="9" customHeight="1">
      <c r="A307" s="226"/>
      <c r="B307" s="12"/>
      <c r="C307" s="12"/>
      <c r="D307" s="12"/>
      <c r="E307" s="202"/>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c r="AC307" s="202"/>
      <c r="AD307" s="202"/>
      <c r="AE307" s="202"/>
      <c r="AF307" s="202"/>
      <c r="AG307" s="202"/>
      <c r="AH307" s="202"/>
      <c r="AI307" s="64"/>
      <c r="AJ307" s="64"/>
      <c r="AK307" s="202"/>
      <c r="AL307" s="202"/>
      <c r="AM307" s="202"/>
      <c r="AN307" s="202"/>
      <c r="AO307" s="202"/>
      <c r="AP307" s="202"/>
      <c r="AQ307" s="202"/>
      <c r="AR307" s="202"/>
      <c r="AS307" s="202"/>
      <c r="AT307" s="20"/>
      <c r="AU307" s="84"/>
      <c r="AV307" s="84"/>
      <c r="AW307" s="84"/>
      <c r="AX307" s="84"/>
      <c r="AY307" s="84"/>
      <c r="AZ307" s="84"/>
      <c r="BA307" s="84"/>
      <c r="BB307" s="84"/>
      <c r="BC307" s="84"/>
      <c r="BD307" s="84"/>
      <c r="BE307" s="92"/>
      <c r="BF307" s="20"/>
      <c r="BG307" s="84"/>
      <c r="BH307" s="84"/>
      <c r="BI307" s="84"/>
      <c r="BJ307" s="84"/>
      <c r="BK307" s="84"/>
      <c r="BL307" s="84"/>
      <c r="BM307" s="84"/>
      <c r="BN307" s="84"/>
      <c r="BO307" s="84"/>
      <c r="BP307" s="84"/>
      <c r="BQ307" s="84"/>
      <c r="BR307" s="20"/>
      <c r="BS307" s="84"/>
      <c r="BT307" s="84"/>
      <c r="BU307" s="84"/>
      <c r="BV307" s="84"/>
      <c r="BW307" s="84"/>
      <c r="BX307" s="84"/>
      <c r="BY307" s="84"/>
      <c r="BZ307" s="84"/>
      <c r="CA307" s="84"/>
      <c r="CB307" s="84"/>
      <c r="CC307" s="84"/>
      <c r="CD307" s="44"/>
      <c r="CE307" s="54"/>
      <c r="CF307" s="54"/>
      <c r="CG307" s="11"/>
      <c r="CH307" s="11"/>
      <c r="CI307" s="44"/>
      <c r="CJ307" s="44"/>
      <c r="CK307" s="308"/>
      <c r="CL307" s="308"/>
      <c r="CM307" s="308"/>
      <c r="CN307" s="308"/>
      <c r="CO307" s="308"/>
      <c r="CP307" s="308"/>
      <c r="CQ307" s="308"/>
      <c r="CR307" s="308"/>
      <c r="CS307" s="308"/>
      <c r="CT307" s="308"/>
      <c r="CU307" s="308"/>
      <c r="CV307" s="308"/>
      <c r="CW307" s="308"/>
      <c r="CX307" s="308"/>
      <c r="CY307" s="308"/>
      <c r="CZ307" s="308"/>
      <c r="DA307" s="308"/>
      <c r="DB307" s="308"/>
      <c r="DC307" s="308"/>
      <c r="DD307" s="308"/>
      <c r="DE307" s="308"/>
      <c r="DF307" s="308"/>
      <c r="DG307" s="20"/>
      <c r="DH307" s="20"/>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6"/>
      <c r="EJ307" s="6"/>
      <c r="EK307" s="6"/>
      <c r="EL307" s="12"/>
      <c r="EM307" s="12"/>
      <c r="EN307" s="12"/>
      <c r="EO307" s="12"/>
      <c r="EP307" s="12"/>
      <c r="EQ307" s="12"/>
      <c r="ER307" s="12"/>
      <c r="ES307" s="12"/>
      <c r="ET307" s="12"/>
      <c r="EU307" s="12"/>
      <c r="EV307" s="12"/>
      <c r="EW307" s="12"/>
      <c r="EX307" s="12"/>
      <c r="EY307" s="134"/>
      <c r="EZ307" s="134"/>
      <c r="FA307" s="134"/>
      <c r="FB307" s="134"/>
      <c r="FC307" s="134"/>
      <c r="FD307" s="134"/>
      <c r="FE307" s="134"/>
      <c r="FF307" s="134"/>
      <c r="FG307" s="134"/>
      <c r="FH307" s="134"/>
      <c r="FI307" s="134"/>
      <c r="FJ307" s="134"/>
      <c r="FK307" s="12"/>
      <c r="FL307" s="12"/>
      <c r="FM307" s="12"/>
      <c r="FN307" s="12"/>
      <c r="FO307" s="12"/>
      <c r="FP307" s="6"/>
      <c r="FQ307" s="6"/>
      <c r="FR307" s="62"/>
      <c r="FS307" s="14"/>
      <c r="FT307" s="12"/>
      <c r="FU307" s="12"/>
      <c r="FV307" s="12"/>
      <c r="FW307" s="12"/>
      <c r="FX307" s="12"/>
      <c r="FY307" s="12"/>
      <c r="FZ307" s="24"/>
      <c r="GA307" s="25"/>
      <c r="GB307" s="63"/>
      <c r="GC307" s="63"/>
      <c r="GD307" s="63"/>
      <c r="GE307" s="63"/>
      <c r="GF307" s="62"/>
      <c r="GG307" s="14"/>
      <c r="GH307" s="392"/>
      <c r="GI307" s="392"/>
      <c r="GJ307" s="392"/>
      <c r="GK307" s="392"/>
    </row>
    <row r="308" spans="1:193" ht="19.5" customHeight="1">
      <c r="A308" s="386"/>
      <c r="B308" s="12"/>
      <c r="C308" s="389"/>
      <c r="D308" s="12"/>
      <c r="E308" s="920" t="s">
        <v>62</v>
      </c>
      <c r="F308" s="920"/>
      <c r="G308" s="920"/>
      <c r="H308" s="920"/>
      <c r="I308" s="920"/>
      <c r="J308" s="920"/>
      <c r="K308" s="920"/>
      <c r="L308" s="920"/>
      <c r="M308" s="920"/>
      <c r="N308" s="920"/>
      <c r="O308" s="920"/>
      <c r="P308" s="920"/>
      <c r="Q308" s="920"/>
      <c r="R308" s="920"/>
      <c r="S308" s="920"/>
      <c r="T308" s="920"/>
      <c r="U308" s="920"/>
      <c r="V308" s="920"/>
      <c r="W308" s="920"/>
      <c r="X308" s="920"/>
      <c r="Y308" s="920"/>
      <c r="Z308" s="920"/>
      <c r="AA308" s="920"/>
      <c r="AB308" s="920"/>
      <c r="AC308" s="920"/>
      <c r="AD308" s="920"/>
      <c r="AE308" s="202"/>
      <c r="AF308" s="202"/>
      <c r="AG308" s="202"/>
      <c r="AH308" s="202"/>
      <c r="AI308" s="64"/>
      <c r="AJ308" s="64"/>
      <c r="AK308" s="202"/>
      <c r="AL308" s="202"/>
      <c r="AM308" s="202"/>
      <c r="AN308" s="202"/>
      <c r="AO308" s="202"/>
      <c r="AP308" s="202"/>
      <c r="AQ308" s="202"/>
      <c r="AR308" s="202"/>
      <c r="AS308" s="202"/>
      <c r="AT308" s="84"/>
      <c r="AU308" s="84"/>
      <c r="AV308" s="84"/>
      <c r="AW308" s="84"/>
      <c r="AX308" s="84"/>
      <c r="AY308" s="84"/>
      <c r="AZ308" s="84"/>
      <c r="BA308" s="84"/>
      <c r="BB308" s="84"/>
      <c r="BC308" s="84"/>
      <c r="BD308" s="84"/>
      <c r="BE308" s="92"/>
      <c r="BF308" s="84"/>
      <c r="BG308" s="84"/>
      <c r="BH308" s="84"/>
      <c r="BI308" s="84"/>
      <c r="BJ308" s="84"/>
      <c r="BK308" s="84"/>
      <c r="BL308" s="84"/>
      <c r="BM308" s="84"/>
      <c r="BN308" s="84"/>
      <c r="BO308" s="84"/>
      <c r="BP308" s="84"/>
      <c r="BQ308" s="92"/>
      <c r="BR308" s="84"/>
      <c r="BS308" s="84"/>
      <c r="BT308" s="84"/>
      <c r="BU308" s="84"/>
      <c r="BV308" s="84"/>
      <c r="BW308" s="84"/>
      <c r="BX308" s="84"/>
      <c r="BY308" s="84"/>
      <c r="BZ308" s="84"/>
      <c r="CA308" s="84"/>
      <c r="CB308" s="84"/>
      <c r="CC308" s="345"/>
      <c r="CD308" s="44"/>
      <c r="CE308" s="55"/>
      <c r="CF308" s="55"/>
      <c r="CG308" s="11"/>
      <c r="CH308" s="11"/>
      <c r="CI308" s="308"/>
      <c r="CJ308" s="308"/>
      <c r="CK308" s="308"/>
      <c r="CL308" s="308"/>
      <c r="CM308" s="308"/>
      <c r="CN308" s="308"/>
      <c r="CO308" s="308"/>
      <c r="CP308" s="308"/>
      <c r="CQ308" s="100"/>
      <c r="CR308" s="308"/>
      <c r="CS308" s="308"/>
      <c r="CT308" s="308"/>
      <c r="CU308" s="308"/>
      <c r="CV308" s="308"/>
      <c r="CW308" s="308"/>
      <c r="CX308" s="308"/>
      <c r="CY308" s="308"/>
      <c r="CZ308" s="308"/>
      <c r="DA308" s="308"/>
      <c r="DB308" s="308"/>
      <c r="DC308" s="308"/>
      <c r="DD308" s="308"/>
      <c r="DE308" s="308"/>
      <c r="DF308" s="20"/>
      <c r="DG308" s="20"/>
      <c r="DH308" s="20"/>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6"/>
      <c r="EK308" s="6"/>
      <c r="EL308" s="6"/>
      <c r="EM308" s="12"/>
      <c r="EN308" s="12"/>
      <c r="EO308" s="12"/>
      <c r="EP308" s="12"/>
      <c r="EQ308" s="12"/>
      <c r="ER308" s="12"/>
      <c r="ES308" s="12"/>
      <c r="ET308" s="12"/>
      <c r="EU308" s="12"/>
      <c r="EV308" s="12"/>
      <c r="EW308" s="12"/>
      <c r="EX308" s="12"/>
      <c r="EY308" s="12"/>
      <c r="EZ308" s="134"/>
      <c r="FA308" s="134"/>
      <c r="FB308" s="134"/>
      <c r="FC308" s="134"/>
      <c r="FD308" s="134"/>
      <c r="FE308" s="134"/>
      <c r="FF308" s="134"/>
      <c r="FG308" s="134"/>
      <c r="FH308" s="134"/>
      <c r="FI308" s="134"/>
      <c r="FJ308" s="134"/>
      <c r="FK308" s="134"/>
      <c r="FL308" s="12"/>
      <c r="FM308" s="12"/>
      <c r="FN308" s="12"/>
      <c r="FO308" s="12"/>
      <c r="FP308" s="12"/>
      <c r="FQ308" s="6"/>
      <c r="FR308" s="6"/>
      <c r="FS308" s="62"/>
      <c r="FT308" s="14"/>
      <c r="FU308" s="12"/>
      <c r="FV308" s="12"/>
      <c r="FW308" s="12"/>
      <c r="FX308" s="12"/>
      <c r="FY308" s="12"/>
      <c r="FZ308" s="12"/>
      <c r="GA308" s="24"/>
      <c r="GB308" s="25"/>
      <c r="GC308" s="63"/>
      <c r="GD308" s="63"/>
      <c r="GE308" s="63"/>
      <c r="GF308" s="63"/>
      <c r="GG308" s="62"/>
      <c r="GH308" s="14"/>
      <c r="GI308" s="392"/>
      <c r="GJ308" s="392"/>
      <c r="GK308" s="392"/>
    </row>
    <row r="309" spans="1:193" ht="15">
      <c r="A309" s="226"/>
      <c r="B309" s="12"/>
      <c r="C309" s="12"/>
      <c r="D309" s="12"/>
      <c r="E309" s="916"/>
      <c r="F309" s="917"/>
      <c r="G309" s="917"/>
      <c r="H309" s="917"/>
      <c r="I309" s="917"/>
      <c r="J309" s="917"/>
      <c r="K309" s="917"/>
      <c r="L309" s="917"/>
      <c r="M309" s="917"/>
      <c r="N309" s="917"/>
      <c r="O309" s="917"/>
      <c r="P309" s="917"/>
      <c r="Q309" s="917"/>
      <c r="R309" s="917"/>
      <c r="S309" s="917"/>
      <c r="T309" s="917"/>
      <c r="U309" s="917"/>
      <c r="V309" s="917"/>
      <c r="W309" s="917"/>
      <c r="X309" s="917"/>
      <c r="Y309" s="917"/>
      <c r="Z309" s="917"/>
      <c r="AA309" s="917"/>
      <c r="AB309" s="917"/>
      <c r="AC309" s="917"/>
      <c r="AD309" s="917"/>
      <c r="AE309" s="48"/>
      <c r="AF309" s="48"/>
      <c r="AG309" s="48"/>
      <c r="AH309" s="48"/>
      <c r="AI309" s="48"/>
      <c r="AJ309" s="48"/>
      <c r="AK309" s="48"/>
      <c r="AL309" s="48"/>
      <c r="AM309" s="48"/>
      <c r="AN309" s="48"/>
      <c r="AO309" s="249"/>
      <c r="AP309" s="249"/>
      <c r="AQ309" s="249"/>
      <c r="AR309" s="249"/>
      <c r="AS309" s="249"/>
      <c r="AT309" s="249"/>
      <c r="AU309" s="249"/>
      <c r="AV309" s="249"/>
      <c r="AW309" s="249"/>
      <c r="AX309" s="249"/>
      <c r="AY309" s="249"/>
      <c r="AZ309" s="249"/>
      <c r="BA309" s="249"/>
      <c r="BB309" s="249"/>
      <c r="BC309" s="250"/>
      <c r="BD309" s="249"/>
      <c r="BE309" s="1003" t="s">
        <v>174</v>
      </c>
      <c r="BF309" s="1003"/>
      <c r="BG309" s="1003"/>
      <c r="BH309" s="1003"/>
      <c r="BI309" s="1003"/>
      <c r="BJ309" s="1003"/>
      <c r="BK309" s="1003"/>
      <c r="BL309" s="1003"/>
      <c r="BM309" s="1003"/>
      <c r="BN309" s="1003"/>
      <c r="BO309" s="1003"/>
      <c r="BP309" s="1003"/>
      <c r="BQ309" s="1003"/>
      <c r="BR309" s="249"/>
      <c r="BS309" s="249"/>
      <c r="BT309" s="249"/>
      <c r="BU309" s="249"/>
      <c r="BV309" s="249"/>
      <c r="BW309" s="249"/>
      <c r="BX309" s="249"/>
      <c r="BY309" s="249"/>
      <c r="BZ309" s="249"/>
      <c r="CA309" s="249"/>
      <c r="CB309" s="249"/>
      <c r="CC309" s="249"/>
      <c r="CD309" s="249"/>
      <c r="CE309" s="77"/>
      <c r="CF309" s="77"/>
      <c r="CG309" s="77"/>
      <c r="CH309" s="77"/>
      <c r="CI309" s="77"/>
      <c r="CJ309" s="77"/>
      <c r="CK309" s="77"/>
      <c r="CL309" s="77"/>
      <c r="CM309" s="77"/>
      <c r="CN309" s="77"/>
      <c r="CO309" s="77"/>
      <c r="CP309" s="77"/>
      <c r="CQ309" s="138"/>
      <c r="CR309" s="160"/>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8"/>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6"/>
      <c r="EU309" s="6"/>
      <c r="EV309" s="6"/>
      <c r="EW309" s="12"/>
      <c r="EX309" s="12"/>
      <c r="EY309" s="12"/>
      <c r="EZ309" s="12"/>
      <c r="FA309" s="12"/>
      <c r="FB309" s="12"/>
      <c r="FC309" s="12"/>
      <c r="FD309" s="12"/>
      <c r="FE309" s="12"/>
      <c r="FF309" s="12"/>
      <c r="FG309" s="12"/>
      <c r="FH309" s="12"/>
      <c r="FI309" s="12"/>
      <c r="FJ309" s="134"/>
      <c r="FK309" s="134"/>
      <c r="FL309" s="134"/>
      <c r="FM309" s="134"/>
      <c r="FN309" s="134"/>
      <c r="FO309" s="134"/>
      <c r="FP309" s="134"/>
      <c r="FQ309" s="134"/>
      <c r="FR309" s="134"/>
      <c r="FS309" s="134"/>
      <c r="FT309" s="134"/>
      <c r="FU309" s="134"/>
      <c r="FV309" s="12"/>
      <c r="FW309" s="12"/>
      <c r="FX309" s="12"/>
      <c r="FY309" s="12"/>
      <c r="FZ309" s="12"/>
      <c r="GA309" s="6"/>
      <c r="GB309" s="6"/>
      <c r="GC309" s="62"/>
      <c r="GD309" s="14"/>
      <c r="GE309" s="12"/>
      <c r="GF309" s="12"/>
      <c r="GG309" s="12"/>
      <c r="GH309" s="12"/>
      <c r="GI309" s="12"/>
      <c r="GJ309" s="12"/>
      <c r="GK309" s="24"/>
    </row>
    <row r="310" spans="1:193" ht="15">
      <c r="A310" s="226"/>
      <c r="B310" s="12"/>
      <c r="C310" s="12"/>
      <c r="D310" s="12"/>
      <c r="E310" s="88"/>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158"/>
      <c r="AF310" s="158"/>
      <c r="AG310" s="158"/>
      <c r="AH310" s="158"/>
      <c r="AI310" s="158"/>
      <c r="AJ310" s="158"/>
      <c r="AK310" s="158"/>
      <c r="AL310" s="158"/>
      <c r="AM310" s="158"/>
      <c r="AN310" s="158"/>
      <c r="AO310" s="20"/>
      <c r="AP310" s="20"/>
      <c r="AQ310" s="20"/>
      <c r="AR310" s="20"/>
      <c r="AS310" s="20"/>
      <c r="AT310" s="20"/>
      <c r="AU310" s="20"/>
      <c r="AV310" s="20"/>
      <c r="AW310" s="20"/>
      <c r="AX310" s="20"/>
      <c r="AY310" s="20"/>
      <c r="AZ310" s="20"/>
      <c r="BA310" s="20"/>
      <c r="BB310" s="20"/>
      <c r="BC310" s="44"/>
      <c r="BD310" s="20"/>
      <c r="BE310" s="45"/>
      <c r="BF310" s="45"/>
      <c r="BG310" s="1007">
        <f>DJ46</f>
        <v>0</v>
      </c>
      <c r="BH310" s="1007"/>
      <c r="BI310" s="1007"/>
      <c r="BJ310" s="1007"/>
      <c r="BK310" s="1007"/>
      <c r="BL310" s="1007"/>
      <c r="BM310" s="1007"/>
      <c r="BN310" s="1007"/>
      <c r="BO310" s="1007"/>
      <c r="BP310" s="54"/>
      <c r="BQ310" s="153"/>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138"/>
      <c r="CR310" s="138"/>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60"/>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6"/>
      <c r="EU310" s="6"/>
      <c r="EV310" s="6"/>
      <c r="EW310" s="12"/>
      <c r="EX310" s="12"/>
      <c r="EY310" s="12"/>
      <c r="EZ310" s="12"/>
      <c r="FA310" s="12"/>
      <c r="FB310" s="12"/>
      <c r="FC310" s="12"/>
      <c r="FD310" s="12"/>
      <c r="FE310" s="12"/>
      <c r="FF310" s="12"/>
      <c r="FG310" s="12"/>
      <c r="FH310" s="12"/>
      <c r="FI310" s="12"/>
      <c r="FJ310" s="134"/>
      <c r="FK310" s="134"/>
      <c r="FL310" s="134"/>
      <c r="FM310" s="134"/>
      <c r="FN310" s="134"/>
      <c r="FO310" s="134"/>
      <c r="FP310" s="134"/>
      <c r="FQ310" s="134"/>
      <c r="FR310" s="134"/>
      <c r="FS310" s="134"/>
      <c r="FT310" s="134"/>
      <c r="FU310" s="134"/>
      <c r="FV310" s="12"/>
      <c r="FW310" s="12"/>
      <c r="FX310" s="12"/>
      <c r="FY310" s="12"/>
      <c r="FZ310" s="12"/>
      <c r="GA310" s="6"/>
      <c r="GB310" s="6"/>
      <c r="GC310" s="62"/>
      <c r="GD310" s="14"/>
      <c r="GE310" s="12"/>
      <c r="GF310" s="12"/>
      <c r="GG310" s="12"/>
      <c r="GH310" s="12"/>
      <c r="GI310" s="12"/>
      <c r="GJ310" s="12"/>
      <c r="GK310" s="24"/>
    </row>
    <row r="311" spans="1:193" ht="24" customHeight="1">
      <c r="A311" s="226"/>
      <c r="B311" s="12"/>
      <c r="C311" s="12"/>
      <c r="D311" s="12"/>
      <c r="E311" s="88"/>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44"/>
      <c r="BA311" s="44"/>
      <c r="BB311" s="44"/>
      <c r="BC311" s="44"/>
      <c r="BD311" s="145"/>
      <c r="BE311" s="145"/>
      <c r="BF311" s="911" t="s">
        <v>125</v>
      </c>
      <c r="BG311" s="911"/>
      <c r="BH311" s="911"/>
      <c r="BI311" s="911"/>
      <c r="BJ311" s="911"/>
      <c r="BK311" s="911"/>
      <c r="BL311" s="911"/>
      <c r="BM311" s="911"/>
      <c r="BN311" s="911"/>
      <c r="BO311" s="911"/>
      <c r="BP311" s="911"/>
      <c r="BQ311" s="911"/>
      <c r="BR311" s="1025" t="s">
        <v>60</v>
      </c>
      <c r="BS311" s="1026"/>
      <c r="BT311" s="1026"/>
      <c r="BU311" s="1026"/>
      <c r="BV311" s="1026"/>
      <c r="BW311" s="1026"/>
      <c r="BX311" s="1026"/>
      <c r="BY311" s="1026"/>
      <c r="BZ311" s="1026"/>
      <c r="CA311" s="1026"/>
      <c r="CB311" s="1026"/>
      <c r="CC311" s="1026"/>
      <c r="CD311" s="1026"/>
      <c r="CE311" s="1026"/>
      <c r="CF311" s="1026"/>
      <c r="CG311" s="911" t="s">
        <v>126</v>
      </c>
      <c r="CH311" s="911"/>
      <c r="CI311" s="911"/>
      <c r="CJ311" s="911"/>
      <c r="CK311" s="911"/>
      <c r="CL311" s="911"/>
      <c r="CM311" s="911"/>
      <c r="CN311" s="911"/>
      <c r="CO311" s="911"/>
      <c r="CP311" s="382"/>
      <c r="CQ311" s="261"/>
      <c r="CR311" s="1028" t="s">
        <v>158</v>
      </c>
      <c r="CS311" s="1029"/>
      <c r="CT311" s="1029"/>
      <c r="CU311" s="1029"/>
      <c r="CV311" s="1029"/>
      <c r="CW311" s="1029"/>
      <c r="CX311" s="1029"/>
      <c r="CY311" s="1029"/>
      <c r="CZ311" s="1029"/>
      <c r="DA311" s="1025" t="s">
        <v>173</v>
      </c>
      <c r="DB311" s="1025"/>
      <c r="DC311" s="1025"/>
      <c r="DD311" s="1025"/>
      <c r="DE311" s="1025"/>
      <c r="DF311" s="1025"/>
      <c r="DG311" s="1025"/>
      <c r="DH311" s="1025"/>
      <c r="DI311" s="1025"/>
      <c r="DJ311" s="159"/>
      <c r="DK311" s="911" t="s">
        <v>126</v>
      </c>
      <c r="DL311" s="911"/>
      <c r="DM311" s="911"/>
      <c r="DN311" s="911"/>
      <c r="DO311" s="911"/>
      <c r="DP311" s="911"/>
      <c r="DQ311" s="911"/>
      <c r="DR311" s="911"/>
      <c r="DS311" s="1034"/>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6"/>
      <c r="EU311" s="6"/>
      <c r="EV311" s="6"/>
      <c r="EW311" s="12"/>
      <c r="EX311" s="12"/>
      <c r="EY311" s="12"/>
      <c r="EZ311" s="12"/>
      <c r="FA311" s="12"/>
      <c r="FB311" s="12"/>
      <c r="FC311" s="12"/>
      <c r="FD311" s="12"/>
      <c r="FE311" s="12"/>
      <c r="FF311" s="12"/>
      <c r="FG311" s="12"/>
      <c r="FH311" s="12"/>
      <c r="FI311" s="12"/>
      <c r="FJ311" s="134"/>
      <c r="FK311" s="134"/>
      <c r="FL311" s="134"/>
      <c r="FM311" s="134"/>
      <c r="FN311" s="134"/>
      <c r="FO311" s="134"/>
      <c r="FP311" s="134"/>
      <c r="FQ311" s="134"/>
      <c r="FR311" s="134"/>
      <c r="FS311" s="134"/>
      <c r="FT311" s="134"/>
      <c r="FU311" s="134"/>
      <c r="FV311" s="12"/>
      <c r="FW311" s="12"/>
      <c r="FX311" s="12"/>
      <c r="FY311" s="12"/>
      <c r="FZ311" s="12"/>
      <c r="GA311" s="6"/>
      <c r="GB311" s="6"/>
      <c r="GC311" s="62"/>
      <c r="GD311" s="14"/>
      <c r="GE311" s="12"/>
      <c r="GF311" s="12"/>
      <c r="GG311" s="12"/>
      <c r="GH311" s="12"/>
      <c r="GI311" s="12"/>
      <c r="GJ311" s="12"/>
      <c r="GK311" s="24"/>
    </row>
    <row r="312" spans="1:193" ht="19.5" customHeight="1">
      <c r="A312" s="226"/>
      <c r="B312" s="12"/>
      <c r="C312" s="12"/>
      <c r="D312" s="12"/>
      <c r="E312" s="88"/>
      <c r="F312" s="89"/>
      <c r="G312" s="89"/>
      <c r="H312" s="89"/>
      <c r="I312" s="89"/>
      <c r="J312" s="89"/>
      <c r="K312" s="89"/>
      <c r="L312" s="89"/>
      <c r="M312" s="89"/>
      <c r="N312" s="89"/>
      <c r="O312" s="89"/>
      <c r="P312" s="89"/>
      <c r="Q312" s="89"/>
      <c r="R312" s="89"/>
      <c r="S312" s="89"/>
      <c r="T312" s="89"/>
      <c r="U312" s="89"/>
      <c r="V312" s="89"/>
      <c r="W312" s="89"/>
      <c r="X312" s="89"/>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43">
        <f>DJ45</f>
        <v>0</v>
      </c>
      <c r="BG312" s="144"/>
      <c r="BH312" s="779">
        <f>DJ45</f>
        <v>0</v>
      </c>
      <c r="BI312" s="779"/>
      <c r="BJ312" s="779"/>
      <c r="BK312" s="779"/>
      <c r="BL312" s="779"/>
      <c r="BM312" s="779"/>
      <c r="BN312" s="779"/>
      <c r="BO312" s="779"/>
      <c r="BP312" s="779"/>
      <c r="BQ312" s="144"/>
      <c r="BR312" s="143">
        <f>DJ36</f>
        <v>0</v>
      </c>
      <c r="BS312" s="144"/>
      <c r="BT312" s="144"/>
      <c r="BU312" s="779">
        <f>DJ36+DJ37</f>
        <v>0</v>
      </c>
      <c r="BV312" s="779"/>
      <c r="BW312" s="779"/>
      <c r="BX312" s="779"/>
      <c r="BY312" s="779"/>
      <c r="BZ312" s="779"/>
      <c r="CA312" s="779"/>
      <c r="CB312" s="779"/>
      <c r="CC312" s="779"/>
      <c r="CD312" s="20"/>
      <c r="CE312" s="20"/>
      <c r="CF312" s="144"/>
      <c r="CG312" s="779">
        <f>DJ36+DJ37+DJ38</f>
        <v>0</v>
      </c>
      <c r="CH312" s="779"/>
      <c r="CI312" s="779"/>
      <c r="CJ312" s="779"/>
      <c r="CK312" s="779"/>
      <c r="CL312" s="779"/>
      <c r="CM312" s="779"/>
      <c r="CN312" s="779"/>
      <c r="CO312" s="779"/>
      <c r="CP312" s="45"/>
      <c r="CQ312" s="262"/>
      <c r="CR312" s="167"/>
      <c r="CS312" s="84"/>
      <c r="CT312" s="1016" t="e">
        <f>BH312/BG310</f>
        <v>#DIV/0!</v>
      </c>
      <c r="CU312" s="1016"/>
      <c r="CV312" s="1016"/>
      <c r="CW312" s="1016"/>
      <c r="CX312" s="1016"/>
      <c r="CY312" s="1016"/>
      <c r="CZ312" s="1016"/>
      <c r="DA312" s="666"/>
      <c r="DB312" s="666"/>
      <c r="DC312" s="1016" t="e">
        <f>BU312/BG310</f>
        <v>#DIV/0!</v>
      </c>
      <c r="DD312" s="1016"/>
      <c r="DE312" s="1016"/>
      <c r="DF312" s="1016"/>
      <c r="DG312" s="1016"/>
      <c r="DH312" s="1016"/>
      <c r="DI312" s="345"/>
      <c r="DJ312" s="345"/>
      <c r="DK312" s="345"/>
      <c r="DL312" s="1016" t="e">
        <f>CG312/BG310</f>
        <v>#DIV/0!</v>
      </c>
      <c r="DM312" s="1016"/>
      <c r="DN312" s="1016"/>
      <c r="DO312" s="1016"/>
      <c r="DP312" s="1016"/>
      <c r="DQ312" s="1016"/>
      <c r="DR312" s="20"/>
      <c r="DS312" s="60"/>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6"/>
      <c r="EU312" s="6"/>
      <c r="EV312" s="6"/>
      <c r="EW312" s="12"/>
      <c r="EX312" s="12"/>
      <c r="EY312" s="12"/>
      <c r="EZ312" s="12"/>
      <c r="FA312" s="12"/>
      <c r="FB312" s="12"/>
      <c r="FC312" s="12"/>
      <c r="FD312" s="12"/>
      <c r="FE312" s="12"/>
      <c r="FF312" s="12"/>
      <c r="FG312" s="12"/>
      <c r="FH312" s="12"/>
      <c r="FI312" s="12"/>
      <c r="FJ312" s="134"/>
      <c r="FK312" s="134"/>
      <c r="FL312" s="134"/>
      <c r="FM312" s="134"/>
      <c r="FN312" s="134"/>
      <c r="FO312" s="134"/>
      <c r="FP312" s="134"/>
      <c r="FQ312" s="134"/>
      <c r="FR312" s="134"/>
      <c r="FS312" s="134"/>
      <c r="FT312" s="134"/>
      <c r="FU312" s="134"/>
      <c r="FV312" s="12"/>
      <c r="FW312" s="12"/>
      <c r="FX312" s="12"/>
      <c r="FY312" s="12"/>
      <c r="FZ312" s="12"/>
      <c r="GA312" s="6"/>
      <c r="GB312" s="6"/>
      <c r="GC312" s="62"/>
      <c r="GD312" s="14"/>
      <c r="GE312" s="12"/>
      <c r="GF312" s="12"/>
      <c r="GG312" s="12"/>
      <c r="GH312" s="12"/>
      <c r="GI312" s="12"/>
      <c r="GJ312" s="12"/>
      <c r="GK312" s="24"/>
    </row>
    <row r="313" spans="1:193" s="1" customFormat="1" ht="19.5" customHeight="1">
      <c r="A313" s="386"/>
      <c r="B313" s="6"/>
      <c r="C313" s="67"/>
      <c r="D313" s="67"/>
      <c r="E313" s="101"/>
      <c r="F313" s="102"/>
      <c r="G313" s="102"/>
      <c r="H313" s="102"/>
      <c r="I313" s="102"/>
      <c r="J313" s="102"/>
      <c r="K313" s="102"/>
      <c r="L313" s="102"/>
      <c r="M313" s="102"/>
      <c r="N313" s="102"/>
      <c r="O313" s="102"/>
      <c r="P313" s="102"/>
      <c r="Q313" s="102"/>
      <c r="R313" s="102"/>
      <c r="S313" s="102"/>
      <c r="T313" s="102"/>
      <c r="U313" s="102"/>
      <c r="V313" s="102"/>
      <c r="W313" s="102"/>
      <c r="X313" s="102"/>
      <c r="Y313" s="80"/>
      <c r="Z313" s="103"/>
      <c r="AA313" s="103"/>
      <c r="AB313" s="103"/>
      <c r="AC313" s="103"/>
      <c r="AD313" s="103"/>
      <c r="AE313" s="103"/>
      <c r="AF313" s="103"/>
      <c r="AG313" s="103"/>
      <c r="AH313" s="103"/>
      <c r="AI313" s="103"/>
      <c r="AJ313" s="103"/>
      <c r="AK313" s="103"/>
      <c r="AL313" s="103"/>
      <c r="AM313" s="103"/>
      <c r="AN313" s="103"/>
      <c r="AO313" s="103"/>
      <c r="AP313" s="103"/>
      <c r="AQ313" s="103"/>
      <c r="AR313" s="103"/>
      <c r="AS313" s="103"/>
      <c r="AT313" s="103"/>
      <c r="AU313" s="103"/>
      <c r="AV313" s="103"/>
      <c r="AW313" s="103"/>
      <c r="AX313" s="103"/>
      <c r="AY313" s="103"/>
      <c r="AZ313" s="103"/>
      <c r="BA313" s="103"/>
      <c r="BB313" s="103"/>
      <c r="BC313" s="103"/>
      <c r="BD313" s="103"/>
      <c r="BE313" s="103"/>
      <c r="BF313" s="352" t="e">
        <f>BF312/DJ46</f>
        <v>#DIV/0!</v>
      </c>
      <c r="BG313" s="80"/>
      <c r="BH313" s="1008" t="e">
        <f>BH312/DJ46</f>
        <v>#DIV/0!</v>
      </c>
      <c r="BI313" s="1008"/>
      <c r="BJ313" s="1008"/>
      <c r="BK313" s="1008"/>
      <c r="BL313" s="1008"/>
      <c r="BM313" s="1008"/>
      <c r="BN313" s="1008"/>
      <c r="BO313" s="1008"/>
      <c r="BP313" s="1008"/>
      <c r="BQ313" s="669"/>
      <c r="BR313" s="667" t="e">
        <f>BR312/DJ46</f>
        <v>#DIV/0!</v>
      </c>
      <c r="BS313" s="669"/>
      <c r="BT313" s="669"/>
      <c r="BU313" s="1008" t="e">
        <f>BU312/DJ46</f>
        <v>#DIV/0!</v>
      </c>
      <c r="BV313" s="1008"/>
      <c r="BW313" s="1008"/>
      <c r="BX313" s="1008"/>
      <c r="BY313" s="1008"/>
      <c r="BZ313" s="1008"/>
      <c r="CA313" s="1008"/>
      <c r="CB313" s="1008"/>
      <c r="CC313" s="1008"/>
      <c r="CD313" s="669"/>
      <c r="CE313" s="669"/>
      <c r="CF313" s="669"/>
      <c r="CG313" s="1008" t="e">
        <f>CG312/DJ46</f>
        <v>#DIV/0!</v>
      </c>
      <c r="CH313" s="1008"/>
      <c r="CI313" s="1008"/>
      <c r="CJ313" s="1008"/>
      <c r="CK313" s="1008"/>
      <c r="CL313" s="1008"/>
      <c r="CM313" s="1008"/>
      <c r="CN313" s="1008"/>
      <c r="CO313" s="1008"/>
      <c r="CP313" s="241"/>
      <c r="CQ313" s="365"/>
      <c r="CR313" s="451"/>
      <c r="CS313" s="452"/>
      <c r="CT313" s="452"/>
      <c r="CU313" s="452"/>
      <c r="CV313" s="452"/>
      <c r="CW313" s="452"/>
      <c r="CX313" s="452"/>
      <c r="CY313" s="452"/>
      <c r="CZ313" s="452"/>
      <c r="DA313" s="452"/>
      <c r="DB313" s="452"/>
      <c r="DC313" s="452"/>
      <c r="DD313" s="452"/>
      <c r="DE313" s="452"/>
      <c r="DF313" s="452"/>
      <c r="DG313" s="452"/>
      <c r="DH313" s="452"/>
      <c r="DI313" s="452"/>
      <c r="DJ313" s="452"/>
      <c r="DK313" s="452"/>
      <c r="DL313" s="452"/>
      <c r="DM313" s="452"/>
      <c r="DN313" s="452"/>
      <c r="DO313" s="452"/>
      <c r="DP313" s="452"/>
      <c r="DQ313" s="93"/>
      <c r="DR313" s="93"/>
      <c r="DS313" s="119"/>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134"/>
      <c r="FK313" s="134"/>
      <c r="FL313" s="134"/>
      <c r="FM313" s="134"/>
      <c r="FN313" s="134"/>
      <c r="FO313" s="134"/>
      <c r="FP313" s="134"/>
      <c r="FQ313" s="134"/>
      <c r="FR313" s="134"/>
      <c r="FS313" s="134"/>
      <c r="FT313" s="134"/>
      <c r="FU313" s="134"/>
      <c r="FV313" s="12"/>
      <c r="FW313" s="12"/>
      <c r="FX313" s="12"/>
      <c r="FY313" s="12"/>
      <c r="FZ313" s="12"/>
      <c r="GA313" s="6"/>
      <c r="GB313" s="6"/>
      <c r="GC313" s="62"/>
      <c r="GD313" s="14"/>
      <c r="GE313" s="12"/>
      <c r="GF313" s="12"/>
      <c r="GG313" s="12"/>
      <c r="GH313" s="12"/>
      <c r="GI313" s="12"/>
      <c r="GJ313" s="12"/>
      <c r="GK313" s="24"/>
    </row>
    <row r="314" spans="1:193" s="1" customFormat="1" ht="12.75" customHeight="1">
      <c r="A314" s="386"/>
      <c r="B314" s="6"/>
      <c r="C314" s="67"/>
      <c r="D314" s="67"/>
      <c r="E314" s="89"/>
      <c r="F314" s="89"/>
      <c r="G314" s="89"/>
      <c r="H314" s="89"/>
      <c r="I314" s="89"/>
      <c r="J314" s="89"/>
      <c r="K314" s="89"/>
      <c r="L314" s="89"/>
      <c r="M314" s="89"/>
      <c r="N314" s="89"/>
      <c r="O314" s="89"/>
      <c r="P314" s="89"/>
      <c r="Q314" s="89"/>
      <c r="R314" s="89"/>
      <c r="S314" s="89"/>
      <c r="T314" s="89"/>
      <c r="U314" s="89"/>
      <c r="V314" s="89"/>
      <c r="W314" s="89"/>
      <c r="X314" s="89"/>
      <c r="Y314" s="20"/>
      <c r="Z314" s="181"/>
      <c r="AA314" s="181"/>
      <c r="AB314" s="181"/>
      <c r="AC314" s="181"/>
      <c r="AD314" s="181"/>
      <c r="AE314" s="181"/>
      <c r="AF314" s="181"/>
      <c r="AG314" s="181"/>
      <c r="AH314" s="181"/>
      <c r="AI314" s="181"/>
      <c r="AJ314" s="181"/>
      <c r="AK314" s="181"/>
      <c r="AL314" s="181"/>
      <c r="AM314" s="181"/>
      <c r="AN314" s="181"/>
      <c r="AO314" s="181"/>
      <c r="AP314" s="181"/>
      <c r="AQ314" s="181"/>
      <c r="AR314" s="181"/>
      <c r="AS314" s="181"/>
      <c r="AT314" s="308"/>
      <c r="AU314" s="20"/>
      <c r="AV314" s="144"/>
      <c r="AW314" s="144"/>
      <c r="AX314" s="144"/>
      <c r="AY314" s="144"/>
      <c r="AZ314" s="144"/>
      <c r="BA314" s="144"/>
      <c r="BB314" s="144"/>
      <c r="BC314" s="144"/>
      <c r="BD314" s="144"/>
      <c r="BE314" s="20"/>
      <c r="BF314" s="308"/>
      <c r="BG314" s="20"/>
      <c r="BH314" s="20"/>
      <c r="BI314" s="144"/>
      <c r="BJ314" s="144"/>
      <c r="BK314" s="144"/>
      <c r="BL314" s="144"/>
      <c r="BM314" s="144"/>
      <c r="BN314" s="144"/>
      <c r="BO314" s="144"/>
      <c r="BP314" s="144"/>
      <c r="BQ314" s="144"/>
      <c r="BR314" s="20"/>
      <c r="BS314" s="20"/>
      <c r="BT314" s="20"/>
      <c r="BU314" s="144"/>
      <c r="BV314" s="144"/>
      <c r="BW314" s="144"/>
      <c r="BX314" s="144"/>
      <c r="BY314" s="144"/>
      <c r="BZ314" s="144"/>
      <c r="CA314" s="144"/>
      <c r="CB314" s="144"/>
      <c r="CC314" s="144"/>
      <c r="CD314" s="423"/>
      <c r="CE314" s="8"/>
      <c r="CF314" s="8"/>
      <c r="CG314" s="6"/>
      <c r="CH314" s="6"/>
      <c r="CI314" s="423"/>
      <c r="CJ314" s="423"/>
      <c r="CK314" s="423"/>
      <c r="CL314" s="423"/>
      <c r="CM314" s="423"/>
      <c r="CN314" s="423"/>
      <c r="CO314" s="423"/>
      <c r="CP314" s="423"/>
      <c r="CQ314" s="423"/>
      <c r="CR314" s="423"/>
      <c r="CS314" s="423"/>
      <c r="CT314" s="423"/>
      <c r="CU314" s="423"/>
      <c r="CV314" s="423"/>
      <c r="CW314" s="423"/>
      <c r="CX314" s="423"/>
      <c r="CY314" s="423"/>
      <c r="CZ314" s="423"/>
      <c r="DA314" s="423"/>
      <c r="DB314" s="423"/>
      <c r="DC314" s="423"/>
      <c r="DD314" s="423"/>
      <c r="DE314" s="423"/>
      <c r="DF314" s="423"/>
      <c r="DG314" s="8"/>
      <c r="DH314" s="8"/>
      <c r="DI314" s="8"/>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134"/>
      <c r="FA314" s="134"/>
      <c r="FB314" s="134"/>
      <c r="FC314" s="134"/>
      <c r="FD314" s="134"/>
      <c r="FE314" s="134"/>
      <c r="FF314" s="134"/>
      <c r="FG314" s="134"/>
      <c r="FH314" s="134"/>
      <c r="FI314" s="134"/>
      <c r="FJ314" s="134"/>
      <c r="FK314" s="134"/>
      <c r="FL314" s="12"/>
      <c r="FM314" s="12"/>
      <c r="FN314" s="12"/>
      <c r="FO314" s="12"/>
      <c r="FP314" s="12"/>
      <c r="FQ314" s="6"/>
      <c r="FR314" s="6"/>
      <c r="FS314" s="62"/>
      <c r="FT314" s="14"/>
      <c r="FU314" s="12"/>
      <c r="FV314" s="12"/>
      <c r="FW314" s="12"/>
      <c r="FX314" s="12"/>
      <c r="FY314" s="12"/>
      <c r="FZ314" s="12"/>
      <c r="GA314" s="24"/>
      <c r="GB314" s="25"/>
      <c r="GC314" s="63"/>
      <c r="GD314" s="63"/>
      <c r="GE314" s="63"/>
      <c r="GF314" s="63"/>
      <c r="GG314" s="62"/>
      <c r="GH314" s="14"/>
      <c r="GI314" s="392"/>
      <c r="GJ314" s="392"/>
      <c r="GK314" s="392"/>
    </row>
    <row r="315" spans="1:193" s="3" customFormat="1" ht="21" customHeight="1">
      <c r="A315" s="386"/>
      <c r="B315" s="13"/>
      <c r="C315" s="67"/>
      <c r="D315" s="67"/>
      <c r="E315" s="204" t="s">
        <v>139</v>
      </c>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26"/>
      <c r="AK315" s="26"/>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4"/>
      <c r="FA315" s="134"/>
      <c r="FB315" s="134"/>
      <c r="FC315" s="134"/>
      <c r="FD315" s="134"/>
      <c r="FE315" s="134"/>
      <c r="FF315" s="134"/>
      <c r="FG315" s="134"/>
      <c r="FH315" s="134"/>
      <c r="FI315" s="134"/>
      <c r="FJ315" s="134"/>
      <c r="FK315" s="134"/>
      <c r="FL315" s="21"/>
      <c r="FM315" s="21"/>
      <c r="FN315" s="21"/>
      <c r="FO315" s="21"/>
      <c r="FP315" s="21"/>
      <c r="FQ315" s="13"/>
      <c r="FR315" s="13"/>
      <c r="FS315" s="62"/>
      <c r="FT315" s="14"/>
      <c r="FU315" s="21"/>
      <c r="FV315" s="21"/>
      <c r="FW315" s="21"/>
      <c r="FX315" s="21"/>
      <c r="FY315" s="21"/>
      <c r="FZ315" s="21"/>
      <c r="GA315" s="183"/>
      <c r="GB315" s="184"/>
      <c r="GC315" s="71"/>
      <c r="GD315" s="71"/>
      <c r="GE315" s="71"/>
      <c r="GF315" s="71"/>
      <c r="GG315" s="62"/>
      <c r="GH315" s="14"/>
      <c r="GI315" s="392"/>
      <c r="GJ315" s="392"/>
      <c r="GK315" s="392"/>
    </row>
    <row r="316" spans="1:193" ht="18" customHeight="1">
      <c r="A316" s="415"/>
      <c r="B316" s="12"/>
      <c r="C316" s="62"/>
      <c r="D316" s="62"/>
      <c r="E316" s="916"/>
      <c r="F316" s="917"/>
      <c r="G316" s="917"/>
      <c r="H316" s="917"/>
      <c r="I316" s="917"/>
      <c r="J316" s="917"/>
      <c r="K316" s="917"/>
      <c r="L316" s="917"/>
      <c r="M316" s="917"/>
      <c r="N316" s="917"/>
      <c r="O316" s="917"/>
      <c r="P316" s="917"/>
      <c r="Q316" s="917"/>
      <c r="R316" s="917"/>
      <c r="S316" s="917"/>
      <c r="T316" s="917"/>
      <c r="U316" s="917"/>
      <c r="V316" s="917"/>
      <c r="W316" s="917"/>
      <c r="X316" s="917"/>
      <c r="Y316" s="917"/>
      <c r="Z316" s="917"/>
      <c r="AA316" s="917"/>
      <c r="AB316" s="917"/>
      <c r="AC316" s="917"/>
      <c r="AD316" s="917"/>
      <c r="AE316" s="917"/>
      <c r="AF316" s="917"/>
      <c r="AG316" s="917"/>
      <c r="AH316" s="917"/>
      <c r="AI316" s="917"/>
      <c r="AJ316" s="917"/>
      <c r="AK316" s="53"/>
      <c r="AL316" s="53"/>
      <c r="AM316" s="37"/>
      <c r="AN316" s="37"/>
      <c r="AO316" s="37"/>
      <c r="AP316" s="37"/>
      <c r="AQ316" s="76"/>
      <c r="AR316" s="53"/>
      <c r="AS316" s="53"/>
      <c r="AT316" s="53"/>
      <c r="AU316" s="53"/>
      <c r="AV316" s="53"/>
      <c r="AW316" s="53"/>
      <c r="AX316" s="53"/>
      <c r="AY316" s="53"/>
      <c r="AZ316" s="53"/>
      <c r="BA316" s="53"/>
      <c r="BB316" s="363"/>
      <c r="BC316" s="77"/>
      <c r="BD316" s="77"/>
      <c r="BE316" s="77"/>
      <c r="BF316" s="77"/>
      <c r="BG316" s="77"/>
      <c r="BH316" s="77"/>
      <c r="BI316" s="77"/>
      <c r="BJ316" s="77"/>
      <c r="BK316" s="77"/>
      <c r="BL316" s="49"/>
      <c r="BM316" s="49"/>
      <c r="BN316" s="49"/>
      <c r="BO316" s="49"/>
      <c r="BP316" s="49"/>
      <c r="BQ316" s="49"/>
      <c r="BR316" s="49"/>
      <c r="BS316" s="49"/>
      <c r="BT316" s="49"/>
      <c r="BU316" s="49"/>
      <c r="BV316" s="49"/>
      <c r="BW316" s="49"/>
      <c r="BX316" s="49"/>
      <c r="BY316" s="49"/>
      <c r="BZ316" s="49"/>
      <c r="CA316" s="49"/>
      <c r="CB316" s="49"/>
      <c r="CC316" s="49"/>
      <c r="CD316" s="49"/>
      <c r="CE316" s="169"/>
      <c r="CF316" s="170"/>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
      <c r="EQ316" s="6"/>
      <c r="ER316" s="6"/>
      <c r="ES316" s="6"/>
      <c r="ET316" s="6"/>
      <c r="EU316" s="6"/>
      <c r="EV316" s="6"/>
      <c r="EW316" s="6"/>
      <c r="EX316" s="6"/>
      <c r="EY316" s="6"/>
      <c r="EZ316" s="134"/>
      <c r="FA316" s="134"/>
      <c r="FB316" s="134"/>
      <c r="FC316" s="134"/>
      <c r="FD316" s="134"/>
      <c r="FE316" s="134"/>
      <c r="FF316" s="134"/>
      <c r="FG316" s="134"/>
      <c r="FH316" s="134"/>
      <c r="FI316" s="134"/>
      <c r="FJ316" s="134"/>
      <c r="FK316" s="134"/>
      <c r="FL316" s="12"/>
      <c r="FM316" s="12"/>
      <c r="FN316" s="12"/>
      <c r="FO316" s="12"/>
      <c r="FP316" s="12"/>
      <c r="FQ316" s="6"/>
      <c r="FR316" s="6"/>
      <c r="FS316" s="62"/>
      <c r="FT316" s="14"/>
      <c r="FU316" s="12"/>
      <c r="FV316" s="12"/>
      <c r="FW316" s="12"/>
      <c r="FX316" s="12"/>
      <c r="FY316" s="12"/>
      <c r="FZ316" s="12"/>
      <c r="GA316" s="24"/>
      <c r="GB316" s="25"/>
      <c r="GC316" s="63"/>
      <c r="GD316" s="63"/>
      <c r="GE316" s="63"/>
      <c r="GF316" s="63"/>
      <c r="GG316" s="62"/>
      <c r="GH316" s="14"/>
      <c r="GI316" s="392"/>
      <c r="GJ316" s="392"/>
      <c r="GK316" s="392"/>
    </row>
    <row r="317" spans="1:193" ht="18" customHeight="1">
      <c r="A317" s="415"/>
      <c r="B317" s="12"/>
      <c r="C317" s="62"/>
      <c r="D317" s="62"/>
      <c r="E317" s="830" t="s">
        <v>130</v>
      </c>
      <c r="F317" s="831"/>
      <c r="G317" s="831"/>
      <c r="H317" s="831"/>
      <c r="I317" s="831"/>
      <c r="J317" s="831"/>
      <c r="K317" s="831"/>
      <c r="L317" s="831"/>
      <c r="M317" s="831"/>
      <c r="N317" s="831"/>
      <c r="O317" s="831"/>
      <c r="P317" s="831"/>
      <c r="Q317" s="831"/>
      <c r="R317" s="831"/>
      <c r="S317" s="831"/>
      <c r="T317" s="831"/>
      <c r="U317" s="831"/>
      <c r="V317" s="831"/>
      <c r="W317" s="831"/>
      <c r="X317" s="831"/>
      <c r="Y317" s="831"/>
      <c r="Z317" s="831"/>
      <c r="AA317" s="831"/>
      <c r="AB317" s="831"/>
      <c r="AC317" s="831"/>
      <c r="AD317" s="831"/>
      <c r="AE317" s="831"/>
      <c r="AF317" s="831"/>
      <c r="AG317" s="831"/>
      <c r="AH317" s="831"/>
      <c r="AI317" s="831"/>
      <c r="AJ317" s="831"/>
      <c r="AK317" s="54"/>
      <c r="AL317" s="54"/>
      <c r="AM317" s="42"/>
      <c r="AN317" s="42"/>
      <c r="AO317" s="54"/>
      <c r="AP317" s="54"/>
      <c r="AQ317" s="54"/>
      <c r="AR317" s="54"/>
      <c r="AS317" s="54"/>
      <c r="AT317" s="54"/>
      <c r="AU317" s="54"/>
      <c r="AV317" s="54"/>
      <c r="AW317" s="54"/>
      <c r="AX317" s="54"/>
      <c r="AY317" s="54"/>
      <c r="AZ317" s="54"/>
      <c r="BA317" s="54"/>
      <c r="BB317" s="54"/>
      <c r="BC317" s="54"/>
      <c r="BD317" s="54"/>
      <c r="BE317" s="54"/>
      <c r="BF317" s="54"/>
      <c r="BG317" s="42"/>
      <c r="BH317" s="42"/>
      <c r="BI317" s="54"/>
      <c r="BJ317" s="54"/>
      <c r="BK317" s="54"/>
      <c r="BL317" s="54"/>
      <c r="BM317" s="54"/>
      <c r="BN317" s="54"/>
      <c r="BO317" s="54"/>
      <c r="BP317" s="54"/>
      <c r="BQ317" s="54"/>
      <c r="BR317" s="54"/>
      <c r="BS317" s="54"/>
      <c r="BT317" s="45"/>
      <c r="BU317" s="779">
        <f>DJ46</f>
        <v>0</v>
      </c>
      <c r="BV317" s="779"/>
      <c r="BW317" s="779"/>
      <c r="BX317" s="779"/>
      <c r="BY317" s="779"/>
      <c r="BZ317" s="779"/>
      <c r="CA317" s="779"/>
      <c r="CB317" s="779"/>
      <c r="CC317" s="779"/>
      <c r="CD317" s="54"/>
      <c r="CE317" s="453"/>
      <c r="CF317" s="454"/>
      <c r="CG317" s="12"/>
      <c r="CH317" s="12"/>
      <c r="CI317" s="12"/>
      <c r="CJ317" s="12"/>
      <c r="CK317" s="12"/>
      <c r="CL317" s="12"/>
      <c r="CM317" s="12"/>
      <c r="CN317" s="12"/>
      <c r="CO317" s="12"/>
      <c r="CP317" s="12"/>
      <c r="CQ317" s="1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
      <c r="EQ317" s="6"/>
      <c r="ER317" s="6"/>
      <c r="ES317" s="6"/>
      <c r="ET317" s="6"/>
      <c r="EU317" s="6"/>
      <c r="EV317" s="6"/>
      <c r="EW317" s="6"/>
      <c r="EX317" s="6"/>
      <c r="EY317" s="6"/>
      <c r="EZ317" s="134"/>
      <c r="FA317" s="134"/>
      <c r="FB317" s="134"/>
      <c r="FC317" s="134"/>
      <c r="FD317" s="134"/>
      <c r="FE317" s="134"/>
      <c r="FF317" s="134"/>
      <c r="FG317" s="134"/>
      <c r="FH317" s="134"/>
      <c r="FI317" s="134"/>
      <c r="FJ317" s="134"/>
      <c r="FK317" s="134"/>
      <c r="FL317" s="12"/>
      <c r="FM317" s="12"/>
      <c r="FN317" s="12"/>
      <c r="FO317" s="12"/>
      <c r="FP317" s="12"/>
      <c r="FQ317" s="6"/>
      <c r="FR317" s="6"/>
      <c r="FS317" s="62"/>
      <c r="FT317" s="14"/>
      <c r="FU317" s="12"/>
      <c r="FV317" s="12"/>
      <c r="FW317" s="12"/>
      <c r="FX317" s="12"/>
      <c r="FY317" s="12"/>
      <c r="FZ317" s="12"/>
      <c r="GA317" s="24"/>
      <c r="GB317" s="25"/>
      <c r="GC317" s="63"/>
      <c r="GD317" s="63"/>
      <c r="GE317" s="63"/>
      <c r="GF317" s="63"/>
      <c r="GG317" s="62"/>
      <c r="GH317" s="14"/>
      <c r="GI317" s="392"/>
      <c r="GJ317" s="392"/>
      <c r="GK317" s="392"/>
    </row>
    <row r="318" spans="1:193" ht="18" customHeight="1">
      <c r="A318" s="415"/>
      <c r="B318" s="12"/>
      <c r="C318" s="62"/>
      <c r="D318" s="62"/>
      <c r="E318" s="1009" t="s">
        <v>161</v>
      </c>
      <c r="F318" s="1010"/>
      <c r="G318" s="1010"/>
      <c r="H318" s="1010"/>
      <c r="I318" s="1010"/>
      <c r="J318" s="1010"/>
      <c r="K318" s="1010"/>
      <c r="L318" s="1010"/>
      <c r="M318" s="1010"/>
      <c r="N318" s="1010"/>
      <c r="O318" s="1010"/>
      <c r="P318" s="1010"/>
      <c r="Q318" s="1010"/>
      <c r="R318" s="1010"/>
      <c r="S318" s="1010"/>
      <c r="T318" s="1010"/>
      <c r="U318" s="1010"/>
      <c r="V318" s="1010"/>
      <c r="W318" s="1010"/>
      <c r="X318" s="1010"/>
      <c r="Y318" s="1010"/>
      <c r="Z318" s="1010"/>
      <c r="AA318" s="1010"/>
      <c r="AB318" s="1010"/>
      <c r="AC318" s="1010"/>
      <c r="AD318" s="1010"/>
      <c r="AE318" s="1010"/>
      <c r="AF318" s="1010"/>
      <c r="AG318" s="1010"/>
      <c r="AH318" s="1010"/>
      <c r="AI318" s="1010"/>
      <c r="AJ318" s="1010"/>
      <c r="AK318" s="54"/>
      <c r="AL318" s="54"/>
      <c r="AM318" s="42"/>
      <c r="AN318" s="42"/>
      <c r="AO318" s="54"/>
      <c r="AP318" s="54"/>
      <c r="AQ318" s="54"/>
      <c r="AR318" s="54"/>
      <c r="AS318" s="54"/>
      <c r="AT318" s="54"/>
      <c r="AU318" s="54"/>
      <c r="AV318" s="910"/>
      <c r="AW318" s="910"/>
      <c r="AX318" s="910"/>
      <c r="AY318" s="910"/>
      <c r="AZ318" s="910"/>
      <c r="BA318" s="910"/>
      <c r="BB318" s="910"/>
      <c r="BC318" s="910"/>
      <c r="BD318" s="910"/>
      <c r="BE318" s="92"/>
      <c r="BF318" s="83"/>
      <c r="BG318" s="84"/>
      <c r="BH318" s="84"/>
      <c r="BI318" s="910"/>
      <c r="BJ318" s="910"/>
      <c r="BK318" s="910"/>
      <c r="BL318" s="910"/>
      <c r="BM318" s="910"/>
      <c r="BN318" s="910"/>
      <c r="BO318" s="910"/>
      <c r="BP318" s="910"/>
      <c r="BQ318" s="910"/>
      <c r="BR318" s="83"/>
      <c r="BS318" s="84"/>
      <c r="BT318" s="84"/>
      <c r="BU318" s="910" t="e">
        <f>CR46</f>
        <v>#DIV/0!</v>
      </c>
      <c r="BV318" s="910"/>
      <c r="BW318" s="910"/>
      <c r="BX318" s="910"/>
      <c r="BY318" s="910"/>
      <c r="BZ318" s="910"/>
      <c r="CA318" s="910"/>
      <c r="CB318" s="910"/>
      <c r="CC318" s="910"/>
      <c r="CD318" s="54"/>
      <c r="CE318" s="453"/>
      <c r="CF318" s="454"/>
      <c r="CG318" s="12"/>
      <c r="CH318" s="12"/>
      <c r="CI318" s="12"/>
      <c r="CJ318" s="12"/>
      <c r="CK318" s="12"/>
      <c r="CL318" s="12"/>
      <c r="CM318" s="12"/>
      <c r="CN318" s="12"/>
      <c r="CO318" s="12"/>
      <c r="CP318" s="12"/>
      <c r="CQ318" s="1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
      <c r="EQ318" s="6"/>
      <c r="ER318" s="6"/>
      <c r="ES318" s="6"/>
      <c r="ET318" s="6"/>
      <c r="EU318" s="6"/>
      <c r="EV318" s="6"/>
      <c r="EW318" s="6"/>
      <c r="EX318" s="6"/>
      <c r="EY318" s="6"/>
      <c r="EZ318" s="134"/>
      <c r="FA318" s="134"/>
      <c r="FB318" s="134"/>
      <c r="FC318" s="134"/>
      <c r="FD318" s="134"/>
      <c r="FE318" s="134"/>
      <c r="FF318" s="134"/>
      <c r="FG318" s="134"/>
      <c r="FH318" s="134"/>
      <c r="FI318" s="134"/>
      <c r="FJ318" s="134"/>
      <c r="FK318" s="134"/>
      <c r="FL318" s="12"/>
      <c r="FM318" s="12"/>
      <c r="FN318" s="12"/>
      <c r="FO318" s="12"/>
      <c r="FP318" s="12"/>
      <c r="FQ318" s="6"/>
      <c r="FR318" s="6"/>
      <c r="FS318" s="62"/>
      <c r="FT318" s="14"/>
      <c r="FU318" s="12"/>
      <c r="FV318" s="12"/>
      <c r="FW318" s="12"/>
      <c r="FX318" s="12"/>
      <c r="FY318" s="12"/>
      <c r="FZ318" s="12"/>
      <c r="GA318" s="24"/>
      <c r="GB318" s="25"/>
      <c r="GC318" s="63"/>
      <c r="GD318" s="63"/>
      <c r="GE318" s="63"/>
      <c r="GF318" s="63"/>
      <c r="GG318" s="62"/>
      <c r="GH318" s="14"/>
      <c r="GI318" s="392"/>
      <c r="GJ318" s="392"/>
      <c r="GK318" s="392"/>
    </row>
    <row r="319" spans="1:193" ht="18" customHeight="1">
      <c r="A319" s="415"/>
      <c r="B319" s="12"/>
      <c r="C319" s="62"/>
      <c r="D319" s="62"/>
      <c r="E319" s="1009" t="s">
        <v>143</v>
      </c>
      <c r="F319" s="1010"/>
      <c r="G319" s="1010"/>
      <c r="H319" s="1010"/>
      <c r="I319" s="1010"/>
      <c r="J319" s="1010"/>
      <c r="K319" s="1010"/>
      <c r="L319" s="1010"/>
      <c r="M319" s="1010"/>
      <c r="N319" s="1010"/>
      <c r="O319" s="1010"/>
      <c r="P319" s="1010"/>
      <c r="Q319" s="1010"/>
      <c r="R319" s="1010"/>
      <c r="S319" s="1010"/>
      <c r="T319" s="1010"/>
      <c r="U319" s="1010"/>
      <c r="V319" s="1010"/>
      <c r="W319" s="1010"/>
      <c r="X319" s="1010"/>
      <c r="Y319" s="1010"/>
      <c r="Z319" s="1010"/>
      <c r="AA319" s="1010"/>
      <c r="AB319" s="1010"/>
      <c r="AC319" s="1010"/>
      <c r="AD319" s="1010"/>
      <c r="AE319" s="1010"/>
      <c r="AF319" s="1010"/>
      <c r="AG319" s="1010"/>
      <c r="AH319" s="1010"/>
      <c r="AI319" s="1010"/>
      <c r="AJ319" s="1010"/>
      <c r="AK319" s="54"/>
      <c r="AL319" s="54"/>
      <c r="AM319" s="42"/>
      <c r="AN319" s="42"/>
      <c r="AO319" s="54"/>
      <c r="AP319" s="54"/>
      <c r="AQ319" s="54"/>
      <c r="AR319" s="54"/>
      <c r="AS319" s="54"/>
      <c r="AT319" s="54"/>
      <c r="AU319" s="54"/>
      <c r="AV319" s="54"/>
      <c r="AW319" s="54"/>
      <c r="AX319" s="54"/>
      <c r="AY319" s="54"/>
      <c r="AZ319" s="54"/>
      <c r="BA319" s="54"/>
      <c r="BB319" s="54"/>
      <c r="BC319" s="54"/>
      <c r="BD319" s="54"/>
      <c r="BE319" s="54"/>
      <c r="BF319" s="54"/>
      <c r="BG319" s="42"/>
      <c r="BH319" s="42"/>
      <c r="BI319" s="42"/>
      <c r="BJ319" s="42"/>
      <c r="BK319" s="42"/>
      <c r="BL319" s="42"/>
      <c r="BM319" s="42"/>
      <c r="BN319" s="42"/>
      <c r="BO319" s="42"/>
      <c r="BP319" s="42"/>
      <c r="BQ319" s="42"/>
      <c r="BR319" s="54"/>
      <c r="BS319" s="54"/>
      <c r="BT319" s="45"/>
      <c r="BU319" s="779">
        <f>CG30</f>
        <v>0</v>
      </c>
      <c r="BV319" s="779"/>
      <c r="BW319" s="779"/>
      <c r="BX319" s="779"/>
      <c r="BY319" s="779"/>
      <c r="BZ319" s="779"/>
      <c r="CA319" s="779"/>
      <c r="CB319" s="779"/>
      <c r="CC319" s="779"/>
      <c r="CD319" s="54"/>
      <c r="CE319" s="453"/>
      <c r="CF319" s="454"/>
      <c r="CG319" s="12"/>
      <c r="CH319" s="12"/>
      <c r="CI319" s="12"/>
      <c r="CJ319" s="12"/>
      <c r="CK319" s="12"/>
      <c r="CL319" s="12"/>
      <c r="CM319" s="12"/>
      <c r="CN319" s="12"/>
      <c r="CO319" s="12"/>
      <c r="CP319" s="12"/>
      <c r="CQ319" s="1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
      <c r="EQ319" s="6"/>
      <c r="ER319" s="6"/>
      <c r="ES319" s="6"/>
      <c r="ET319" s="6"/>
      <c r="EU319" s="6"/>
      <c r="EV319" s="6"/>
      <c r="EW319" s="6"/>
      <c r="EX319" s="6"/>
      <c r="EY319" s="6"/>
      <c r="EZ319" s="134"/>
      <c r="FA319" s="134"/>
      <c r="FB319" s="134"/>
      <c r="FC319" s="134"/>
      <c r="FD319" s="134"/>
      <c r="FE319" s="134"/>
      <c r="FF319" s="134"/>
      <c r="FG319" s="134"/>
      <c r="FH319" s="134"/>
      <c r="FI319" s="134"/>
      <c r="FJ319" s="134"/>
      <c r="FK319" s="134"/>
      <c r="FL319" s="12"/>
      <c r="FM319" s="12"/>
      <c r="FN319" s="12"/>
      <c r="FO319" s="12"/>
      <c r="FP319" s="12"/>
      <c r="FQ319" s="6"/>
      <c r="FR319" s="6"/>
      <c r="FS319" s="62"/>
      <c r="FT319" s="14"/>
      <c r="FU319" s="12"/>
      <c r="FV319" s="12"/>
      <c r="FW319" s="12"/>
      <c r="FX319" s="12"/>
      <c r="FY319" s="12"/>
      <c r="FZ319" s="12"/>
      <c r="GA319" s="24"/>
      <c r="GB319" s="25"/>
      <c r="GC319" s="63"/>
      <c r="GD319" s="63"/>
      <c r="GE319" s="63"/>
      <c r="GF319" s="63"/>
      <c r="GG319" s="62"/>
      <c r="GH319" s="14"/>
      <c r="GI319" s="392"/>
      <c r="GJ319" s="392"/>
      <c r="GK319" s="392"/>
    </row>
    <row r="320" spans="1:193" ht="18" customHeight="1">
      <c r="A320" s="415"/>
      <c r="B320" s="12"/>
      <c r="C320" s="62"/>
      <c r="D320" s="62"/>
      <c r="E320" s="830" t="s">
        <v>131</v>
      </c>
      <c r="F320" s="831"/>
      <c r="G320" s="831"/>
      <c r="H320" s="831"/>
      <c r="I320" s="831"/>
      <c r="J320" s="831"/>
      <c r="K320" s="831"/>
      <c r="L320" s="831"/>
      <c r="M320" s="831"/>
      <c r="N320" s="831"/>
      <c r="O320" s="831"/>
      <c r="P320" s="831"/>
      <c r="Q320" s="831"/>
      <c r="R320" s="831"/>
      <c r="S320" s="831"/>
      <c r="T320" s="831"/>
      <c r="U320" s="831"/>
      <c r="V320" s="831"/>
      <c r="W320" s="831"/>
      <c r="X320" s="831"/>
      <c r="Y320" s="831"/>
      <c r="Z320" s="831"/>
      <c r="AA320" s="831"/>
      <c r="AB320" s="831"/>
      <c r="AC320" s="831"/>
      <c r="AD320" s="831"/>
      <c r="AE320" s="831"/>
      <c r="AF320" s="831"/>
      <c r="AG320" s="831"/>
      <c r="AH320" s="831"/>
      <c r="AI320" s="831"/>
      <c r="AJ320" s="831"/>
      <c r="AK320" s="54"/>
      <c r="AL320" s="54"/>
      <c r="AM320" s="42"/>
      <c r="AN320" s="42"/>
      <c r="AO320" s="54"/>
      <c r="AP320" s="54"/>
      <c r="AQ320" s="54"/>
      <c r="AR320" s="54"/>
      <c r="AS320" s="54"/>
      <c r="AT320" s="54"/>
      <c r="AU320" s="54"/>
      <c r="AV320" s="54"/>
      <c r="AW320" s="54"/>
      <c r="AX320" s="54"/>
      <c r="AY320" s="54"/>
      <c r="AZ320" s="54"/>
      <c r="BA320" s="54"/>
      <c r="BB320" s="54"/>
      <c r="BC320" s="54"/>
      <c r="BD320" s="54"/>
      <c r="BE320" s="54"/>
      <c r="BF320" s="54"/>
      <c r="BG320" s="42"/>
      <c r="BH320" s="42"/>
      <c r="BI320" s="42"/>
      <c r="BJ320" s="54"/>
      <c r="BK320" s="54"/>
      <c r="BL320" s="54"/>
      <c r="BM320" s="54"/>
      <c r="BN320" s="54"/>
      <c r="BO320" s="54"/>
      <c r="BP320" s="54"/>
      <c r="BQ320" s="54"/>
      <c r="BR320" s="54"/>
      <c r="BS320" s="54"/>
      <c r="BT320" s="45"/>
      <c r="BU320" s="779" t="e">
        <f>CG167</f>
        <v>#DIV/0!</v>
      </c>
      <c r="BV320" s="779"/>
      <c r="BW320" s="779"/>
      <c r="BX320" s="779"/>
      <c r="BY320" s="779"/>
      <c r="BZ320" s="779"/>
      <c r="CA320" s="779"/>
      <c r="CB320" s="779"/>
      <c r="CC320" s="779"/>
      <c r="CD320" s="54"/>
      <c r="CE320" s="453"/>
      <c r="CF320" s="454"/>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
      <c r="EQ320" s="6"/>
      <c r="ER320" s="6"/>
      <c r="ES320" s="6"/>
      <c r="ET320" s="6"/>
      <c r="EU320" s="6"/>
      <c r="EV320" s="6"/>
      <c r="EW320" s="6"/>
      <c r="EX320" s="6"/>
      <c r="EY320" s="6"/>
      <c r="EZ320" s="134"/>
      <c r="FA320" s="134"/>
      <c r="FB320" s="134"/>
      <c r="FC320" s="134"/>
      <c r="FD320" s="134"/>
      <c r="FE320" s="134"/>
      <c r="FF320" s="134"/>
      <c r="FG320" s="134"/>
      <c r="FH320" s="134"/>
      <c r="FI320" s="134"/>
      <c r="FJ320" s="134"/>
      <c r="FK320" s="134"/>
      <c r="FL320" s="12"/>
      <c r="FM320" s="12"/>
      <c r="FN320" s="12"/>
      <c r="FO320" s="12"/>
      <c r="FP320" s="12"/>
      <c r="FQ320" s="6"/>
      <c r="FR320" s="6"/>
      <c r="FS320" s="62"/>
      <c r="FT320" s="14"/>
      <c r="FU320" s="12"/>
      <c r="FV320" s="12"/>
      <c r="FW320" s="12"/>
      <c r="FX320" s="12"/>
      <c r="FY320" s="12"/>
      <c r="FZ320" s="12"/>
      <c r="GA320" s="24"/>
      <c r="GB320" s="25"/>
      <c r="GC320" s="63"/>
      <c r="GD320" s="63"/>
      <c r="GE320" s="63"/>
      <c r="GF320" s="63"/>
      <c r="GG320" s="62"/>
      <c r="GH320" s="14"/>
      <c r="GI320" s="392"/>
      <c r="GJ320" s="392"/>
      <c r="GK320" s="392"/>
    </row>
    <row r="321" spans="1:193" ht="18" customHeight="1">
      <c r="A321" s="415"/>
      <c r="B321" s="12"/>
      <c r="C321" s="62"/>
      <c r="D321" s="62"/>
      <c r="E321" s="830" t="s">
        <v>124</v>
      </c>
      <c r="F321" s="831"/>
      <c r="G321" s="831"/>
      <c r="H321" s="831"/>
      <c r="I321" s="831"/>
      <c r="J321" s="831"/>
      <c r="K321" s="831"/>
      <c r="L321" s="831"/>
      <c r="M321" s="831"/>
      <c r="N321" s="831"/>
      <c r="O321" s="831"/>
      <c r="P321" s="831"/>
      <c r="Q321" s="831"/>
      <c r="R321" s="831"/>
      <c r="S321" s="831"/>
      <c r="T321" s="831"/>
      <c r="U321" s="831"/>
      <c r="V321" s="831"/>
      <c r="W321" s="831"/>
      <c r="X321" s="831"/>
      <c r="Y321" s="831"/>
      <c r="Z321" s="831"/>
      <c r="AA321" s="831"/>
      <c r="AB321" s="831"/>
      <c r="AC321" s="831"/>
      <c r="AD321" s="831"/>
      <c r="AE321" s="831"/>
      <c r="AF321" s="831"/>
      <c r="AG321" s="831"/>
      <c r="AH321" s="831"/>
      <c r="AI321" s="831"/>
      <c r="AJ321" s="831"/>
      <c r="AK321" s="1005" t="s">
        <v>125</v>
      </c>
      <c r="AL321" s="1005"/>
      <c r="AM321" s="1005"/>
      <c r="AN321" s="1005"/>
      <c r="AO321" s="1005"/>
      <c r="AP321" s="1005"/>
      <c r="AQ321" s="1005"/>
      <c r="AR321" s="1005"/>
      <c r="AS321" s="1005"/>
      <c r="AT321" s="1005"/>
      <c r="AU321" s="779" t="e">
        <f>BG186</f>
        <v>#DIV/0!</v>
      </c>
      <c r="AV321" s="779"/>
      <c r="AW321" s="779"/>
      <c r="AX321" s="779"/>
      <c r="AY321" s="779"/>
      <c r="AZ321" s="779"/>
      <c r="BA321" s="779"/>
      <c r="BB321" s="779"/>
      <c r="BC321" s="779"/>
      <c r="BD321" s="1011" t="s">
        <v>126</v>
      </c>
      <c r="BE321" s="1011"/>
      <c r="BF321" s="1011"/>
      <c r="BG321" s="1011"/>
      <c r="BH321" s="1011"/>
      <c r="BI321" s="1011"/>
      <c r="BJ321" s="1011"/>
      <c r="BK321" s="779" t="e">
        <f>BT186</f>
        <v>#DIV/0!</v>
      </c>
      <c r="BL321" s="779"/>
      <c r="BM321" s="779"/>
      <c r="BN321" s="779"/>
      <c r="BO321" s="779"/>
      <c r="BP321" s="779"/>
      <c r="BQ321" s="779"/>
      <c r="BR321" s="779"/>
      <c r="BS321" s="779"/>
      <c r="BT321" s="45"/>
      <c r="BU321" s="779" t="e">
        <f>CG186</f>
        <v>#DIV/0!</v>
      </c>
      <c r="BV321" s="779"/>
      <c r="BW321" s="779"/>
      <c r="BX321" s="779"/>
      <c r="BY321" s="779"/>
      <c r="BZ321" s="779"/>
      <c r="CA321" s="779"/>
      <c r="CB321" s="779"/>
      <c r="CC321" s="779"/>
      <c r="CD321" s="54"/>
      <c r="CE321" s="453"/>
      <c r="CF321" s="454"/>
      <c r="CG321" s="12"/>
      <c r="CH321" s="12"/>
      <c r="CI321" s="12"/>
      <c r="CJ321" s="12"/>
      <c r="CK321" s="12"/>
      <c r="CL321" s="12"/>
      <c r="CM321" s="12"/>
      <c r="CN321" s="12"/>
      <c r="CO321" s="12"/>
      <c r="CP321" s="12"/>
      <c r="CQ321" s="1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
      <c r="EQ321" s="6"/>
      <c r="ER321" s="6"/>
      <c r="ES321" s="6"/>
      <c r="ET321" s="6"/>
      <c r="EU321" s="6"/>
      <c r="EV321" s="6"/>
      <c r="EW321" s="6"/>
      <c r="EX321" s="6"/>
      <c r="EY321" s="6"/>
      <c r="EZ321" s="134"/>
      <c r="FA321" s="134"/>
      <c r="FB321" s="134"/>
      <c r="FC321" s="134"/>
      <c r="FD321" s="134"/>
      <c r="FE321" s="134"/>
      <c r="FF321" s="134"/>
      <c r="FG321" s="134"/>
      <c r="FH321" s="134"/>
      <c r="FI321" s="134"/>
      <c r="FJ321" s="134"/>
      <c r="FK321" s="134"/>
      <c r="FL321" s="12"/>
      <c r="FM321" s="12"/>
      <c r="FN321" s="12"/>
      <c r="FO321" s="12"/>
      <c r="FP321" s="12"/>
      <c r="FQ321" s="6"/>
      <c r="FR321" s="6"/>
      <c r="FS321" s="62"/>
      <c r="FT321" s="14"/>
      <c r="FU321" s="12"/>
      <c r="FV321" s="12"/>
      <c r="FW321" s="12"/>
      <c r="FX321" s="12"/>
      <c r="FY321" s="12"/>
      <c r="FZ321" s="12"/>
      <c r="GA321" s="24"/>
      <c r="GB321" s="25"/>
      <c r="GC321" s="63"/>
      <c r="GD321" s="63"/>
      <c r="GE321" s="63"/>
      <c r="GF321" s="63"/>
      <c r="GG321" s="62"/>
      <c r="GH321" s="14"/>
      <c r="GI321" s="392"/>
      <c r="GJ321" s="392"/>
      <c r="GK321" s="392"/>
    </row>
    <row r="322" spans="1:193" ht="18" customHeight="1">
      <c r="A322" s="415"/>
      <c r="B322" s="12"/>
      <c r="C322" s="62"/>
      <c r="D322" s="62"/>
      <c r="E322" s="830" t="s">
        <v>132</v>
      </c>
      <c r="F322" s="831"/>
      <c r="G322" s="831"/>
      <c r="H322" s="831"/>
      <c r="I322" s="831"/>
      <c r="J322" s="831"/>
      <c r="K322" s="831"/>
      <c r="L322" s="831"/>
      <c r="M322" s="831"/>
      <c r="N322" s="831"/>
      <c r="O322" s="831"/>
      <c r="P322" s="831"/>
      <c r="Q322" s="831"/>
      <c r="R322" s="831"/>
      <c r="S322" s="831"/>
      <c r="T322" s="831"/>
      <c r="U322" s="831"/>
      <c r="V322" s="831"/>
      <c r="W322" s="831"/>
      <c r="X322" s="831"/>
      <c r="Y322" s="831"/>
      <c r="Z322" s="831"/>
      <c r="AA322" s="831"/>
      <c r="AB322" s="831"/>
      <c r="AC322" s="831"/>
      <c r="AD322" s="831"/>
      <c r="AE322" s="831"/>
      <c r="AF322" s="831"/>
      <c r="AG322" s="831"/>
      <c r="AH322" s="831"/>
      <c r="AI322" s="831"/>
      <c r="AJ322" s="831"/>
      <c r="AK322" s="54"/>
      <c r="AL322" s="54"/>
      <c r="AM322" s="42"/>
      <c r="AN322" s="42"/>
      <c r="AO322" s="54"/>
      <c r="AP322" s="54"/>
      <c r="AQ322" s="54"/>
      <c r="AR322" s="54"/>
      <c r="AS322" s="54"/>
      <c r="AT322" s="54"/>
      <c r="AU322" s="54"/>
      <c r="AV322" s="54"/>
      <c r="AW322" s="54"/>
      <c r="AX322" s="54"/>
      <c r="AY322" s="54"/>
      <c r="AZ322" s="54"/>
      <c r="BA322" s="54"/>
      <c r="BB322" s="54"/>
      <c r="BC322" s="54"/>
      <c r="BD322" s="54"/>
      <c r="BE322" s="54"/>
      <c r="BF322" s="54"/>
      <c r="BG322" s="42"/>
      <c r="BH322" s="42"/>
      <c r="BI322" s="42"/>
      <c r="BJ322" s="42"/>
      <c r="BK322" s="42"/>
      <c r="BL322" s="42"/>
      <c r="BM322" s="42"/>
      <c r="BN322" s="42"/>
      <c r="BO322" s="42"/>
      <c r="BP322" s="42"/>
      <c r="BQ322" s="42"/>
      <c r="BR322" s="54"/>
      <c r="BS322" s="54"/>
      <c r="BT322" s="84"/>
      <c r="BU322" s="779" t="e">
        <f>BG197</f>
        <v>#DIV/0!</v>
      </c>
      <c r="BV322" s="779"/>
      <c r="BW322" s="779"/>
      <c r="BX322" s="779"/>
      <c r="BY322" s="779"/>
      <c r="BZ322" s="779"/>
      <c r="CA322" s="779"/>
      <c r="CB322" s="779"/>
      <c r="CC322" s="779"/>
      <c r="CD322" s="54"/>
      <c r="CE322" s="453"/>
      <c r="CF322" s="454"/>
      <c r="CG322" s="12"/>
      <c r="CH322" s="12"/>
      <c r="CI322" s="12"/>
      <c r="CJ322" s="12"/>
      <c r="CK322" s="12"/>
      <c r="CL322" s="12"/>
      <c r="CM322" s="12"/>
      <c r="CN322" s="12"/>
      <c r="CO322" s="12"/>
      <c r="CP322" s="12"/>
      <c r="CQ322" s="1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
      <c r="EQ322" s="6"/>
      <c r="ER322" s="6"/>
      <c r="ES322" s="6"/>
      <c r="ET322" s="6"/>
      <c r="EU322" s="6"/>
      <c r="EV322" s="6"/>
      <c r="EW322" s="6"/>
      <c r="EX322" s="6"/>
      <c r="EY322" s="6"/>
      <c r="EZ322" s="134"/>
      <c r="FA322" s="134"/>
      <c r="FB322" s="134"/>
      <c r="FC322" s="134"/>
      <c r="FD322" s="134"/>
      <c r="FE322" s="134"/>
      <c r="FF322" s="134"/>
      <c r="FG322" s="134"/>
      <c r="FH322" s="134"/>
      <c r="FI322" s="134"/>
      <c r="FJ322" s="134"/>
      <c r="FK322" s="134"/>
      <c r="FL322" s="12"/>
      <c r="FM322" s="12"/>
      <c r="FN322" s="12"/>
      <c r="FO322" s="12"/>
      <c r="FP322" s="12"/>
      <c r="FQ322" s="6"/>
      <c r="FR322" s="6"/>
      <c r="FS322" s="62"/>
      <c r="FT322" s="14"/>
      <c r="FU322" s="12"/>
      <c r="FV322" s="12"/>
      <c r="FW322" s="12"/>
      <c r="FX322" s="12"/>
      <c r="FY322" s="12"/>
      <c r="FZ322" s="12"/>
      <c r="GA322" s="24"/>
      <c r="GB322" s="25"/>
      <c r="GC322" s="63"/>
      <c r="GD322" s="63"/>
      <c r="GE322" s="63"/>
      <c r="GF322" s="63"/>
      <c r="GG322" s="62"/>
      <c r="GH322" s="14"/>
      <c r="GI322" s="392"/>
      <c r="GJ322" s="392"/>
      <c r="GK322" s="392"/>
    </row>
    <row r="323" spans="1:193" ht="18" customHeight="1">
      <c r="A323" s="415"/>
      <c r="B323" s="12"/>
      <c r="C323" s="62"/>
      <c r="D323" s="62"/>
      <c r="E323" s="897" t="s">
        <v>133</v>
      </c>
      <c r="F323" s="898"/>
      <c r="G323" s="898"/>
      <c r="H323" s="898"/>
      <c r="I323" s="898"/>
      <c r="J323" s="898"/>
      <c r="K323" s="898"/>
      <c r="L323" s="898"/>
      <c r="M323" s="898"/>
      <c r="N323" s="898"/>
      <c r="O323" s="898"/>
      <c r="P323" s="898"/>
      <c r="Q323" s="898"/>
      <c r="R323" s="898"/>
      <c r="S323" s="898"/>
      <c r="T323" s="898"/>
      <c r="U323" s="898"/>
      <c r="V323" s="898"/>
      <c r="W323" s="898"/>
      <c r="X323" s="898"/>
      <c r="Y323" s="898"/>
      <c r="Z323" s="898"/>
      <c r="AA323" s="898"/>
      <c r="AB323" s="898"/>
      <c r="AC323" s="898"/>
      <c r="AD323" s="898"/>
      <c r="AE323" s="898"/>
      <c r="AF323" s="898"/>
      <c r="AG323" s="898"/>
      <c r="AH323" s="898"/>
      <c r="AI323" s="898"/>
      <c r="AJ323" s="898"/>
      <c r="AK323" s="55"/>
      <c r="AL323" s="55"/>
      <c r="AM323" s="38"/>
      <c r="AN323" s="38"/>
      <c r="AO323" s="55"/>
      <c r="AP323" s="55"/>
      <c r="AQ323" s="55"/>
      <c r="AR323" s="55"/>
      <c r="AS323" s="55"/>
      <c r="AT323" s="55"/>
      <c r="AU323" s="55"/>
      <c r="AV323" s="55"/>
      <c r="AW323" s="55"/>
      <c r="AX323" s="55"/>
      <c r="AY323" s="55"/>
      <c r="AZ323" s="55"/>
      <c r="BA323" s="55"/>
      <c r="BB323" s="55"/>
      <c r="BC323" s="55"/>
      <c r="BD323" s="55"/>
      <c r="BE323" s="55"/>
      <c r="BF323" s="55"/>
      <c r="BG323" s="38"/>
      <c r="BH323" s="38"/>
      <c r="BI323" s="38"/>
      <c r="BJ323" s="38"/>
      <c r="BK323" s="38"/>
      <c r="BL323" s="38"/>
      <c r="BM323" s="38"/>
      <c r="BN323" s="38"/>
      <c r="BO323" s="38"/>
      <c r="BP323" s="38"/>
      <c r="BQ323" s="38"/>
      <c r="BR323" s="11"/>
      <c r="BS323" s="11"/>
      <c r="BT323" s="84"/>
      <c r="BU323" s="779" t="e">
        <f>BT197</f>
        <v>#DIV/0!</v>
      </c>
      <c r="BV323" s="779"/>
      <c r="BW323" s="779"/>
      <c r="BX323" s="779"/>
      <c r="BY323" s="779"/>
      <c r="BZ323" s="779"/>
      <c r="CA323" s="779"/>
      <c r="CB323" s="779"/>
      <c r="CC323" s="779"/>
      <c r="CD323" s="54"/>
      <c r="CE323" s="453"/>
      <c r="CF323" s="454"/>
      <c r="CG323" s="12"/>
      <c r="CH323" s="12"/>
      <c r="CI323" s="12"/>
      <c r="CJ323" s="12"/>
      <c r="CK323" s="12"/>
      <c r="CL323" s="12"/>
      <c r="CM323" s="12"/>
      <c r="CN323" s="12"/>
      <c r="CO323" s="12"/>
      <c r="CP323" s="12"/>
      <c r="CQ323" s="1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
      <c r="EQ323" s="6"/>
      <c r="ER323" s="6"/>
      <c r="ES323" s="6"/>
      <c r="ET323" s="6"/>
      <c r="EU323" s="6"/>
      <c r="EV323" s="6"/>
      <c r="EW323" s="6"/>
      <c r="EX323" s="6"/>
      <c r="EY323" s="6"/>
      <c r="EZ323" s="134"/>
      <c r="FA323" s="134"/>
      <c r="FB323" s="134"/>
      <c r="FC323" s="134"/>
      <c r="FD323" s="134"/>
      <c r="FE323" s="134"/>
      <c r="FF323" s="134"/>
      <c r="FG323" s="134"/>
      <c r="FH323" s="134"/>
      <c r="FI323" s="134"/>
      <c r="FJ323" s="134"/>
      <c r="FK323" s="134"/>
      <c r="FL323" s="12"/>
      <c r="FM323" s="12"/>
      <c r="FN323" s="12"/>
      <c r="FO323" s="12"/>
      <c r="FP323" s="12"/>
      <c r="FQ323" s="6"/>
      <c r="FR323" s="6"/>
      <c r="FS323" s="62"/>
      <c r="FT323" s="14"/>
      <c r="FU323" s="12"/>
      <c r="FV323" s="12"/>
      <c r="FW323" s="12"/>
      <c r="FX323" s="12"/>
      <c r="FY323" s="12"/>
      <c r="FZ323" s="12"/>
      <c r="GA323" s="24"/>
      <c r="GB323" s="25"/>
      <c r="GC323" s="63"/>
      <c r="GD323" s="63"/>
      <c r="GE323" s="63"/>
      <c r="GF323" s="63"/>
      <c r="GG323" s="62"/>
      <c r="GH323" s="14"/>
      <c r="GI323" s="392"/>
      <c r="GJ323" s="392"/>
      <c r="GK323" s="392"/>
    </row>
    <row r="324" spans="1:193" ht="18" customHeight="1">
      <c r="A324" s="415"/>
      <c r="B324" s="12"/>
      <c r="C324" s="62"/>
      <c r="D324" s="62"/>
      <c r="E324" s="10"/>
      <c r="F324" s="10"/>
      <c r="G324" s="10"/>
      <c r="H324" s="10"/>
      <c r="I324" s="10"/>
      <c r="J324" s="10"/>
      <c r="K324" s="10"/>
      <c r="L324" s="10"/>
      <c r="M324" s="10"/>
      <c r="N324" s="10"/>
      <c r="O324" s="10"/>
      <c r="P324" s="10"/>
      <c r="Q324" s="10"/>
      <c r="R324" s="10"/>
      <c r="S324" s="10"/>
      <c r="T324" s="10"/>
      <c r="U324" s="10"/>
      <c r="V324" s="10"/>
      <c r="W324" s="10"/>
      <c r="X324" s="10"/>
      <c r="Y324" s="10"/>
      <c r="Z324" s="64"/>
      <c r="AA324" s="64"/>
      <c r="AB324" s="64"/>
      <c r="AC324" s="64"/>
      <c r="AD324" s="64"/>
      <c r="AE324" s="64"/>
      <c r="AF324" s="64"/>
      <c r="AG324" s="64"/>
      <c r="AH324" s="64"/>
      <c r="AI324" s="64"/>
      <c r="AJ324" s="42"/>
      <c r="AK324" s="42"/>
      <c r="AL324" s="42"/>
      <c r="AM324" s="11"/>
      <c r="AN324" s="11"/>
      <c r="AO324" s="11"/>
      <c r="AP324" s="11"/>
      <c r="AQ324" s="11"/>
      <c r="AR324" s="11"/>
      <c r="AS324" s="11"/>
      <c r="AT324" s="11"/>
      <c r="AU324" s="11"/>
      <c r="AV324" s="11"/>
      <c r="AW324" s="11"/>
      <c r="AX324" s="11"/>
      <c r="AY324" s="11"/>
      <c r="AZ324" s="11"/>
      <c r="BA324" s="44"/>
      <c r="BB324" s="757" t="s">
        <v>134</v>
      </c>
      <c r="BC324" s="757"/>
      <c r="BD324" s="757"/>
      <c r="BE324" s="757"/>
      <c r="BF324" s="757"/>
      <c r="BG324" s="757"/>
      <c r="BH324" s="757"/>
      <c r="BI324" s="757"/>
      <c r="BJ324" s="757"/>
      <c r="BK324" s="757"/>
      <c r="BL324" s="44"/>
      <c r="BM324" s="44"/>
      <c r="BN324" s="44"/>
      <c r="BO324" s="44"/>
      <c r="BP324" s="44"/>
      <c r="BQ324" s="44"/>
      <c r="BR324" s="53"/>
      <c r="BS324" s="53"/>
      <c r="BT324" s="82"/>
      <c r="BU324" s="1012" t="e">
        <f>BU318-BU320-BU322-BU323</f>
        <v>#DIV/0!</v>
      </c>
      <c r="BV324" s="1013"/>
      <c r="BW324" s="1013"/>
      <c r="BX324" s="1013"/>
      <c r="BY324" s="1013"/>
      <c r="BZ324" s="1013"/>
      <c r="CA324" s="1013"/>
      <c r="CB324" s="1013"/>
      <c r="CC324" s="1013"/>
      <c r="CD324" s="188"/>
      <c r="CE324" s="455"/>
      <c r="CF324" s="456"/>
      <c r="CG324" s="12"/>
      <c r="CH324" s="12"/>
      <c r="CI324" s="12"/>
      <c r="CJ324" s="12"/>
      <c r="CK324" s="12"/>
      <c r="CL324" s="12"/>
      <c r="CM324" s="12"/>
      <c r="CN324" s="12"/>
      <c r="CO324" s="12"/>
      <c r="CP324" s="12"/>
      <c r="CQ324" s="1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
      <c r="EQ324" s="6"/>
      <c r="ER324" s="6"/>
      <c r="ES324" s="6"/>
      <c r="ET324" s="6"/>
      <c r="EU324" s="6"/>
      <c r="EV324" s="6"/>
      <c r="EW324" s="6"/>
      <c r="EX324" s="6"/>
      <c r="EY324" s="6"/>
      <c r="EZ324" s="134"/>
      <c r="FA324" s="134"/>
      <c r="FB324" s="134"/>
      <c r="FC324" s="134"/>
      <c r="FD324" s="134"/>
      <c r="FE324" s="134"/>
      <c r="FF324" s="134"/>
      <c r="FG324" s="134"/>
      <c r="FH324" s="134"/>
      <c r="FI324" s="134"/>
      <c r="FJ324" s="134"/>
      <c r="FK324" s="134"/>
      <c r="FL324" s="12"/>
      <c r="FM324" s="12"/>
      <c r="FN324" s="12"/>
      <c r="FO324" s="12"/>
      <c r="FP324" s="12"/>
      <c r="FQ324" s="6"/>
      <c r="FR324" s="6"/>
      <c r="FS324" s="62"/>
      <c r="FT324" s="14"/>
      <c r="FU324" s="12"/>
      <c r="FV324" s="12"/>
      <c r="FW324" s="12"/>
      <c r="FX324" s="12"/>
      <c r="FY324" s="12"/>
      <c r="FZ324" s="12"/>
      <c r="GA324" s="24"/>
      <c r="GB324" s="25"/>
      <c r="GC324" s="63"/>
      <c r="GD324" s="63"/>
      <c r="GE324" s="63"/>
      <c r="GF324" s="63"/>
      <c r="GG324" s="62"/>
      <c r="GH324" s="14"/>
      <c r="GI324" s="392"/>
      <c r="GJ324" s="392"/>
      <c r="GK324" s="392"/>
    </row>
    <row r="325" spans="1:193" ht="18" customHeight="1">
      <c r="A325" s="415"/>
      <c r="B325" s="12"/>
      <c r="C325" s="62"/>
      <c r="D325" s="62"/>
      <c r="E325" s="62"/>
      <c r="F325" s="62"/>
      <c r="G325" s="62"/>
      <c r="H325" s="62"/>
      <c r="I325" s="62"/>
      <c r="J325" s="62"/>
      <c r="K325" s="62"/>
      <c r="L325" s="62"/>
      <c r="M325" s="62"/>
      <c r="N325" s="62"/>
      <c r="O325" s="62"/>
      <c r="P325" s="62"/>
      <c r="Q325" s="62"/>
      <c r="R325" s="831"/>
      <c r="S325" s="831"/>
      <c r="T325" s="831"/>
      <c r="U325" s="831"/>
      <c r="V325" s="831"/>
      <c r="W325" s="831"/>
      <c r="X325" s="831"/>
      <c r="Y325" s="831"/>
      <c r="Z325" s="831"/>
      <c r="AA325" s="831"/>
      <c r="AB325" s="831"/>
      <c r="AC325" s="831"/>
      <c r="AD325" s="831"/>
      <c r="AE325" s="831"/>
      <c r="AF325" s="831"/>
      <c r="AG325" s="831"/>
      <c r="AH325" s="831"/>
      <c r="AI325" s="831"/>
      <c r="AJ325" s="831"/>
      <c r="AK325" s="831"/>
      <c r="AL325" s="831"/>
      <c r="AM325" s="831"/>
      <c r="AN325" s="831"/>
      <c r="AO325" s="831"/>
      <c r="AP325" s="831"/>
      <c r="AQ325" s="831"/>
      <c r="AR325" s="831"/>
      <c r="AS325" s="831"/>
      <c r="AT325" s="831"/>
      <c r="AU325" s="831"/>
      <c r="AV325" s="54"/>
      <c r="AW325" s="57"/>
      <c r="AX325" s="57"/>
      <c r="AY325" s="57"/>
      <c r="AZ325" s="11"/>
      <c r="BA325" s="11"/>
      <c r="BB325" s="11"/>
      <c r="BC325" s="11"/>
      <c r="BD325" s="11"/>
      <c r="BE325" s="11"/>
      <c r="BF325" s="11"/>
      <c r="BG325" s="11"/>
      <c r="BH325" s="11"/>
      <c r="BI325" s="11"/>
      <c r="BJ325" s="11"/>
      <c r="BK325" s="11"/>
      <c r="BL325" s="11"/>
      <c r="BM325" s="11"/>
      <c r="BN325" s="11"/>
      <c r="BO325" s="11"/>
      <c r="BP325" s="11"/>
      <c r="BQ325" s="11"/>
      <c r="BR325" s="57"/>
      <c r="BS325" s="57"/>
      <c r="BT325" s="57"/>
      <c r="BU325" s="57"/>
      <c r="BV325" s="57"/>
      <c r="BW325" s="57"/>
      <c r="BX325" s="57"/>
      <c r="BY325" s="57"/>
      <c r="BZ325" s="57"/>
      <c r="CA325" s="57"/>
      <c r="CB325" s="57"/>
      <c r="CC325" s="57"/>
      <c r="CD325" s="54"/>
      <c r="CE325" s="54"/>
      <c r="CF325" s="54"/>
      <c r="CG325" s="54"/>
      <c r="CH325" s="54"/>
      <c r="CI325" s="54"/>
      <c r="CJ325" s="54"/>
      <c r="CK325" s="54"/>
      <c r="CL325" s="54"/>
      <c r="CM325" s="43"/>
      <c r="CN325" s="43"/>
      <c r="CO325" s="11"/>
      <c r="CP325" s="11"/>
      <c r="CQ325" s="12"/>
      <c r="CR325" s="12"/>
      <c r="CS325" s="12"/>
      <c r="CT325" s="12"/>
      <c r="CU325" s="12"/>
      <c r="CV325" s="12"/>
      <c r="CW325" s="12"/>
      <c r="CX325" s="12"/>
      <c r="CY325" s="12"/>
      <c r="CZ325" s="12"/>
      <c r="DA325" s="12"/>
      <c r="DB325" s="1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
      <c r="FB325" s="6"/>
      <c r="FC325" s="6"/>
      <c r="FD325" s="6"/>
      <c r="FE325" s="6"/>
      <c r="FF325" s="6"/>
      <c r="FG325" s="6"/>
      <c r="FH325" s="6"/>
      <c r="FI325" s="6"/>
      <c r="FJ325" s="6"/>
      <c r="FK325" s="6"/>
      <c r="FL325" s="6"/>
      <c r="FM325" s="6"/>
      <c r="FN325" s="6"/>
      <c r="FO325" s="6"/>
      <c r="FP325" s="6"/>
      <c r="FQ325" s="6"/>
      <c r="FR325" s="6"/>
      <c r="FS325" s="6"/>
      <c r="FT325" s="6"/>
      <c r="FU325" s="12"/>
      <c r="FV325" s="12"/>
      <c r="FW325" s="12"/>
      <c r="FX325" s="12"/>
      <c r="FY325" s="12"/>
      <c r="FZ325" s="12"/>
      <c r="GA325" s="24"/>
      <c r="GB325" s="25"/>
      <c r="GC325" s="63"/>
      <c r="GD325" s="63"/>
      <c r="GE325" s="63"/>
      <c r="GF325" s="63"/>
      <c r="GG325" s="62"/>
      <c r="GH325" s="14"/>
      <c r="GI325" s="392"/>
      <c r="GJ325" s="392"/>
      <c r="GK325" s="392"/>
    </row>
    <row r="326" spans="1:193" ht="18" customHeight="1">
      <c r="A326" s="415"/>
      <c r="B326" s="279"/>
      <c r="C326" s="278"/>
      <c r="D326" s="278"/>
      <c r="E326" s="278"/>
      <c r="F326" s="278"/>
      <c r="G326" s="278"/>
      <c r="H326" s="278"/>
      <c r="I326" s="278"/>
      <c r="J326" s="278"/>
      <c r="K326" s="278"/>
      <c r="L326" s="278"/>
      <c r="M326" s="278"/>
      <c r="N326" s="278"/>
      <c r="O326" s="278"/>
      <c r="P326" s="278"/>
      <c r="Q326" s="278"/>
      <c r="R326" s="279"/>
      <c r="S326" s="279"/>
      <c r="T326" s="279"/>
      <c r="U326" s="279"/>
      <c r="V326" s="279"/>
      <c r="W326" s="279"/>
      <c r="X326" s="279"/>
      <c r="Y326" s="279"/>
      <c r="Z326" s="279"/>
      <c r="AA326" s="279"/>
      <c r="AB326" s="279"/>
      <c r="AC326" s="279"/>
      <c r="AD326" s="279"/>
      <c r="AE326" s="279"/>
      <c r="AF326" s="279"/>
      <c r="AG326" s="279"/>
      <c r="AH326" s="279"/>
      <c r="AI326" s="279"/>
      <c r="AJ326" s="279"/>
      <c r="AK326" s="279"/>
      <c r="AL326" s="279"/>
      <c r="AM326" s="279"/>
      <c r="AN326" s="279"/>
      <c r="AO326" s="279"/>
      <c r="AP326" s="279"/>
      <c r="AQ326" s="279"/>
      <c r="AR326" s="279"/>
      <c r="AS326" s="279"/>
      <c r="AT326" s="279"/>
      <c r="AU326" s="279"/>
      <c r="AV326" s="279"/>
      <c r="AW326" s="279"/>
      <c r="AX326" s="279"/>
      <c r="AY326" s="279"/>
      <c r="AZ326" s="280"/>
      <c r="BA326" s="280"/>
      <c r="BB326" s="280"/>
      <c r="BC326" s="280"/>
      <c r="BD326" s="280"/>
      <c r="BE326" s="280"/>
      <c r="BF326" s="280"/>
      <c r="BG326" s="280"/>
      <c r="BH326" s="280"/>
      <c r="BI326" s="280"/>
      <c r="BJ326" s="280"/>
      <c r="BK326" s="280"/>
      <c r="BL326" s="280"/>
      <c r="BM326" s="280"/>
      <c r="BN326" s="280"/>
      <c r="BO326" s="280"/>
      <c r="BP326" s="280"/>
      <c r="BQ326" s="280"/>
      <c r="BR326" s="279"/>
      <c r="BS326" s="279"/>
      <c r="BT326" s="279"/>
      <c r="BU326" s="279"/>
      <c r="BV326" s="279"/>
      <c r="BW326" s="279"/>
      <c r="BX326" s="279"/>
      <c r="BY326" s="279"/>
      <c r="BZ326" s="279"/>
      <c r="CA326" s="279"/>
      <c r="CB326" s="279"/>
      <c r="CC326" s="279"/>
      <c r="CD326" s="279"/>
      <c r="CE326" s="279"/>
      <c r="CF326" s="279"/>
      <c r="CG326" s="279"/>
      <c r="CH326" s="279"/>
      <c r="CI326" s="279"/>
      <c r="CJ326" s="279"/>
      <c r="CK326" s="279"/>
      <c r="CL326" s="279"/>
      <c r="CM326" s="279"/>
      <c r="CN326" s="279"/>
      <c r="CO326" s="280"/>
      <c r="CP326" s="280"/>
      <c r="CQ326" s="279"/>
      <c r="CR326" s="279"/>
      <c r="CS326" s="279"/>
      <c r="CT326" s="279"/>
      <c r="CU326" s="279"/>
      <c r="CV326" s="279"/>
      <c r="CW326" s="279"/>
      <c r="CX326" s="279"/>
      <c r="CY326" s="279"/>
      <c r="CZ326" s="279"/>
      <c r="DA326" s="279"/>
      <c r="DB326" s="279"/>
      <c r="DC326" s="278"/>
      <c r="DD326" s="278"/>
      <c r="DE326" s="278"/>
      <c r="DF326" s="278"/>
      <c r="DG326" s="278"/>
      <c r="DH326" s="278"/>
      <c r="DI326" s="278"/>
      <c r="DJ326" s="278"/>
      <c r="DK326" s="278"/>
      <c r="DL326" s="278"/>
      <c r="DM326" s="278"/>
      <c r="DN326" s="278"/>
      <c r="DO326" s="278"/>
      <c r="DP326" s="278"/>
      <c r="DQ326" s="278"/>
      <c r="DR326" s="278"/>
      <c r="DS326" s="278"/>
      <c r="DT326" s="278"/>
      <c r="DU326" s="278"/>
      <c r="DV326" s="278"/>
      <c r="DW326" s="278"/>
      <c r="DX326" s="278"/>
      <c r="DY326" s="278"/>
      <c r="DZ326" s="278"/>
      <c r="EA326" s="278"/>
      <c r="EB326" s="278"/>
      <c r="EC326" s="278"/>
      <c r="ED326" s="278"/>
      <c r="EE326" s="278"/>
      <c r="EF326" s="278"/>
      <c r="EG326" s="278"/>
      <c r="EH326" s="278"/>
      <c r="EI326" s="278"/>
      <c r="EJ326" s="278"/>
      <c r="EK326" s="278"/>
      <c r="EL326" s="278"/>
      <c r="EM326" s="278"/>
      <c r="EN326" s="278"/>
      <c r="EO326" s="278"/>
      <c r="EP326" s="278"/>
      <c r="EQ326" s="278"/>
      <c r="ER326" s="278"/>
      <c r="ES326" s="278"/>
      <c r="ET326" s="278"/>
      <c r="EU326" s="278"/>
      <c r="EV326" s="278"/>
      <c r="EW326" s="278"/>
      <c r="EX326" s="278"/>
      <c r="EY326" s="278"/>
      <c r="EZ326" s="278"/>
      <c r="FA326" s="283"/>
      <c r="FB326" s="283"/>
      <c r="FC326" s="283"/>
      <c r="FD326" s="283"/>
      <c r="FE326" s="283"/>
      <c r="FF326" s="283"/>
      <c r="FG326" s="283"/>
      <c r="FH326" s="283"/>
      <c r="FI326" s="283"/>
      <c r="FJ326" s="283"/>
      <c r="FK326" s="283"/>
      <c r="FL326" s="283"/>
      <c r="FM326" s="283"/>
      <c r="FN326" s="283"/>
      <c r="FO326" s="283"/>
      <c r="FP326" s="283"/>
      <c r="FQ326" s="283"/>
      <c r="FR326" s="283"/>
      <c r="FS326" s="283"/>
      <c r="FT326" s="283"/>
      <c r="FU326" s="279"/>
      <c r="FV326" s="279"/>
      <c r="FW326" s="279"/>
      <c r="FX326" s="279"/>
      <c r="FY326" s="279"/>
      <c r="FZ326" s="279"/>
      <c r="GA326" s="284"/>
      <c r="GB326" s="285"/>
      <c r="GC326" s="286"/>
      <c r="GD326" s="286"/>
      <c r="GE326" s="286"/>
      <c r="GF326" s="286"/>
      <c r="GG326" s="278"/>
      <c r="GH326" s="287"/>
      <c r="GI326" s="409"/>
      <c r="GJ326" s="409"/>
      <c r="GK326" s="409"/>
    </row>
    <row r="373" spans="1:199" s="3" customFormat="1" ht="23.25" customHeight="1">
      <c r="A373" s="457"/>
      <c r="B373" s="34"/>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69"/>
      <c r="BL373" s="69"/>
      <c r="BM373" s="69"/>
      <c r="BN373" s="69"/>
      <c r="BO373" s="69"/>
      <c r="BP373" s="69"/>
      <c r="BQ373" s="69"/>
      <c r="BR373" s="69"/>
      <c r="BS373" s="69"/>
      <c r="BT373" s="69"/>
      <c r="BU373" s="69"/>
      <c r="BV373" s="69"/>
      <c r="BW373" s="69"/>
      <c r="BX373" s="69"/>
      <c r="BY373" s="69"/>
      <c r="BZ373" s="69"/>
      <c r="CA373" s="69"/>
      <c r="CB373" s="69"/>
      <c r="CC373" s="69"/>
      <c r="CD373" s="69"/>
      <c r="CE373" s="69"/>
      <c r="CF373" s="69"/>
      <c r="CG373" s="69"/>
      <c r="CH373" s="69"/>
      <c r="CI373" s="69"/>
      <c r="CJ373" s="69"/>
      <c r="CK373" s="69"/>
      <c r="CL373" s="69"/>
      <c r="CM373" s="69"/>
      <c r="CN373" s="69"/>
      <c r="CO373" s="69"/>
      <c r="CP373" s="69"/>
      <c r="CQ373" s="69"/>
      <c r="CR373" s="69"/>
      <c r="CS373" s="69"/>
      <c r="CT373" s="69"/>
      <c r="CU373" s="69"/>
      <c r="CV373" s="69"/>
      <c r="CW373" s="69"/>
      <c r="CX373" s="69"/>
      <c r="CY373" s="69"/>
      <c r="CZ373" s="69"/>
      <c r="DA373" s="69"/>
      <c r="DB373" s="69"/>
      <c r="DC373" s="69"/>
      <c r="DD373" s="69"/>
      <c r="DE373" s="69"/>
      <c r="DF373" s="69"/>
      <c r="DG373" s="69"/>
      <c r="DH373" s="69"/>
      <c r="DI373" s="69"/>
      <c r="DJ373" s="69"/>
      <c r="DK373" s="69"/>
      <c r="DL373" s="69"/>
      <c r="DM373" s="69"/>
      <c r="DN373" s="69"/>
      <c r="DO373" s="69"/>
      <c r="DP373" s="69"/>
      <c r="DQ373" s="69"/>
      <c r="DR373" s="69"/>
      <c r="DS373" s="69"/>
      <c r="DT373" s="69"/>
      <c r="DU373" s="69"/>
      <c r="DV373" s="69"/>
      <c r="DW373" s="69"/>
      <c r="DX373" s="69"/>
      <c r="DY373" s="69"/>
      <c r="DZ373" s="69"/>
      <c r="EA373" s="69"/>
      <c r="EB373" s="69"/>
      <c r="EC373" s="69"/>
      <c r="ED373" s="69"/>
      <c r="EE373" s="69"/>
      <c r="EF373" s="69"/>
      <c r="EG373" s="69"/>
      <c r="EH373" s="69"/>
      <c r="EI373" s="69"/>
      <c r="EJ373" s="69"/>
      <c r="EK373" s="69"/>
      <c r="EL373" s="69"/>
      <c r="EM373" s="69"/>
      <c r="EN373" s="69"/>
      <c r="EO373" s="69"/>
      <c r="EP373" s="69"/>
      <c r="EQ373" s="69"/>
      <c r="ER373" s="69"/>
      <c r="ES373" s="69"/>
      <c r="ET373" s="69"/>
      <c r="EU373" s="69"/>
      <c r="EV373" s="69"/>
      <c r="EW373" s="69"/>
      <c r="EX373" s="69"/>
      <c r="EY373" s="69"/>
      <c r="EZ373" s="69"/>
      <c r="FA373" s="69"/>
      <c r="FB373" s="69"/>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69"/>
      <c r="GF373" s="69"/>
      <c r="GG373" s="69"/>
      <c r="GH373" s="69"/>
      <c r="GI373" s="69"/>
      <c r="GJ373" s="34"/>
      <c r="GL373" s="388"/>
      <c r="GM373" s="388"/>
      <c r="GN373" s="388"/>
      <c r="GO373" s="388"/>
      <c r="GP373" s="388"/>
      <c r="GQ373" s="388"/>
    </row>
    <row r="374" spans="1:199" s="3" customFormat="1" ht="23.25" customHeight="1">
      <c r="A374" s="457"/>
      <c r="B374" s="34"/>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c r="AN374" s="69"/>
      <c r="AO374" s="69"/>
      <c r="AP374" s="69"/>
      <c r="AQ374" s="69"/>
      <c r="AR374" s="69"/>
      <c r="AS374" s="69"/>
      <c r="AT374" s="69"/>
      <c r="AU374" s="69"/>
      <c r="AV374" s="69"/>
      <c r="AW374" s="69"/>
      <c r="AX374" s="69"/>
      <c r="AY374" s="69"/>
      <c r="AZ374" s="69"/>
      <c r="BA374" s="69"/>
      <c r="BB374" s="69"/>
      <c r="BC374" s="69"/>
      <c r="BD374" s="69"/>
      <c r="BE374" s="69"/>
      <c r="BF374" s="69"/>
      <c r="BG374" s="69"/>
      <c r="BH374" s="69"/>
      <c r="BI374" s="69"/>
      <c r="BJ374" s="69"/>
      <c r="BK374" s="69"/>
      <c r="BL374" s="69"/>
      <c r="BM374" s="69"/>
      <c r="BN374" s="69"/>
      <c r="BO374" s="69"/>
      <c r="BP374" s="69"/>
      <c r="BQ374" s="69"/>
      <c r="BR374" s="69"/>
      <c r="BS374" s="69"/>
      <c r="BT374" s="69"/>
      <c r="BU374" s="69"/>
      <c r="BV374" s="69"/>
      <c r="BW374" s="69"/>
      <c r="BX374" s="69"/>
      <c r="BY374" s="69"/>
      <c r="BZ374" s="69"/>
      <c r="CA374" s="69"/>
      <c r="CB374" s="69"/>
      <c r="CC374" s="69"/>
      <c r="CD374" s="69"/>
      <c r="CE374" s="69"/>
      <c r="CF374" s="69"/>
      <c r="CG374" s="69"/>
      <c r="CH374" s="69"/>
      <c r="CI374" s="69"/>
      <c r="CJ374" s="69"/>
      <c r="CK374" s="69"/>
      <c r="CL374" s="69"/>
      <c r="CM374" s="69"/>
      <c r="CN374" s="69"/>
      <c r="CO374" s="69"/>
      <c r="CP374" s="69"/>
      <c r="CQ374" s="69"/>
      <c r="CR374" s="69"/>
      <c r="CS374" s="69"/>
      <c r="CT374" s="69"/>
      <c r="CU374" s="69"/>
      <c r="CV374" s="69"/>
      <c r="CW374" s="69"/>
      <c r="CX374" s="69"/>
      <c r="CY374" s="69"/>
      <c r="CZ374" s="69"/>
      <c r="DA374" s="69"/>
      <c r="DB374" s="69"/>
      <c r="DC374" s="69"/>
      <c r="DD374" s="69"/>
      <c r="DE374" s="69"/>
      <c r="DF374" s="69"/>
      <c r="DG374" s="69"/>
      <c r="DH374" s="69"/>
      <c r="DI374" s="69"/>
      <c r="DJ374" s="69"/>
      <c r="DK374" s="69"/>
      <c r="DL374" s="69"/>
      <c r="DM374" s="69"/>
      <c r="DN374" s="69"/>
      <c r="DO374" s="69"/>
      <c r="DP374" s="69"/>
      <c r="DQ374" s="69"/>
      <c r="DR374" s="69"/>
      <c r="DS374" s="69"/>
      <c r="DT374" s="69"/>
      <c r="DU374" s="69"/>
      <c r="DV374" s="69"/>
      <c r="DW374" s="69"/>
      <c r="DX374" s="69"/>
      <c r="DY374" s="69"/>
      <c r="DZ374" s="69"/>
      <c r="EA374" s="69"/>
      <c r="EB374" s="69"/>
      <c r="EC374" s="69"/>
      <c r="ED374" s="69"/>
      <c r="EE374" s="69"/>
      <c r="EF374" s="69"/>
      <c r="EG374" s="69"/>
      <c r="EH374" s="69"/>
      <c r="EI374" s="69"/>
      <c r="EJ374" s="69"/>
      <c r="EK374" s="69"/>
      <c r="EL374" s="69"/>
      <c r="EM374" s="69"/>
      <c r="EN374" s="69"/>
      <c r="EO374" s="69"/>
      <c r="EP374" s="69"/>
      <c r="EQ374" s="69"/>
      <c r="ER374" s="69"/>
      <c r="ES374" s="69"/>
      <c r="ET374" s="69"/>
      <c r="EU374" s="69"/>
      <c r="EV374" s="69"/>
      <c r="EW374" s="69"/>
      <c r="EX374" s="69"/>
      <c r="EY374" s="69"/>
      <c r="EZ374" s="69"/>
      <c r="FA374" s="69"/>
      <c r="FB374" s="69"/>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69"/>
      <c r="GF374" s="69"/>
      <c r="GG374" s="69"/>
      <c r="GH374" s="69"/>
      <c r="GI374" s="69"/>
      <c r="GJ374" s="34"/>
      <c r="GL374" s="388"/>
      <c r="GM374" s="388"/>
      <c r="GN374" s="388"/>
      <c r="GO374" s="388"/>
      <c r="GP374" s="388"/>
      <c r="GQ374" s="388"/>
    </row>
    <row r="375" spans="1:199" s="3" customFormat="1" ht="23.25" customHeight="1">
      <c r="A375" s="457"/>
      <c r="B375" s="34"/>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c r="BZ375" s="69"/>
      <c r="CA375" s="69"/>
      <c r="CB375" s="69"/>
      <c r="CC375" s="69"/>
      <c r="CD375" s="69"/>
      <c r="CE375" s="69"/>
      <c r="CF375" s="69"/>
      <c r="CG375" s="69"/>
      <c r="CH375" s="69"/>
      <c r="CI375" s="69"/>
      <c r="CJ375" s="69"/>
      <c r="CK375" s="69"/>
      <c r="CL375" s="69"/>
      <c r="CM375" s="69"/>
      <c r="CN375" s="69"/>
      <c r="CO375" s="69"/>
      <c r="CP375" s="69"/>
      <c r="CQ375" s="69"/>
      <c r="CR375" s="69"/>
      <c r="CS375" s="69"/>
      <c r="CT375" s="69"/>
      <c r="CU375" s="69"/>
      <c r="CV375" s="69"/>
      <c r="CW375" s="69"/>
      <c r="CX375" s="69"/>
      <c r="CY375" s="69"/>
      <c r="CZ375" s="69"/>
      <c r="DA375" s="69"/>
      <c r="DB375" s="69"/>
      <c r="DC375" s="69"/>
      <c r="DD375" s="69"/>
      <c r="DE375" s="69"/>
      <c r="DF375" s="69"/>
      <c r="DG375" s="69"/>
      <c r="DH375" s="69"/>
      <c r="DI375" s="69"/>
      <c r="DJ375" s="69"/>
      <c r="DK375" s="69"/>
      <c r="DL375" s="69"/>
      <c r="DM375" s="69"/>
      <c r="DN375" s="69"/>
      <c r="DO375" s="69"/>
      <c r="DP375" s="69"/>
      <c r="DQ375" s="69"/>
      <c r="DR375" s="69"/>
      <c r="DS375" s="69"/>
      <c r="DT375" s="69"/>
      <c r="DU375" s="69"/>
      <c r="DV375" s="69"/>
      <c r="DW375" s="69"/>
      <c r="DX375" s="69"/>
      <c r="DY375" s="69"/>
      <c r="DZ375" s="69"/>
      <c r="EA375" s="69"/>
      <c r="EB375" s="69"/>
      <c r="EC375" s="69"/>
      <c r="ED375" s="69"/>
      <c r="EE375" s="69"/>
      <c r="EF375" s="69"/>
      <c r="EG375" s="69"/>
      <c r="EH375" s="69"/>
      <c r="EI375" s="69"/>
      <c r="EJ375" s="69"/>
      <c r="EK375" s="69"/>
      <c r="EL375" s="69"/>
      <c r="EM375" s="69"/>
      <c r="EN375" s="69"/>
      <c r="EO375" s="69"/>
      <c r="EP375" s="69"/>
      <c r="EQ375" s="69"/>
      <c r="ER375" s="69"/>
      <c r="ES375" s="69"/>
      <c r="ET375" s="69"/>
      <c r="EU375" s="69"/>
      <c r="EV375" s="69"/>
      <c r="EW375" s="69"/>
      <c r="EX375" s="69"/>
      <c r="EY375" s="69"/>
      <c r="EZ375" s="69"/>
      <c r="FA375" s="69"/>
      <c r="FB375" s="69"/>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69"/>
      <c r="GF375" s="69"/>
      <c r="GG375" s="69"/>
      <c r="GH375" s="69"/>
      <c r="GI375" s="69"/>
      <c r="GJ375" s="34"/>
      <c r="GL375" s="388"/>
      <c r="GM375" s="388"/>
      <c r="GN375" s="388"/>
      <c r="GO375" s="388"/>
      <c r="GP375" s="388"/>
      <c r="GQ375" s="388"/>
    </row>
    <row r="376" spans="1:199" s="3" customFormat="1" ht="23.25" customHeight="1">
      <c r="A376" s="457"/>
      <c r="B376" s="34"/>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c r="AR376" s="69"/>
      <c r="AS376" s="69"/>
      <c r="AT376" s="69"/>
      <c r="AU376" s="69"/>
      <c r="AV376" s="69"/>
      <c r="AW376" s="69"/>
      <c r="AX376" s="69"/>
      <c r="AY376" s="69"/>
      <c r="AZ376" s="69"/>
      <c r="BA376" s="69"/>
      <c r="BB376" s="69"/>
      <c r="BC376" s="69"/>
      <c r="BD376" s="69"/>
      <c r="BE376" s="69"/>
      <c r="BF376" s="69"/>
      <c r="BG376" s="69"/>
      <c r="BH376" s="69"/>
      <c r="BI376" s="69"/>
      <c r="BJ376" s="69"/>
      <c r="BK376" s="69"/>
      <c r="BL376" s="69"/>
      <c r="BM376" s="69"/>
      <c r="BN376" s="69"/>
      <c r="BO376" s="69"/>
      <c r="BP376" s="69"/>
      <c r="BQ376" s="69"/>
      <c r="BR376" s="69"/>
      <c r="BS376" s="69"/>
      <c r="BT376" s="69"/>
      <c r="BU376" s="69"/>
      <c r="BV376" s="69"/>
      <c r="BW376" s="69"/>
      <c r="BX376" s="69"/>
      <c r="BY376" s="69"/>
      <c r="BZ376" s="69"/>
      <c r="CA376" s="69"/>
      <c r="CB376" s="69"/>
      <c r="CC376" s="69"/>
      <c r="CD376" s="69"/>
      <c r="CE376" s="69"/>
      <c r="CF376" s="69"/>
      <c r="CG376" s="69"/>
      <c r="CH376" s="69"/>
      <c r="CI376" s="69"/>
      <c r="CJ376" s="69"/>
      <c r="CK376" s="69"/>
      <c r="CL376" s="69"/>
      <c r="CM376" s="69"/>
      <c r="CN376" s="69"/>
      <c r="CO376" s="69"/>
      <c r="CP376" s="69"/>
      <c r="CQ376" s="69"/>
      <c r="CR376" s="69"/>
      <c r="CS376" s="69"/>
      <c r="CT376" s="69"/>
      <c r="CU376" s="69"/>
      <c r="CV376" s="69"/>
      <c r="CW376" s="69"/>
      <c r="CX376" s="69"/>
      <c r="CY376" s="69"/>
      <c r="CZ376" s="69"/>
      <c r="DA376" s="69"/>
      <c r="DB376" s="69"/>
      <c r="DC376" s="69"/>
      <c r="DD376" s="69"/>
      <c r="DE376" s="69"/>
      <c r="DF376" s="69"/>
      <c r="DG376" s="69"/>
      <c r="DH376" s="69"/>
      <c r="DI376" s="69"/>
      <c r="DJ376" s="69"/>
      <c r="DK376" s="69"/>
      <c r="DL376" s="69"/>
      <c r="DM376" s="69"/>
      <c r="DN376" s="69"/>
      <c r="DO376" s="69"/>
      <c r="DP376" s="69"/>
      <c r="DQ376" s="69"/>
      <c r="DR376" s="69"/>
      <c r="DS376" s="69"/>
      <c r="DT376" s="69"/>
      <c r="DU376" s="69"/>
      <c r="DV376" s="69"/>
      <c r="DW376" s="69"/>
      <c r="DX376" s="69"/>
      <c r="DY376" s="69"/>
      <c r="DZ376" s="69"/>
      <c r="EA376" s="69"/>
      <c r="EB376" s="69"/>
      <c r="EC376" s="69"/>
      <c r="ED376" s="69"/>
      <c r="EE376" s="69"/>
      <c r="EF376" s="69"/>
      <c r="EG376" s="69"/>
      <c r="EH376" s="69"/>
      <c r="EI376" s="69"/>
      <c r="EJ376" s="69"/>
      <c r="EK376" s="69"/>
      <c r="EL376" s="69"/>
      <c r="EM376" s="69"/>
      <c r="EN376" s="69"/>
      <c r="EO376" s="69"/>
      <c r="EP376" s="69"/>
      <c r="EQ376" s="69"/>
      <c r="ER376" s="69"/>
      <c r="ES376" s="69"/>
      <c r="ET376" s="69"/>
      <c r="EU376" s="69"/>
      <c r="EV376" s="69"/>
      <c r="EW376" s="69"/>
      <c r="EX376" s="69"/>
      <c r="EY376" s="69"/>
      <c r="EZ376" s="69"/>
      <c r="FA376" s="69"/>
      <c r="FB376" s="69"/>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69"/>
      <c r="GF376" s="69"/>
      <c r="GG376" s="69"/>
      <c r="GH376" s="69"/>
      <c r="GI376" s="69"/>
      <c r="GJ376" s="34"/>
      <c r="GL376" s="388"/>
      <c r="GM376" s="388"/>
      <c r="GN376" s="388"/>
      <c r="GO376" s="388"/>
      <c r="GP376" s="388"/>
      <c r="GQ376" s="388"/>
    </row>
    <row r="377" spans="1:199" s="3" customFormat="1" ht="23.25" customHeight="1">
      <c r="A377" s="457"/>
      <c r="B377" s="34"/>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c r="AR377" s="69"/>
      <c r="AS377" s="69"/>
      <c r="AT377" s="69"/>
      <c r="AU377" s="69"/>
      <c r="AV377" s="69"/>
      <c r="AW377" s="69"/>
      <c r="AX377" s="69"/>
      <c r="AY377" s="69"/>
      <c r="AZ377" s="69"/>
      <c r="BA377" s="69"/>
      <c r="BB377" s="69"/>
      <c r="BC377" s="69"/>
      <c r="BD377" s="69"/>
      <c r="BE377" s="69"/>
      <c r="BF377" s="69"/>
      <c r="BG377" s="69"/>
      <c r="BH377" s="69"/>
      <c r="BI377" s="69"/>
      <c r="BJ377" s="69"/>
      <c r="BK377" s="69"/>
      <c r="BL377" s="69"/>
      <c r="BM377" s="69"/>
      <c r="BN377" s="69"/>
      <c r="BO377" s="69"/>
      <c r="BP377" s="69"/>
      <c r="BQ377" s="69"/>
      <c r="BR377" s="69"/>
      <c r="BS377" s="69"/>
      <c r="BT377" s="69"/>
      <c r="BU377" s="69"/>
      <c r="BV377" s="69"/>
      <c r="BW377" s="69"/>
      <c r="BX377" s="69"/>
      <c r="BY377" s="69"/>
      <c r="BZ377" s="69"/>
      <c r="CA377" s="69"/>
      <c r="CB377" s="69"/>
      <c r="CC377" s="69"/>
      <c r="CD377" s="69"/>
      <c r="CE377" s="69"/>
      <c r="CF377" s="69"/>
      <c r="CG377" s="69"/>
      <c r="CH377" s="69"/>
      <c r="CI377" s="69"/>
      <c r="CJ377" s="69"/>
      <c r="CK377" s="69"/>
      <c r="CL377" s="69"/>
      <c r="CM377" s="69"/>
      <c r="CN377" s="69"/>
      <c r="CO377" s="69"/>
      <c r="CP377" s="69"/>
      <c r="CQ377" s="69"/>
      <c r="CR377" s="69"/>
      <c r="CS377" s="69"/>
      <c r="CT377" s="69"/>
      <c r="CU377" s="69"/>
      <c r="CV377" s="69"/>
      <c r="CW377" s="69"/>
      <c r="CX377" s="69"/>
      <c r="CY377" s="69"/>
      <c r="CZ377" s="69"/>
      <c r="DA377" s="69"/>
      <c r="DB377" s="69"/>
      <c r="DC377" s="69"/>
      <c r="DD377" s="69"/>
      <c r="DE377" s="69"/>
      <c r="DF377" s="69"/>
      <c r="DG377" s="69"/>
      <c r="DH377" s="69"/>
      <c r="DI377" s="69"/>
      <c r="DJ377" s="69"/>
      <c r="DK377" s="69"/>
      <c r="DL377" s="69"/>
      <c r="DM377" s="69"/>
      <c r="DN377" s="69"/>
      <c r="DO377" s="69"/>
      <c r="DP377" s="69"/>
      <c r="DQ377" s="69"/>
      <c r="DR377" s="69"/>
      <c r="DS377" s="69"/>
      <c r="DT377" s="69"/>
      <c r="DU377" s="69"/>
      <c r="DV377" s="69"/>
      <c r="DW377" s="69"/>
      <c r="DX377" s="69"/>
      <c r="DY377" s="69"/>
      <c r="DZ377" s="69"/>
      <c r="EA377" s="69"/>
      <c r="EB377" s="69"/>
      <c r="EC377" s="69"/>
      <c r="ED377" s="69"/>
      <c r="EE377" s="69"/>
      <c r="EF377" s="69"/>
      <c r="EG377" s="69"/>
      <c r="EH377" s="69"/>
      <c r="EI377" s="69"/>
      <c r="EJ377" s="69"/>
      <c r="EK377" s="69"/>
      <c r="EL377" s="69"/>
      <c r="EM377" s="69"/>
      <c r="EN377" s="69"/>
      <c r="EO377" s="69"/>
      <c r="EP377" s="69"/>
      <c r="EQ377" s="69"/>
      <c r="ER377" s="69"/>
      <c r="ES377" s="69"/>
      <c r="ET377" s="69"/>
      <c r="EU377" s="69"/>
      <c r="EV377" s="69"/>
      <c r="EW377" s="69"/>
      <c r="EX377" s="69"/>
      <c r="EY377" s="69"/>
      <c r="EZ377" s="69"/>
      <c r="FA377" s="69"/>
      <c r="FB377" s="69"/>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69"/>
      <c r="GF377" s="69"/>
      <c r="GG377" s="69"/>
      <c r="GH377" s="69"/>
      <c r="GI377" s="69"/>
      <c r="GJ377" s="34"/>
      <c r="GL377" s="388"/>
      <c r="GM377" s="388"/>
      <c r="GN377" s="388"/>
      <c r="GO377" s="388"/>
      <c r="GP377" s="388"/>
      <c r="GQ377" s="388"/>
    </row>
    <row r="378" spans="1:199" s="3" customFormat="1" ht="23.25" customHeight="1">
      <c r="A378" s="457"/>
      <c r="B378" s="34"/>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c r="AN378" s="69"/>
      <c r="AO378" s="69"/>
      <c r="AP378" s="69"/>
      <c r="AQ378" s="69"/>
      <c r="AR378" s="69"/>
      <c r="AS378" s="69"/>
      <c r="AT378" s="69"/>
      <c r="AU378" s="69"/>
      <c r="AV378" s="69"/>
      <c r="AW378" s="69"/>
      <c r="AX378" s="69"/>
      <c r="AY378" s="69"/>
      <c r="AZ378" s="69"/>
      <c r="BA378" s="69"/>
      <c r="BB378" s="69"/>
      <c r="BC378" s="69"/>
      <c r="BD378" s="69"/>
      <c r="BE378" s="69"/>
      <c r="BF378" s="69"/>
      <c r="BG378" s="69"/>
      <c r="BH378" s="69"/>
      <c r="BI378" s="69"/>
      <c r="BJ378" s="69"/>
      <c r="BK378" s="69"/>
      <c r="BL378" s="69"/>
      <c r="BM378" s="69"/>
      <c r="BN378" s="69"/>
      <c r="BO378" s="69"/>
      <c r="BP378" s="69"/>
      <c r="BQ378" s="69"/>
      <c r="BR378" s="69"/>
      <c r="BS378" s="69"/>
      <c r="BT378" s="69"/>
      <c r="BU378" s="69"/>
      <c r="BV378" s="69"/>
      <c r="BW378" s="69"/>
      <c r="BX378" s="69"/>
      <c r="BY378" s="69"/>
      <c r="BZ378" s="69"/>
      <c r="CA378" s="69"/>
      <c r="CB378" s="69"/>
      <c r="CC378" s="69"/>
      <c r="CD378" s="69"/>
      <c r="CE378" s="69"/>
      <c r="CF378" s="69"/>
      <c r="CG378" s="69"/>
      <c r="CH378" s="69"/>
      <c r="CI378" s="69"/>
      <c r="CJ378" s="69"/>
      <c r="CK378" s="69"/>
      <c r="CL378" s="69"/>
      <c r="CM378" s="69"/>
      <c r="CN378" s="69"/>
      <c r="CO378" s="69"/>
      <c r="CP378" s="69"/>
      <c r="CQ378" s="69"/>
      <c r="CR378" s="69"/>
      <c r="CS378" s="69"/>
      <c r="CT378" s="69"/>
      <c r="CU378" s="69"/>
      <c r="CV378" s="69"/>
      <c r="CW378" s="69"/>
      <c r="CX378" s="69"/>
      <c r="CY378" s="69"/>
      <c r="CZ378" s="69"/>
      <c r="DA378" s="69"/>
      <c r="DB378" s="69"/>
      <c r="DC378" s="69"/>
      <c r="DD378" s="69"/>
      <c r="DE378" s="69"/>
      <c r="DF378" s="69"/>
      <c r="DG378" s="69"/>
      <c r="DH378" s="69"/>
      <c r="DI378" s="69"/>
      <c r="DJ378" s="69"/>
      <c r="DK378" s="69"/>
      <c r="DL378" s="69"/>
      <c r="DM378" s="69"/>
      <c r="DN378" s="69"/>
      <c r="DO378" s="69"/>
      <c r="DP378" s="69"/>
      <c r="DQ378" s="69"/>
      <c r="DR378" s="69"/>
      <c r="DS378" s="69"/>
      <c r="DT378" s="69"/>
      <c r="DU378" s="69"/>
      <c r="DV378" s="69"/>
      <c r="DW378" s="69"/>
      <c r="DX378" s="69"/>
      <c r="DY378" s="69"/>
      <c r="DZ378" s="69"/>
      <c r="EA378" s="69"/>
      <c r="EB378" s="69"/>
      <c r="EC378" s="69"/>
      <c r="ED378" s="69"/>
      <c r="EE378" s="69"/>
      <c r="EF378" s="69"/>
      <c r="EG378" s="69"/>
      <c r="EH378" s="69"/>
      <c r="EI378" s="69"/>
      <c r="EJ378" s="69"/>
      <c r="EK378" s="69"/>
      <c r="EL378" s="69"/>
      <c r="EM378" s="69"/>
      <c r="EN378" s="69"/>
      <c r="EO378" s="69"/>
      <c r="EP378" s="69"/>
      <c r="EQ378" s="69"/>
      <c r="ER378" s="69"/>
      <c r="ES378" s="69"/>
      <c r="ET378" s="69"/>
      <c r="EU378" s="69"/>
      <c r="EV378" s="69"/>
      <c r="EW378" s="69"/>
      <c r="EX378" s="69"/>
      <c r="EY378" s="69"/>
      <c r="EZ378" s="69"/>
      <c r="FA378" s="69"/>
      <c r="FB378" s="69"/>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69"/>
      <c r="GF378" s="69"/>
      <c r="GG378" s="69"/>
      <c r="GH378" s="69"/>
      <c r="GI378" s="69"/>
      <c r="GJ378" s="34"/>
      <c r="GL378" s="388"/>
      <c r="GM378" s="388"/>
      <c r="GN378" s="388"/>
      <c r="GO378" s="388"/>
      <c r="GP378" s="388"/>
      <c r="GQ378" s="388"/>
    </row>
    <row r="379" spans="1:199" s="3" customFormat="1" ht="23.25" customHeight="1">
      <c r="A379" s="457"/>
      <c r="B379" s="34"/>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c r="AR379" s="69"/>
      <c r="AS379" s="69"/>
      <c r="AT379" s="69"/>
      <c r="AU379" s="69"/>
      <c r="AV379" s="69"/>
      <c r="AW379" s="69"/>
      <c r="AX379" s="69"/>
      <c r="AY379" s="69"/>
      <c r="AZ379" s="69"/>
      <c r="BA379" s="69"/>
      <c r="BB379" s="69"/>
      <c r="BC379" s="69"/>
      <c r="BD379" s="69"/>
      <c r="BE379" s="69"/>
      <c r="BF379" s="69"/>
      <c r="BG379" s="69"/>
      <c r="BH379" s="69"/>
      <c r="BI379" s="69"/>
      <c r="BJ379" s="69"/>
      <c r="BK379" s="69"/>
      <c r="BL379" s="69"/>
      <c r="BM379" s="69"/>
      <c r="BN379" s="69"/>
      <c r="BO379" s="69"/>
      <c r="BP379" s="69"/>
      <c r="BQ379" s="69"/>
      <c r="BR379" s="69"/>
      <c r="BS379" s="69"/>
      <c r="BT379" s="69"/>
      <c r="BU379" s="69"/>
      <c r="BV379" s="69"/>
      <c r="BW379" s="69"/>
      <c r="BX379" s="69"/>
      <c r="BY379" s="69"/>
      <c r="BZ379" s="69"/>
      <c r="CA379" s="69"/>
      <c r="CB379" s="69"/>
      <c r="CC379" s="69"/>
      <c r="CD379" s="69"/>
      <c r="CE379" s="69"/>
      <c r="CF379" s="69"/>
      <c r="CG379" s="69"/>
      <c r="CH379" s="69"/>
      <c r="CI379" s="69"/>
      <c r="CJ379" s="69"/>
      <c r="CK379" s="69"/>
      <c r="CL379" s="69"/>
      <c r="CM379" s="69"/>
      <c r="CN379" s="69"/>
      <c r="CO379" s="69"/>
      <c r="CP379" s="69"/>
      <c r="CQ379" s="69"/>
      <c r="CR379" s="69"/>
      <c r="CS379" s="69"/>
      <c r="CT379" s="69"/>
      <c r="CU379" s="69"/>
      <c r="CV379" s="69"/>
      <c r="CW379" s="69"/>
      <c r="CX379" s="69"/>
      <c r="CY379" s="69"/>
      <c r="CZ379" s="69"/>
      <c r="DA379" s="69"/>
      <c r="DB379" s="69"/>
      <c r="DC379" s="69"/>
      <c r="DD379" s="69"/>
      <c r="DE379" s="69"/>
      <c r="DF379" s="69"/>
      <c r="DG379" s="69"/>
      <c r="DH379" s="69"/>
      <c r="DI379" s="69"/>
      <c r="DJ379" s="69"/>
      <c r="DK379" s="69"/>
      <c r="DL379" s="69"/>
      <c r="DM379" s="69"/>
      <c r="DN379" s="69"/>
      <c r="DO379" s="69"/>
      <c r="DP379" s="69"/>
      <c r="DQ379" s="69"/>
      <c r="DR379" s="69"/>
      <c r="DS379" s="69"/>
      <c r="DT379" s="69"/>
      <c r="DU379" s="69"/>
      <c r="DV379" s="69"/>
      <c r="DW379" s="69"/>
      <c r="DX379" s="69"/>
      <c r="DY379" s="69"/>
      <c r="DZ379" s="69"/>
      <c r="EA379" s="69"/>
      <c r="EB379" s="69"/>
      <c r="EC379" s="69"/>
      <c r="ED379" s="69"/>
      <c r="EE379" s="69"/>
      <c r="EF379" s="69"/>
      <c r="EG379" s="69"/>
      <c r="EH379" s="69"/>
      <c r="EI379" s="69"/>
      <c r="EJ379" s="69"/>
      <c r="EK379" s="69"/>
      <c r="EL379" s="69"/>
      <c r="EM379" s="69"/>
      <c r="EN379" s="69"/>
      <c r="EO379" s="69"/>
      <c r="EP379" s="69"/>
      <c r="EQ379" s="69"/>
      <c r="ER379" s="69"/>
      <c r="ES379" s="69"/>
      <c r="ET379" s="69"/>
      <c r="EU379" s="69"/>
      <c r="EV379" s="69"/>
      <c r="EW379" s="69"/>
      <c r="EX379" s="69"/>
      <c r="EY379" s="69"/>
      <c r="EZ379" s="69"/>
      <c r="FA379" s="69"/>
      <c r="FB379" s="69"/>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69"/>
      <c r="GF379" s="69"/>
      <c r="GG379" s="69"/>
      <c r="GH379" s="69"/>
      <c r="GI379" s="69"/>
      <c r="GJ379" s="34"/>
      <c r="GL379" s="388"/>
      <c r="GM379" s="388"/>
      <c r="GN379" s="388"/>
      <c r="GO379" s="388"/>
      <c r="GP379" s="388"/>
      <c r="GQ379" s="388"/>
    </row>
    <row r="380" spans="1:199" s="3" customFormat="1" ht="23.25" customHeight="1">
      <c r="A380" s="457"/>
      <c r="B380" s="34"/>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69"/>
      <c r="BQ380" s="69"/>
      <c r="BR380" s="69"/>
      <c r="BS380" s="69"/>
      <c r="BT380" s="69"/>
      <c r="BU380" s="69"/>
      <c r="BV380" s="69"/>
      <c r="BW380" s="69"/>
      <c r="BX380" s="69"/>
      <c r="BY380" s="69"/>
      <c r="BZ380" s="69"/>
      <c r="CA380" s="69"/>
      <c r="CB380" s="69"/>
      <c r="CC380" s="69"/>
      <c r="CD380" s="69"/>
      <c r="CE380" s="69"/>
      <c r="CF380" s="69"/>
      <c r="CG380" s="69"/>
      <c r="CH380" s="69"/>
      <c r="CI380" s="69"/>
      <c r="CJ380" s="69"/>
      <c r="CK380" s="69"/>
      <c r="CL380" s="69"/>
      <c r="CM380" s="69"/>
      <c r="CN380" s="69"/>
      <c r="CO380" s="69"/>
      <c r="CP380" s="69"/>
      <c r="CQ380" s="69"/>
      <c r="CR380" s="69"/>
      <c r="CS380" s="69"/>
      <c r="CT380" s="69"/>
      <c r="CU380" s="69"/>
      <c r="CV380" s="69"/>
      <c r="CW380" s="69"/>
      <c r="CX380" s="69"/>
      <c r="CY380" s="69"/>
      <c r="CZ380" s="69"/>
      <c r="DA380" s="69"/>
      <c r="DB380" s="69"/>
      <c r="DC380" s="69"/>
      <c r="DD380" s="69"/>
      <c r="DE380" s="69"/>
      <c r="DF380" s="69"/>
      <c r="DG380" s="69"/>
      <c r="DH380" s="69"/>
      <c r="DI380" s="69"/>
      <c r="DJ380" s="69"/>
      <c r="DK380" s="69"/>
      <c r="DL380" s="69"/>
      <c r="DM380" s="69"/>
      <c r="DN380" s="69"/>
      <c r="DO380" s="69"/>
      <c r="DP380" s="69"/>
      <c r="DQ380" s="69"/>
      <c r="DR380" s="69"/>
      <c r="DS380" s="69"/>
      <c r="DT380" s="69"/>
      <c r="DU380" s="69"/>
      <c r="DV380" s="69"/>
      <c r="DW380" s="69"/>
      <c r="DX380" s="69"/>
      <c r="DY380" s="69"/>
      <c r="DZ380" s="69"/>
      <c r="EA380" s="69"/>
      <c r="EB380" s="69"/>
      <c r="EC380" s="69"/>
      <c r="ED380" s="69"/>
      <c r="EE380" s="69"/>
      <c r="EF380" s="69"/>
      <c r="EG380" s="69"/>
      <c r="EH380" s="69"/>
      <c r="EI380" s="69"/>
      <c r="EJ380" s="69"/>
      <c r="EK380" s="69"/>
      <c r="EL380" s="69"/>
      <c r="EM380" s="69"/>
      <c r="EN380" s="69"/>
      <c r="EO380" s="69"/>
      <c r="EP380" s="69"/>
      <c r="EQ380" s="69"/>
      <c r="ER380" s="69"/>
      <c r="ES380" s="69"/>
      <c r="ET380" s="69"/>
      <c r="EU380" s="69"/>
      <c r="EV380" s="69"/>
      <c r="EW380" s="69"/>
      <c r="EX380" s="69"/>
      <c r="EY380" s="69"/>
      <c r="EZ380" s="69"/>
      <c r="FA380" s="69"/>
      <c r="FB380" s="69"/>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69"/>
      <c r="GF380" s="69"/>
      <c r="GG380" s="69"/>
      <c r="GH380" s="69"/>
      <c r="GI380" s="69"/>
      <c r="GJ380" s="34"/>
      <c r="GL380" s="388"/>
      <c r="GM380" s="388"/>
      <c r="GN380" s="388"/>
      <c r="GO380" s="388"/>
      <c r="GP380" s="388"/>
      <c r="GQ380" s="388"/>
    </row>
    <row r="381" spans="1:199" s="3" customFormat="1" ht="23.25" customHeight="1">
      <c r="A381" s="457"/>
      <c r="B381" s="34"/>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c r="CO381" s="69"/>
      <c r="CP381" s="69"/>
      <c r="CQ381" s="69"/>
      <c r="CR381" s="69"/>
      <c r="CS381" s="69"/>
      <c r="CT381" s="69"/>
      <c r="CU381" s="69"/>
      <c r="CV381" s="69"/>
      <c r="CW381" s="69"/>
      <c r="CX381" s="69"/>
      <c r="CY381" s="69"/>
      <c r="CZ381" s="69"/>
      <c r="DA381" s="69"/>
      <c r="DB381" s="69"/>
      <c r="DC381" s="69"/>
      <c r="DD381" s="69"/>
      <c r="DE381" s="69"/>
      <c r="DF381" s="69"/>
      <c r="DG381" s="69"/>
      <c r="DH381" s="69"/>
      <c r="DI381" s="69"/>
      <c r="DJ381" s="69"/>
      <c r="DK381" s="69"/>
      <c r="DL381" s="69"/>
      <c r="DM381" s="69"/>
      <c r="DN381" s="69"/>
      <c r="DO381" s="69"/>
      <c r="DP381" s="69"/>
      <c r="DQ381" s="69"/>
      <c r="DR381" s="69"/>
      <c r="DS381" s="69"/>
      <c r="DT381" s="69"/>
      <c r="DU381" s="69"/>
      <c r="DV381" s="69"/>
      <c r="DW381" s="69"/>
      <c r="DX381" s="69"/>
      <c r="DY381" s="69"/>
      <c r="DZ381" s="69"/>
      <c r="EA381" s="69"/>
      <c r="EB381" s="69"/>
      <c r="EC381" s="69"/>
      <c r="ED381" s="69"/>
      <c r="EE381" s="69"/>
      <c r="EF381" s="69"/>
      <c r="EG381" s="69"/>
      <c r="EH381" s="69"/>
      <c r="EI381" s="69"/>
      <c r="EJ381" s="69"/>
      <c r="EK381" s="69"/>
      <c r="EL381" s="69"/>
      <c r="EM381" s="69"/>
      <c r="EN381" s="69"/>
      <c r="EO381" s="69"/>
      <c r="EP381" s="69"/>
      <c r="EQ381" s="69"/>
      <c r="ER381" s="69"/>
      <c r="ES381" s="69"/>
      <c r="ET381" s="69"/>
      <c r="EU381" s="69"/>
      <c r="EV381" s="69"/>
      <c r="EW381" s="69"/>
      <c r="EX381" s="69"/>
      <c r="EY381" s="69"/>
      <c r="EZ381" s="69"/>
      <c r="FA381" s="69"/>
      <c r="FB381" s="69"/>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69"/>
      <c r="GF381" s="69"/>
      <c r="GG381" s="69"/>
      <c r="GH381" s="69"/>
      <c r="GI381" s="69"/>
      <c r="GJ381" s="34"/>
      <c r="GL381" s="388"/>
      <c r="GM381" s="388"/>
      <c r="GN381" s="388"/>
      <c r="GO381" s="388"/>
      <c r="GP381" s="388"/>
      <c r="GQ381" s="388"/>
    </row>
    <row r="382" spans="1:199" s="3" customFormat="1" ht="23.25" customHeight="1">
      <c r="A382" s="457"/>
      <c r="B382" s="34"/>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69"/>
      <c r="BQ382" s="69"/>
      <c r="BR382" s="69"/>
      <c r="BS382" s="69"/>
      <c r="BT382" s="69"/>
      <c r="BU382" s="69"/>
      <c r="BV382" s="69"/>
      <c r="BW382" s="69"/>
      <c r="BX382" s="69"/>
      <c r="BY382" s="69"/>
      <c r="BZ382" s="69"/>
      <c r="CA382" s="69"/>
      <c r="CB382" s="69"/>
      <c r="CC382" s="69"/>
      <c r="CD382" s="69"/>
      <c r="CE382" s="69"/>
      <c r="CF382" s="69"/>
      <c r="CG382" s="69"/>
      <c r="CH382" s="69"/>
      <c r="CI382" s="69"/>
      <c r="CJ382" s="69"/>
      <c r="CK382" s="69"/>
      <c r="CL382" s="69"/>
      <c r="CM382" s="69"/>
      <c r="CN382" s="69"/>
      <c r="CO382" s="69"/>
      <c r="CP382" s="69"/>
      <c r="CQ382" s="69"/>
      <c r="CR382" s="69"/>
      <c r="CS382" s="69"/>
      <c r="CT382" s="69"/>
      <c r="CU382" s="69"/>
      <c r="CV382" s="69"/>
      <c r="CW382" s="69"/>
      <c r="CX382" s="69"/>
      <c r="CY382" s="69"/>
      <c r="CZ382" s="69"/>
      <c r="DA382" s="69"/>
      <c r="DB382" s="69"/>
      <c r="DC382" s="69"/>
      <c r="DD382" s="69"/>
      <c r="DE382" s="69"/>
      <c r="DF382" s="69"/>
      <c r="DG382" s="69"/>
      <c r="DH382" s="69"/>
      <c r="DI382" s="69"/>
      <c r="DJ382" s="69"/>
      <c r="DK382" s="69"/>
      <c r="DL382" s="69"/>
      <c r="DM382" s="69"/>
      <c r="DN382" s="69"/>
      <c r="DO382" s="69"/>
      <c r="DP382" s="69"/>
      <c r="DQ382" s="69"/>
      <c r="DR382" s="69"/>
      <c r="DS382" s="69"/>
      <c r="DT382" s="69"/>
      <c r="DU382" s="69"/>
      <c r="DV382" s="69"/>
      <c r="DW382" s="69"/>
      <c r="DX382" s="69"/>
      <c r="DY382" s="69"/>
      <c r="DZ382" s="69"/>
      <c r="EA382" s="69"/>
      <c r="EB382" s="69"/>
      <c r="EC382" s="69"/>
      <c r="ED382" s="69"/>
      <c r="EE382" s="69"/>
      <c r="EF382" s="69"/>
      <c r="EG382" s="69"/>
      <c r="EH382" s="69"/>
      <c r="EI382" s="69"/>
      <c r="EJ382" s="69"/>
      <c r="EK382" s="69"/>
      <c r="EL382" s="69"/>
      <c r="EM382" s="69"/>
      <c r="EN382" s="69"/>
      <c r="EO382" s="69"/>
      <c r="EP382" s="69"/>
      <c r="EQ382" s="69"/>
      <c r="ER382" s="69"/>
      <c r="ES382" s="69"/>
      <c r="ET382" s="69"/>
      <c r="EU382" s="69"/>
      <c r="EV382" s="69"/>
      <c r="EW382" s="69"/>
      <c r="EX382" s="69"/>
      <c r="EY382" s="69"/>
      <c r="EZ382" s="69"/>
      <c r="FA382" s="69"/>
      <c r="FB382" s="69"/>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69"/>
      <c r="GF382" s="69"/>
      <c r="GG382" s="69"/>
      <c r="GH382" s="69"/>
      <c r="GI382" s="69"/>
      <c r="GJ382" s="34"/>
      <c r="GL382" s="388"/>
      <c r="GM382" s="388"/>
      <c r="GN382" s="388"/>
      <c r="GO382" s="388"/>
      <c r="GP382" s="388"/>
      <c r="GQ382" s="388"/>
    </row>
    <row r="383" spans="1:199" s="3" customFormat="1" ht="23.25" customHeight="1">
      <c r="A383" s="457"/>
      <c r="B383" s="34"/>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c r="CO383" s="69"/>
      <c r="CP383" s="69"/>
      <c r="CQ383" s="69"/>
      <c r="CR383" s="69"/>
      <c r="CS383" s="69"/>
      <c r="CT383" s="69"/>
      <c r="CU383" s="69"/>
      <c r="CV383" s="69"/>
      <c r="CW383" s="69"/>
      <c r="CX383" s="69"/>
      <c r="CY383" s="69"/>
      <c r="CZ383" s="69"/>
      <c r="DA383" s="69"/>
      <c r="DB383" s="69"/>
      <c r="DC383" s="69"/>
      <c r="DD383" s="69"/>
      <c r="DE383" s="69"/>
      <c r="DF383" s="69"/>
      <c r="DG383" s="69"/>
      <c r="DH383" s="69"/>
      <c r="DI383" s="69"/>
      <c r="DJ383" s="69"/>
      <c r="DK383" s="69"/>
      <c r="DL383" s="69"/>
      <c r="DM383" s="69"/>
      <c r="DN383" s="69"/>
      <c r="DO383" s="69"/>
      <c r="DP383" s="69"/>
      <c r="DQ383" s="69"/>
      <c r="DR383" s="69"/>
      <c r="DS383" s="69"/>
      <c r="DT383" s="69"/>
      <c r="DU383" s="69"/>
      <c r="DV383" s="69"/>
      <c r="DW383" s="69"/>
      <c r="DX383" s="69"/>
      <c r="DY383" s="69"/>
      <c r="DZ383" s="69"/>
      <c r="EA383" s="69"/>
      <c r="EB383" s="69"/>
      <c r="EC383" s="69"/>
      <c r="ED383" s="69"/>
      <c r="EE383" s="69"/>
      <c r="EF383" s="69"/>
      <c r="EG383" s="69"/>
      <c r="EH383" s="69"/>
      <c r="EI383" s="69"/>
      <c r="EJ383" s="69"/>
      <c r="EK383" s="69"/>
      <c r="EL383" s="69"/>
      <c r="EM383" s="69"/>
      <c r="EN383" s="69"/>
      <c r="EO383" s="69"/>
      <c r="EP383" s="69"/>
      <c r="EQ383" s="69"/>
      <c r="ER383" s="69"/>
      <c r="ES383" s="69"/>
      <c r="ET383" s="69"/>
      <c r="EU383" s="69"/>
      <c r="EV383" s="69"/>
      <c r="EW383" s="69"/>
      <c r="EX383" s="69"/>
      <c r="EY383" s="69"/>
      <c r="EZ383" s="69"/>
      <c r="FA383" s="69"/>
      <c r="FB383" s="69"/>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69"/>
      <c r="GF383" s="69"/>
      <c r="GG383" s="69"/>
      <c r="GH383" s="69"/>
      <c r="GI383" s="69"/>
      <c r="GJ383" s="34"/>
      <c r="GL383" s="388"/>
      <c r="GM383" s="388"/>
      <c r="GN383" s="388"/>
      <c r="GO383" s="388"/>
      <c r="GP383" s="388"/>
      <c r="GQ383" s="388"/>
    </row>
    <row r="384" spans="1:199" s="3" customFormat="1" ht="23.25" customHeight="1">
      <c r="A384" s="457"/>
      <c r="B384" s="34"/>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c r="CO384" s="69"/>
      <c r="CP384" s="69"/>
      <c r="CQ384" s="69"/>
      <c r="CR384" s="69"/>
      <c r="CS384" s="69"/>
      <c r="CT384" s="69"/>
      <c r="CU384" s="69"/>
      <c r="CV384" s="69"/>
      <c r="CW384" s="69"/>
      <c r="CX384" s="69"/>
      <c r="CY384" s="69"/>
      <c r="CZ384" s="69"/>
      <c r="DA384" s="69"/>
      <c r="DB384" s="69"/>
      <c r="DC384" s="69"/>
      <c r="DD384" s="69"/>
      <c r="DE384" s="69"/>
      <c r="DF384" s="69"/>
      <c r="DG384" s="69"/>
      <c r="DH384" s="69"/>
      <c r="DI384" s="69"/>
      <c r="DJ384" s="69"/>
      <c r="DK384" s="69"/>
      <c r="DL384" s="69"/>
      <c r="DM384" s="69"/>
      <c r="DN384" s="69"/>
      <c r="DO384" s="69"/>
      <c r="DP384" s="69"/>
      <c r="DQ384" s="69"/>
      <c r="DR384" s="69"/>
      <c r="DS384" s="69"/>
      <c r="DT384" s="69"/>
      <c r="DU384" s="69"/>
      <c r="DV384" s="69"/>
      <c r="DW384" s="69"/>
      <c r="DX384" s="69"/>
      <c r="DY384" s="69"/>
      <c r="DZ384" s="69"/>
      <c r="EA384" s="69"/>
      <c r="EB384" s="69"/>
      <c r="EC384" s="69"/>
      <c r="ED384" s="69"/>
      <c r="EE384" s="69"/>
      <c r="EF384" s="69"/>
      <c r="EG384" s="69"/>
      <c r="EH384" s="69"/>
      <c r="EI384" s="69"/>
      <c r="EJ384" s="69"/>
      <c r="EK384" s="69"/>
      <c r="EL384" s="69"/>
      <c r="EM384" s="69"/>
      <c r="EN384" s="69"/>
      <c r="EO384" s="69"/>
      <c r="EP384" s="69"/>
      <c r="EQ384" s="69"/>
      <c r="ER384" s="69"/>
      <c r="ES384" s="69"/>
      <c r="ET384" s="69"/>
      <c r="EU384" s="69"/>
      <c r="EV384" s="69"/>
      <c r="EW384" s="69"/>
      <c r="EX384" s="69"/>
      <c r="EY384" s="69"/>
      <c r="EZ384" s="69"/>
      <c r="FA384" s="69"/>
      <c r="FB384" s="69"/>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69"/>
      <c r="GF384" s="69"/>
      <c r="GG384" s="69"/>
      <c r="GH384" s="69"/>
      <c r="GI384" s="69"/>
      <c r="GJ384" s="34"/>
      <c r="GL384" s="388"/>
      <c r="GM384" s="388"/>
      <c r="GN384" s="388"/>
      <c r="GO384" s="388"/>
      <c r="GP384" s="388"/>
      <c r="GQ384" s="388"/>
    </row>
    <row r="385" spans="1:199" s="3" customFormat="1" ht="23.25" customHeight="1">
      <c r="A385" s="457"/>
      <c r="B385" s="34"/>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BD385" s="69"/>
      <c r="BE385" s="69"/>
      <c r="BF385" s="69"/>
      <c r="BG385" s="69"/>
      <c r="BH385" s="69"/>
      <c r="BI385" s="69"/>
      <c r="BJ385" s="69"/>
      <c r="BK385" s="69"/>
      <c r="BL385" s="69"/>
      <c r="BM385" s="69"/>
      <c r="BN385" s="69"/>
      <c r="BO385" s="69"/>
      <c r="BP385" s="69"/>
      <c r="BQ385" s="69"/>
      <c r="BR385" s="69"/>
      <c r="BS385" s="69"/>
      <c r="BT385" s="69"/>
      <c r="BU385" s="69"/>
      <c r="BV385" s="69"/>
      <c r="BW385" s="69"/>
      <c r="BX385" s="69"/>
      <c r="BY385" s="69"/>
      <c r="BZ385" s="69"/>
      <c r="CA385" s="69"/>
      <c r="CB385" s="69"/>
      <c r="CC385" s="69"/>
      <c r="CD385" s="69"/>
      <c r="CE385" s="69"/>
      <c r="CF385" s="69"/>
      <c r="CG385" s="69"/>
      <c r="CH385" s="69"/>
      <c r="CI385" s="69"/>
      <c r="CJ385" s="69"/>
      <c r="CK385" s="69"/>
      <c r="CL385" s="69"/>
      <c r="CM385" s="69"/>
      <c r="CN385" s="69"/>
      <c r="CO385" s="69"/>
      <c r="CP385" s="69"/>
      <c r="CQ385" s="69"/>
      <c r="CR385" s="69"/>
      <c r="CS385" s="69"/>
      <c r="CT385" s="69"/>
      <c r="CU385" s="69"/>
      <c r="CV385" s="69"/>
      <c r="CW385" s="69"/>
      <c r="CX385" s="69"/>
      <c r="CY385" s="69"/>
      <c r="CZ385" s="69"/>
      <c r="DA385" s="69"/>
      <c r="DB385" s="69"/>
      <c r="DC385" s="69"/>
      <c r="DD385" s="69"/>
      <c r="DE385" s="69"/>
      <c r="DF385" s="69"/>
      <c r="DG385" s="69"/>
      <c r="DH385" s="69"/>
      <c r="DI385" s="69"/>
      <c r="DJ385" s="69"/>
      <c r="DK385" s="69"/>
      <c r="DL385" s="69"/>
      <c r="DM385" s="69"/>
      <c r="DN385" s="69"/>
      <c r="DO385" s="69"/>
      <c r="DP385" s="69"/>
      <c r="DQ385" s="69"/>
      <c r="DR385" s="69"/>
      <c r="DS385" s="69"/>
      <c r="DT385" s="69"/>
      <c r="DU385" s="69"/>
      <c r="DV385" s="69"/>
      <c r="DW385" s="69"/>
      <c r="DX385" s="69"/>
      <c r="DY385" s="69"/>
      <c r="DZ385" s="69"/>
      <c r="EA385" s="69"/>
      <c r="EB385" s="69"/>
      <c r="EC385" s="69"/>
      <c r="ED385" s="69"/>
      <c r="EE385" s="69"/>
      <c r="EF385" s="69"/>
      <c r="EG385" s="69"/>
      <c r="EH385" s="69"/>
      <c r="EI385" s="69"/>
      <c r="EJ385" s="69"/>
      <c r="EK385" s="69"/>
      <c r="EL385" s="69"/>
      <c r="EM385" s="69"/>
      <c r="EN385" s="69"/>
      <c r="EO385" s="69"/>
      <c r="EP385" s="69"/>
      <c r="EQ385" s="69"/>
      <c r="ER385" s="69"/>
      <c r="ES385" s="69"/>
      <c r="ET385" s="69"/>
      <c r="EU385" s="69"/>
      <c r="EV385" s="69"/>
      <c r="EW385" s="69"/>
      <c r="EX385" s="69"/>
      <c r="EY385" s="69"/>
      <c r="EZ385" s="69"/>
      <c r="FA385" s="69"/>
      <c r="FB385" s="69"/>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69"/>
      <c r="GF385" s="69"/>
      <c r="GG385" s="69"/>
      <c r="GH385" s="69"/>
      <c r="GI385" s="69"/>
      <c r="GJ385" s="34"/>
      <c r="GL385" s="388"/>
      <c r="GM385" s="388"/>
      <c r="GN385" s="388"/>
      <c r="GO385" s="388"/>
      <c r="GP385" s="388"/>
      <c r="GQ385" s="388"/>
    </row>
    <row r="386" spans="1:199" s="3" customFormat="1" ht="23.25" customHeight="1">
      <c r="A386" s="457"/>
      <c r="B386" s="34"/>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c r="BF386" s="69"/>
      <c r="BG386" s="69"/>
      <c r="BH386" s="69"/>
      <c r="BI386" s="69"/>
      <c r="BJ386" s="69"/>
      <c r="BK386" s="69"/>
      <c r="BL386" s="69"/>
      <c r="BM386" s="69"/>
      <c r="BN386" s="69"/>
      <c r="BO386" s="69"/>
      <c r="BP386" s="69"/>
      <c r="BQ386" s="69"/>
      <c r="BR386" s="69"/>
      <c r="BS386" s="69"/>
      <c r="BT386" s="69"/>
      <c r="BU386" s="69"/>
      <c r="BV386" s="69"/>
      <c r="BW386" s="69"/>
      <c r="BX386" s="69"/>
      <c r="BY386" s="69"/>
      <c r="BZ386" s="69"/>
      <c r="CA386" s="69"/>
      <c r="CB386" s="69"/>
      <c r="CC386" s="69"/>
      <c r="CD386" s="69"/>
      <c r="CE386" s="69"/>
      <c r="CF386" s="69"/>
      <c r="CG386" s="69"/>
      <c r="CH386" s="69"/>
      <c r="CI386" s="69"/>
      <c r="CJ386" s="69"/>
      <c r="CK386" s="69"/>
      <c r="CL386" s="69"/>
      <c r="CM386" s="69"/>
      <c r="CN386" s="69"/>
      <c r="CO386" s="69"/>
      <c r="CP386" s="69"/>
      <c r="CQ386" s="69"/>
      <c r="CR386" s="69"/>
      <c r="CS386" s="69"/>
      <c r="CT386" s="69"/>
      <c r="CU386" s="69"/>
      <c r="CV386" s="69"/>
      <c r="CW386" s="69"/>
      <c r="CX386" s="69"/>
      <c r="CY386" s="69"/>
      <c r="CZ386" s="69"/>
      <c r="DA386" s="69"/>
      <c r="DB386" s="69"/>
      <c r="DC386" s="69"/>
      <c r="DD386" s="69"/>
      <c r="DE386" s="69"/>
      <c r="DF386" s="69"/>
      <c r="DG386" s="69"/>
      <c r="DH386" s="69"/>
      <c r="DI386" s="69"/>
      <c r="DJ386" s="69"/>
      <c r="DK386" s="69"/>
      <c r="DL386" s="69"/>
      <c r="DM386" s="69"/>
      <c r="DN386" s="69"/>
      <c r="DO386" s="69"/>
      <c r="DP386" s="69"/>
      <c r="DQ386" s="69"/>
      <c r="DR386" s="69"/>
      <c r="DS386" s="69"/>
      <c r="DT386" s="69"/>
      <c r="DU386" s="69"/>
      <c r="DV386" s="69"/>
      <c r="DW386" s="69"/>
      <c r="DX386" s="69"/>
      <c r="DY386" s="69"/>
      <c r="DZ386" s="69"/>
      <c r="EA386" s="69"/>
      <c r="EB386" s="69"/>
      <c r="EC386" s="69"/>
      <c r="ED386" s="69"/>
      <c r="EE386" s="69"/>
      <c r="EF386" s="69"/>
      <c r="EG386" s="69"/>
      <c r="EH386" s="69"/>
      <c r="EI386" s="69"/>
      <c r="EJ386" s="69"/>
      <c r="EK386" s="69"/>
      <c r="EL386" s="69"/>
      <c r="EM386" s="69"/>
      <c r="EN386" s="69"/>
      <c r="EO386" s="69"/>
      <c r="EP386" s="69"/>
      <c r="EQ386" s="69"/>
      <c r="ER386" s="69"/>
      <c r="ES386" s="69"/>
      <c r="ET386" s="69"/>
      <c r="EU386" s="69"/>
      <c r="EV386" s="69"/>
      <c r="EW386" s="69"/>
      <c r="EX386" s="69"/>
      <c r="EY386" s="69"/>
      <c r="EZ386" s="69"/>
      <c r="FA386" s="69"/>
      <c r="FB386" s="69"/>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69"/>
      <c r="GF386" s="69"/>
      <c r="GG386" s="69"/>
      <c r="GH386" s="69"/>
      <c r="GI386" s="69"/>
      <c r="GJ386" s="34"/>
      <c r="GL386" s="388"/>
      <c r="GM386" s="388"/>
      <c r="GN386" s="388"/>
      <c r="GO386" s="388"/>
      <c r="GP386" s="388"/>
      <c r="GQ386" s="388"/>
    </row>
    <row r="387" spans="1:199" s="3" customFormat="1" ht="23.25" customHeight="1">
      <c r="A387" s="457"/>
      <c r="B387" s="34"/>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9"/>
      <c r="AO387" s="69"/>
      <c r="AP387" s="69"/>
      <c r="AQ387" s="69"/>
      <c r="AR387" s="69"/>
      <c r="AS387" s="69"/>
      <c r="AT387" s="69"/>
      <c r="AU387" s="69"/>
      <c r="AV387" s="69"/>
      <c r="AW387" s="69"/>
      <c r="AX387" s="69"/>
      <c r="AY387" s="69"/>
      <c r="AZ387" s="69"/>
      <c r="BA387" s="69"/>
      <c r="BB387" s="69"/>
      <c r="BC387" s="69"/>
      <c r="BD387" s="69"/>
      <c r="BE387" s="69"/>
      <c r="BF387" s="69"/>
      <c r="BG387" s="69"/>
      <c r="BH387" s="69"/>
      <c r="BI387" s="69"/>
      <c r="BJ387" s="69"/>
      <c r="BK387" s="69"/>
      <c r="BL387" s="69"/>
      <c r="BM387" s="69"/>
      <c r="BN387" s="69"/>
      <c r="BO387" s="69"/>
      <c r="BP387" s="69"/>
      <c r="BQ387" s="69"/>
      <c r="BR387" s="69"/>
      <c r="BS387" s="69"/>
      <c r="BT387" s="69"/>
      <c r="BU387" s="69"/>
      <c r="BV387" s="69"/>
      <c r="BW387" s="69"/>
      <c r="BX387" s="69"/>
      <c r="BY387" s="69"/>
      <c r="BZ387" s="69"/>
      <c r="CA387" s="69"/>
      <c r="CB387" s="69"/>
      <c r="CC387" s="69"/>
      <c r="CD387" s="69"/>
      <c r="CE387" s="69"/>
      <c r="CF387" s="69"/>
      <c r="CG387" s="69"/>
      <c r="CH387" s="69"/>
      <c r="CI387" s="69"/>
      <c r="CJ387" s="69"/>
      <c r="CK387" s="69"/>
      <c r="CL387" s="69"/>
      <c r="CM387" s="69"/>
      <c r="CN387" s="69"/>
      <c r="CO387" s="69"/>
      <c r="CP387" s="69"/>
      <c r="CQ387" s="69"/>
      <c r="CR387" s="69"/>
      <c r="CS387" s="69"/>
      <c r="CT387" s="69"/>
      <c r="CU387" s="69"/>
      <c r="CV387" s="69"/>
      <c r="CW387" s="69"/>
      <c r="CX387" s="69"/>
      <c r="CY387" s="69"/>
      <c r="CZ387" s="69"/>
      <c r="DA387" s="69"/>
      <c r="DB387" s="69"/>
      <c r="DC387" s="69"/>
      <c r="DD387" s="69"/>
      <c r="DE387" s="69"/>
      <c r="DF387" s="69"/>
      <c r="DG387" s="69"/>
      <c r="DH387" s="69"/>
      <c r="DI387" s="69"/>
      <c r="DJ387" s="69"/>
      <c r="DK387" s="69"/>
      <c r="DL387" s="69"/>
      <c r="DM387" s="69"/>
      <c r="DN387" s="69"/>
      <c r="DO387" s="69"/>
      <c r="DP387" s="69"/>
      <c r="DQ387" s="69"/>
      <c r="DR387" s="69"/>
      <c r="DS387" s="69"/>
      <c r="DT387" s="69"/>
      <c r="DU387" s="69"/>
      <c r="DV387" s="69"/>
      <c r="DW387" s="69"/>
      <c r="DX387" s="69"/>
      <c r="DY387" s="69"/>
      <c r="DZ387" s="69"/>
      <c r="EA387" s="69"/>
      <c r="EB387" s="69"/>
      <c r="EC387" s="69"/>
      <c r="ED387" s="69"/>
      <c r="EE387" s="69"/>
      <c r="EF387" s="69"/>
      <c r="EG387" s="69"/>
      <c r="EH387" s="69"/>
      <c r="EI387" s="69"/>
      <c r="EJ387" s="69"/>
      <c r="EK387" s="69"/>
      <c r="EL387" s="69"/>
      <c r="EM387" s="69"/>
      <c r="EN387" s="69"/>
      <c r="EO387" s="69"/>
      <c r="EP387" s="69"/>
      <c r="EQ387" s="69"/>
      <c r="ER387" s="69"/>
      <c r="ES387" s="69"/>
      <c r="ET387" s="69"/>
      <c r="EU387" s="69"/>
      <c r="EV387" s="69"/>
      <c r="EW387" s="69"/>
      <c r="EX387" s="69"/>
      <c r="EY387" s="69"/>
      <c r="EZ387" s="69"/>
      <c r="FA387" s="69"/>
      <c r="FB387" s="69"/>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69"/>
      <c r="GF387" s="69"/>
      <c r="GG387" s="69"/>
      <c r="GH387" s="69"/>
      <c r="GI387" s="69"/>
      <c r="GJ387" s="34"/>
      <c r="GL387" s="388"/>
      <c r="GM387" s="388"/>
      <c r="GN387" s="388"/>
      <c r="GO387" s="388"/>
      <c r="GP387" s="388"/>
      <c r="GQ387" s="388"/>
    </row>
    <row r="388" spans="1:199" s="3" customFormat="1" ht="23.25" customHeight="1">
      <c r="A388" s="457"/>
      <c r="B388" s="34"/>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BD388" s="69"/>
      <c r="BE388" s="69"/>
      <c r="BF388" s="69"/>
      <c r="BG388" s="69"/>
      <c r="BH388" s="69"/>
      <c r="BI388" s="69"/>
      <c r="BJ388" s="69"/>
      <c r="BK388" s="69"/>
      <c r="BL388" s="69"/>
      <c r="BM388" s="69"/>
      <c r="BN388" s="69"/>
      <c r="BO388" s="69"/>
      <c r="BP388" s="69"/>
      <c r="BQ388" s="69"/>
      <c r="BR388" s="69"/>
      <c r="BS388" s="69"/>
      <c r="BT388" s="69"/>
      <c r="BU388" s="69"/>
      <c r="BV388" s="69"/>
      <c r="BW388" s="69"/>
      <c r="BX388" s="69"/>
      <c r="BY388" s="69"/>
      <c r="BZ388" s="69"/>
      <c r="CA388" s="69"/>
      <c r="CB388" s="69"/>
      <c r="CC388" s="69"/>
      <c r="CD388" s="69"/>
      <c r="CE388" s="69"/>
      <c r="CF388" s="69"/>
      <c r="CG388" s="69"/>
      <c r="CH388" s="69"/>
      <c r="CI388" s="69"/>
      <c r="CJ388" s="69"/>
      <c r="CK388" s="69"/>
      <c r="CL388" s="69"/>
      <c r="CM388" s="69"/>
      <c r="CN388" s="69"/>
      <c r="CO388" s="69"/>
      <c r="CP388" s="69"/>
      <c r="CQ388" s="69"/>
      <c r="CR388" s="69"/>
      <c r="CS388" s="69"/>
      <c r="CT388" s="69"/>
      <c r="CU388" s="69"/>
      <c r="CV388" s="69"/>
      <c r="CW388" s="69"/>
      <c r="CX388" s="69"/>
      <c r="CY388" s="69"/>
      <c r="CZ388" s="69"/>
      <c r="DA388" s="69"/>
      <c r="DB388" s="69"/>
      <c r="DC388" s="69"/>
      <c r="DD388" s="69"/>
      <c r="DE388" s="69"/>
      <c r="DF388" s="69"/>
      <c r="DG388" s="69"/>
      <c r="DH388" s="69"/>
      <c r="DI388" s="69"/>
      <c r="DJ388" s="69"/>
      <c r="DK388" s="69"/>
      <c r="DL388" s="69"/>
      <c r="DM388" s="69"/>
      <c r="DN388" s="69"/>
      <c r="DO388" s="69"/>
      <c r="DP388" s="69"/>
      <c r="DQ388" s="69"/>
      <c r="DR388" s="69"/>
      <c r="DS388" s="69"/>
      <c r="DT388" s="69"/>
      <c r="DU388" s="69"/>
      <c r="DV388" s="69"/>
      <c r="DW388" s="69"/>
      <c r="DX388" s="69"/>
      <c r="DY388" s="69"/>
      <c r="DZ388" s="69"/>
      <c r="EA388" s="69"/>
      <c r="EB388" s="69"/>
      <c r="EC388" s="69"/>
      <c r="ED388" s="69"/>
      <c r="EE388" s="69"/>
      <c r="EF388" s="69"/>
      <c r="EG388" s="69"/>
      <c r="EH388" s="69"/>
      <c r="EI388" s="69"/>
      <c r="EJ388" s="69"/>
      <c r="EK388" s="69"/>
      <c r="EL388" s="69"/>
      <c r="EM388" s="69"/>
      <c r="EN388" s="69"/>
      <c r="EO388" s="69"/>
      <c r="EP388" s="69"/>
      <c r="EQ388" s="69"/>
      <c r="ER388" s="69"/>
      <c r="ES388" s="69"/>
      <c r="ET388" s="69"/>
      <c r="EU388" s="69"/>
      <c r="EV388" s="69"/>
      <c r="EW388" s="69"/>
      <c r="EX388" s="69"/>
      <c r="EY388" s="69"/>
      <c r="EZ388" s="69"/>
      <c r="FA388" s="69"/>
      <c r="FB388" s="69"/>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69"/>
      <c r="GF388" s="69"/>
      <c r="GG388" s="69"/>
      <c r="GH388" s="69"/>
      <c r="GI388" s="69"/>
      <c r="GJ388" s="34"/>
      <c r="GL388" s="388"/>
      <c r="GM388" s="388"/>
      <c r="GN388" s="388"/>
      <c r="GO388" s="388"/>
      <c r="GP388" s="388"/>
      <c r="GQ388" s="388"/>
    </row>
    <row r="389" spans="1:199" s="3" customFormat="1" ht="23.25" customHeight="1">
      <c r="A389" s="457"/>
      <c r="B389" s="34"/>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c r="AN389" s="69"/>
      <c r="AO389" s="69"/>
      <c r="AP389" s="69"/>
      <c r="AQ389" s="69"/>
      <c r="AR389" s="69"/>
      <c r="AS389" s="69"/>
      <c r="AT389" s="69"/>
      <c r="AU389" s="69"/>
      <c r="AV389" s="69"/>
      <c r="AW389" s="69"/>
      <c r="AX389" s="69"/>
      <c r="AY389" s="69"/>
      <c r="AZ389" s="69"/>
      <c r="BA389" s="69"/>
      <c r="BB389" s="69"/>
      <c r="BC389" s="69"/>
      <c r="BD389" s="69"/>
      <c r="BE389" s="69"/>
      <c r="BF389" s="69"/>
      <c r="BG389" s="69"/>
      <c r="BH389" s="69"/>
      <c r="BI389" s="69"/>
      <c r="BJ389" s="69"/>
      <c r="BK389" s="69"/>
      <c r="BL389" s="69"/>
      <c r="BM389" s="69"/>
      <c r="BN389" s="69"/>
      <c r="BO389" s="69"/>
      <c r="BP389" s="69"/>
      <c r="BQ389" s="69"/>
      <c r="BR389" s="69"/>
      <c r="BS389" s="69"/>
      <c r="BT389" s="69"/>
      <c r="BU389" s="69"/>
      <c r="BV389" s="69"/>
      <c r="BW389" s="69"/>
      <c r="BX389" s="69"/>
      <c r="BY389" s="69"/>
      <c r="BZ389" s="69"/>
      <c r="CA389" s="69"/>
      <c r="CB389" s="69"/>
      <c r="CC389" s="69"/>
      <c r="CD389" s="69"/>
      <c r="CE389" s="69"/>
      <c r="CF389" s="69"/>
      <c r="CG389" s="69"/>
      <c r="CH389" s="69"/>
      <c r="CI389" s="69"/>
      <c r="CJ389" s="69"/>
      <c r="CK389" s="69"/>
      <c r="CL389" s="69"/>
      <c r="CM389" s="69"/>
      <c r="CN389" s="69"/>
      <c r="CO389" s="69"/>
      <c r="CP389" s="69"/>
      <c r="CQ389" s="69"/>
      <c r="CR389" s="69"/>
      <c r="CS389" s="69"/>
      <c r="CT389" s="69"/>
      <c r="CU389" s="69"/>
      <c r="CV389" s="69"/>
      <c r="CW389" s="69"/>
      <c r="CX389" s="69"/>
      <c r="CY389" s="69"/>
      <c r="CZ389" s="69"/>
      <c r="DA389" s="69"/>
      <c r="DB389" s="69"/>
      <c r="DC389" s="69"/>
      <c r="DD389" s="69"/>
      <c r="DE389" s="69"/>
      <c r="DF389" s="69"/>
      <c r="DG389" s="69"/>
      <c r="DH389" s="69"/>
      <c r="DI389" s="69"/>
      <c r="DJ389" s="69"/>
      <c r="DK389" s="69"/>
      <c r="DL389" s="69"/>
      <c r="DM389" s="69"/>
      <c r="DN389" s="69"/>
      <c r="DO389" s="69"/>
      <c r="DP389" s="69"/>
      <c r="DQ389" s="69"/>
      <c r="DR389" s="69"/>
      <c r="DS389" s="69"/>
      <c r="DT389" s="69"/>
      <c r="DU389" s="69"/>
      <c r="DV389" s="69"/>
      <c r="DW389" s="69"/>
      <c r="DX389" s="69"/>
      <c r="DY389" s="69"/>
      <c r="DZ389" s="69"/>
      <c r="EA389" s="69"/>
      <c r="EB389" s="69"/>
      <c r="EC389" s="69"/>
      <c r="ED389" s="69"/>
      <c r="EE389" s="69"/>
      <c r="EF389" s="69"/>
      <c r="EG389" s="69"/>
      <c r="EH389" s="69"/>
      <c r="EI389" s="69"/>
      <c r="EJ389" s="69"/>
      <c r="EK389" s="69"/>
      <c r="EL389" s="69"/>
      <c r="EM389" s="69"/>
      <c r="EN389" s="69"/>
      <c r="EO389" s="69"/>
      <c r="EP389" s="69"/>
      <c r="EQ389" s="69"/>
      <c r="ER389" s="69"/>
      <c r="ES389" s="69"/>
      <c r="ET389" s="69"/>
      <c r="EU389" s="69"/>
      <c r="EV389" s="69"/>
      <c r="EW389" s="69"/>
      <c r="EX389" s="69"/>
      <c r="EY389" s="69"/>
      <c r="EZ389" s="69"/>
      <c r="FA389" s="69"/>
      <c r="FB389" s="69"/>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69"/>
      <c r="GF389" s="69"/>
      <c r="GG389" s="69"/>
      <c r="GH389" s="69"/>
      <c r="GI389" s="69"/>
      <c r="GJ389" s="34"/>
      <c r="GL389" s="388"/>
      <c r="GM389" s="388"/>
      <c r="GN389" s="388"/>
      <c r="GO389" s="388"/>
      <c r="GP389" s="388"/>
      <c r="GQ389" s="388"/>
    </row>
    <row r="390" spans="1:199" s="3" customFormat="1" ht="21" customHeight="1">
      <c r="A390" s="457"/>
      <c r="B390" s="34"/>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69"/>
      <c r="BQ390" s="69"/>
      <c r="BR390" s="69"/>
      <c r="BS390" s="69"/>
      <c r="BT390" s="69"/>
      <c r="BU390" s="69"/>
      <c r="BV390" s="69"/>
      <c r="BW390" s="69"/>
      <c r="BX390" s="69"/>
      <c r="BY390" s="69"/>
      <c r="BZ390" s="69"/>
      <c r="CA390" s="69"/>
      <c r="CB390" s="69"/>
      <c r="CC390" s="69"/>
      <c r="CD390" s="69"/>
      <c r="CE390" s="69"/>
      <c r="CF390" s="69"/>
      <c r="CG390" s="69"/>
      <c r="CH390" s="69"/>
      <c r="CI390" s="69"/>
      <c r="CJ390" s="69"/>
      <c r="CK390" s="69"/>
      <c r="CL390" s="69"/>
      <c r="CM390" s="69"/>
      <c r="CN390" s="69"/>
      <c r="CO390" s="69"/>
      <c r="CP390" s="69"/>
      <c r="CQ390" s="69"/>
      <c r="CR390" s="69"/>
      <c r="CS390" s="69"/>
      <c r="CT390" s="69"/>
      <c r="CU390" s="69"/>
      <c r="CV390" s="69"/>
      <c r="CW390" s="69"/>
      <c r="CX390" s="69"/>
      <c r="CY390" s="69"/>
      <c r="CZ390" s="69"/>
      <c r="DA390" s="69"/>
      <c r="DB390" s="69"/>
      <c r="DC390" s="69"/>
      <c r="DD390" s="69"/>
      <c r="DE390" s="69"/>
      <c r="DF390" s="69"/>
      <c r="DG390" s="69"/>
      <c r="DH390" s="69"/>
      <c r="DI390" s="69"/>
      <c r="DJ390" s="69"/>
      <c r="DK390" s="69"/>
      <c r="DL390" s="69"/>
      <c r="DM390" s="69"/>
      <c r="DN390" s="69"/>
      <c r="DO390" s="69"/>
      <c r="DP390" s="69"/>
      <c r="DQ390" s="69"/>
      <c r="DR390" s="69"/>
      <c r="DS390" s="69"/>
      <c r="DT390" s="69"/>
      <c r="DU390" s="69"/>
      <c r="DV390" s="69"/>
      <c r="DW390" s="69"/>
      <c r="DX390" s="69"/>
      <c r="DY390" s="69"/>
      <c r="DZ390" s="69"/>
      <c r="EA390" s="69"/>
      <c r="EB390" s="69"/>
      <c r="EC390" s="69"/>
      <c r="ED390" s="69"/>
      <c r="EE390" s="69"/>
      <c r="EF390" s="69"/>
      <c r="EG390" s="69"/>
      <c r="EH390" s="69"/>
      <c r="EI390" s="69"/>
      <c r="EJ390" s="69"/>
      <c r="EK390" s="69"/>
      <c r="EL390" s="69"/>
      <c r="EM390" s="69"/>
      <c r="EN390" s="69"/>
      <c r="EO390" s="69"/>
      <c r="EP390" s="69"/>
      <c r="EQ390" s="69"/>
      <c r="ER390" s="69"/>
      <c r="ES390" s="69"/>
      <c r="ET390" s="69"/>
      <c r="EU390" s="69"/>
      <c r="EV390" s="69"/>
      <c r="EW390" s="69"/>
      <c r="EX390" s="69"/>
      <c r="EY390" s="69"/>
      <c r="EZ390" s="69"/>
      <c r="FA390" s="69"/>
      <c r="FB390" s="69"/>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69"/>
      <c r="GF390" s="69"/>
      <c r="GG390" s="69"/>
      <c r="GH390" s="69"/>
      <c r="GI390" s="69"/>
      <c r="GJ390" s="34"/>
      <c r="GL390" s="388"/>
      <c r="GM390" s="388"/>
      <c r="GN390" s="388"/>
      <c r="GO390" s="388"/>
      <c r="GP390" s="388"/>
      <c r="GQ390" s="388"/>
    </row>
    <row r="391" spans="1:199" s="9" customFormat="1" ht="18" customHeight="1">
      <c r="A391" s="457"/>
      <c r="B391" s="35"/>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c r="AR391" s="69"/>
      <c r="AS391" s="69"/>
      <c r="AT391" s="69"/>
      <c r="AU391" s="69"/>
      <c r="AV391" s="69"/>
      <c r="AW391" s="69"/>
      <c r="AX391" s="69"/>
      <c r="AY391" s="69"/>
      <c r="AZ391" s="69"/>
      <c r="BA391" s="69"/>
      <c r="BB391" s="69"/>
      <c r="BC391" s="69"/>
      <c r="BD391" s="69"/>
      <c r="BE391" s="69"/>
      <c r="BF391" s="69"/>
      <c r="BG391" s="69"/>
      <c r="BH391" s="69"/>
      <c r="BI391" s="69"/>
      <c r="BJ391" s="69"/>
      <c r="BK391" s="69"/>
      <c r="BL391" s="69"/>
      <c r="BM391" s="69"/>
      <c r="BN391" s="69"/>
      <c r="BO391" s="69"/>
      <c r="BP391" s="69"/>
      <c r="BQ391" s="69"/>
      <c r="BR391" s="69"/>
      <c r="BS391" s="69"/>
      <c r="BT391" s="69"/>
      <c r="BU391" s="69"/>
      <c r="BV391" s="69"/>
      <c r="BW391" s="69"/>
      <c r="BX391" s="69"/>
      <c r="BY391" s="69"/>
      <c r="BZ391" s="69"/>
      <c r="CA391" s="69"/>
      <c r="CB391" s="69"/>
      <c r="CC391" s="69"/>
      <c r="CD391" s="69"/>
      <c r="CE391" s="69"/>
      <c r="CF391" s="69"/>
      <c r="CG391" s="69"/>
      <c r="CH391" s="69"/>
      <c r="CI391" s="69"/>
      <c r="CJ391" s="69"/>
      <c r="CK391" s="69"/>
      <c r="CL391" s="69"/>
      <c r="CM391" s="69"/>
      <c r="CN391" s="69"/>
      <c r="CO391" s="69"/>
      <c r="CP391" s="69"/>
      <c r="CQ391" s="69"/>
      <c r="CR391" s="69"/>
      <c r="CS391" s="69"/>
      <c r="CT391" s="69"/>
      <c r="CU391" s="69"/>
      <c r="CV391" s="69"/>
      <c r="CW391" s="69"/>
      <c r="CX391" s="69"/>
      <c r="CY391" s="69"/>
      <c r="CZ391" s="69"/>
      <c r="DA391" s="69"/>
      <c r="DB391" s="69"/>
      <c r="DC391" s="69"/>
      <c r="DD391" s="69"/>
      <c r="DE391" s="69"/>
      <c r="DF391" s="69"/>
      <c r="DG391" s="69"/>
      <c r="DH391" s="69"/>
      <c r="DI391" s="69"/>
      <c r="DJ391" s="69"/>
      <c r="DK391" s="69"/>
      <c r="DL391" s="69"/>
      <c r="DM391" s="69"/>
      <c r="DN391" s="69"/>
      <c r="DO391" s="69"/>
      <c r="DP391" s="69"/>
      <c r="DQ391" s="69"/>
      <c r="DR391" s="69"/>
      <c r="DS391" s="69"/>
      <c r="DT391" s="69"/>
      <c r="DU391" s="69"/>
      <c r="DV391" s="69"/>
      <c r="DW391" s="69"/>
      <c r="DX391" s="69"/>
      <c r="DY391" s="69"/>
      <c r="DZ391" s="69"/>
      <c r="EA391" s="69"/>
      <c r="EB391" s="69"/>
      <c r="EC391" s="69"/>
      <c r="ED391" s="69"/>
      <c r="EE391" s="69"/>
      <c r="EF391" s="69"/>
      <c r="EG391" s="69"/>
      <c r="EH391" s="69"/>
      <c r="EI391" s="69"/>
      <c r="EJ391" s="69"/>
      <c r="EK391" s="69"/>
      <c r="EL391" s="69"/>
      <c r="EM391" s="69"/>
      <c r="EN391" s="69"/>
      <c r="EO391" s="69"/>
      <c r="EP391" s="69"/>
      <c r="EQ391" s="69"/>
      <c r="ER391" s="69"/>
      <c r="ES391" s="69"/>
      <c r="ET391" s="69"/>
      <c r="EU391" s="69"/>
      <c r="EV391" s="69"/>
      <c r="EW391" s="69"/>
      <c r="EX391" s="69"/>
      <c r="EY391" s="69"/>
      <c r="EZ391" s="69"/>
      <c r="FA391" s="69"/>
      <c r="FB391" s="69"/>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69"/>
      <c r="GF391" s="69"/>
      <c r="GG391" s="69"/>
      <c r="GH391" s="69"/>
      <c r="GI391" s="69"/>
      <c r="GJ391" s="35"/>
      <c r="GL391" s="388"/>
      <c r="GM391" s="388"/>
      <c r="GN391" s="388"/>
      <c r="GO391" s="388"/>
      <c r="GP391" s="388"/>
      <c r="GQ391" s="388"/>
    </row>
    <row r="392" spans="1:199" s="9" customFormat="1" ht="21.75" customHeight="1">
      <c r="A392" s="457"/>
      <c r="B392" s="35"/>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c r="AN392" s="69"/>
      <c r="AO392" s="69"/>
      <c r="AP392" s="69"/>
      <c r="AQ392" s="69"/>
      <c r="AR392" s="69"/>
      <c r="AS392" s="69"/>
      <c r="AT392" s="69"/>
      <c r="AU392" s="69"/>
      <c r="AV392" s="69"/>
      <c r="AW392" s="69"/>
      <c r="AX392" s="69"/>
      <c r="AY392" s="69"/>
      <c r="AZ392" s="69"/>
      <c r="BA392" s="69"/>
      <c r="BB392" s="69"/>
      <c r="BC392" s="69"/>
      <c r="BD392" s="69"/>
      <c r="BE392" s="69"/>
      <c r="BF392" s="69"/>
      <c r="BG392" s="69"/>
      <c r="BH392" s="69"/>
      <c r="BI392" s="69"/>
      <c r="BJ392" s="69"/>
      <c r="BK392" s="69"/>
      <c r="BL392" s="69"/>
      <c r="BM392" s="69"/>
      <c r="BN392" s="69"/>
      <c r="BO392" s="69"/>
      <c r="BP392" s="69"/>
      <c r="BQ392" s="69"/>
      <c r="BR392" s="69"/>
      <c r="BS392" s="69"/>
      <c r="BT392" s="69"/>
      <c r="BU392" s="69"/>
      <c r="BV392" s="69"/>
      <c r="BW392" s="69"/>
      <c r="BX392" s="69"/>
      <c r="BY392" s="69"/>
      <c r="BZ392" s="69"/>
      <c r="CA392" s="69"/>
      <c r="CB392" s="69"/>
      <c r="CC392" s="69"/>
      <c r="CD392" s="69"/>
      <c r="CE392" s="69"/>
      <c r="CF392" s="69"/>
      <c r="CG392" s="69"/>
      <c r="CH392" s="69"/>
      <c r="CI392" s="69"/>
      <c r="CJ392" s="69"/>
      <c r="CK392" s="69"/>
      <c r="CL392" s="69"/>
      <c r="CM392" s="69"/>
      <c r="CN392" s="69"/>
      <c r="CO392" s="69"/>
      <c r="CP392" s="69"/>
      <c r="CQ392" s="69"/>
      <c r="CR392" s="69"/>
      <c r="CS392" s="69"/>
      <c r="CT392" s="69"/>
      <c r="CU392" s="69"/>
      <c r="CV392" s="69"/>
      <c r="CW392" s="69"/>
      <c r="CX392" s="69"/>
      <c r="CY392" s="69"/>
      <c r="CZ392" s="69"/>
      <c r="DA392" s="69"/>
      <c r="DB392" s="69"/>
      <c r="DC392" s="69"/>
      <c r="DD392" s="69"/>
      <c r="DE392" s="69"/>
      <c r="DF392" s="69"/>
      <c r="DG392" s="69"/>
      <c r="DH392" s="69"/>
      <c r="DI392" s="69"/>
      <c r="DJ392" s="69"/>
      <c r="DK392" s="69"/>
      <c r="DL392" s="69"/>
      <c r="DM392" s="69"/>
      <c r="DN392" s="69"/>
      <c r="DO392" s="69"/>
      <c r="DP392" s="69"/>
      <c r="DQ392" s="69"/>
      <c r="DR392" s="69"/>
      <c r="DS392" s="69"/>
      <c r="DT392" s="69"/>
      <c r="DU392" s="69"/>
      <c r="DV392" s="69"/>
      <c r="DW392" s="69"/>
      <c r="DX392" s="69"/>
      <c r="DY392" s="69"/>
      <c r="DZ392" s="69"/>
      <c r="EA392" s="69"/>
      <c r="EB392" s="69"/>
      <c r="EC392" s="69"/>
      <c r="ED392" s="69"/>
      <c r="EE392" s="69"/>
      <c r="EF392" s="69"/>
      <c r="EG392" s="69"/>
      <c r="EH392" s="69"/>
      <c r="EI392" s="69"/>
      <c r="EJ392" s="69"/>
      <c r="EK392" s="69"/>
      <c r="EL392" s="69"/>
      <c r="EM392" s="69"/>
      <c r="EN392" s="69"/>
      <c r="EO392" s="69"/>
      <c r="EP392" s="69"/>
      <c r="EQ392" s="69"/>
      <c r="ER392" s="69"/>
      <c r="ES392" s="69"/>
      <c r="ET392" s="69"/>
      <c r="EU392" s="69"/>
      <c r="EV392" s="69"/>
      <c r="EW392" s="69"/>
      <c r="EX392" s="69"/>
      <c r="EY392" s="69"/>
      <c r="EZ392" s="69"/>
      <c r="FA392" s="69"/>
      <c r="FB392" s="69"/>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69"/>
      <c r="GF392" s="69"/>
      <c r="GG392" s="69"/>
      <c r="GH392" s="69"/>
      <c r="GI392" s="69"/>
      <c r="GJ392" s="35"/>
      <c r="GL392" s="388"/>
      <c r="GM392" s="388"/>
      <c r="GN392" s="388"/>
      <c r="GO392" s="388"/>
      <c r="GP392" s="388"/>
      <c r="GQ392" s="388"/>
    </row>
    <row r="393" spans="1:199" s="9" customFormat="1" ht="21.75" customHeight="1">
      <c r="A393" s="457"/>
      <c r="B393" s="35"/>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c r="BF393" s="69"/>
      <c r="BG393" s="69"/>
      <c r="BH393" s="69"/>
      <c r="BI393" s="69"/>
      <c r="BJ393" s="69"/>
      <c r="BK393" s="69"/>
      <c r="BL393" s="69"/>
      <c r="BM393" s="69"/>
      <c r="BN393" s="69"/>
      <c r="BO393" s="69"/>
      <c r="BP393" s="69"/>
      <c r="BQ393" s="69"/>
      <c r="BR393" s="69"/>
      <c r="BS393" s="69"/>
      <c r="BT393" s="69"/>
      <c r="BU393" s="69"/>
      <c r="BV393" s="69"/>
      <c r="BW393" s="69"/>
      <c r="BX393" s="69"/>
      <c r="BY393" s="69"/>
      <c r="BZ393" s="69"/>
      <c r="CA393" s="69"/>
      <c r="CB393" s="69"/>
      <c r="CC393" s="69"/>
      <c r="CD393" s="69"/>
      <c r="CE393" s="69"/>
      <c r="CF393" s="69"/>
      <c r="CG393" s="69"/>
      <c r="CH393" s="69"/>
      <c r="CI393" s="69"/>
      <c r="CJ393" s="69"/>
      <c r="CK393" s="69"/>
      <c r="CL393" s="69"/>
      <c r="CM393" s="69"/>
      <c r="CN393" s="69"/>
      <c r="CO393" s="69"/>
      <c r="CP393" s="69"/>
      <c r="CQ393" s="69"/>
      <c r="CR393" s="69"/>
      <c r="CS393" s="69"/>
      <c r="CT393" s="69"/>
      <c r="CU393" s="69"/>
      <c r="CV393" s="69"/>
      <c r="CW393" s="69"/>
      <c r="CX393" s="69"/>
      <c r="CY393" s="69"/>
      <c r="CZ393" s="69"/>
      <c r="DA393" s="69"/>
      <c r="DB393" s="69"/>
      <c r="DC393" s="69"/>
      <c r="DD393" s="69"/>
      <c r="DE393" s="69"/>
      <c r="DF393" s="69"/>
      <c r="DG393" s="69"/>
      <c r="DH393" s="69"/>
      <c r="DI393" s="69"/>
      <c r="DJ393" s="69"/>
      <c r="DK393" s="69"/>
      <c r="DL393" s="69"/>
      <c r="DM393" s="69"/>
      <c r="DN393" s="69"/>
      <c r="DO393" s="69"/>
      <c r="DP393" s="69"/>
      <c r="DQ393" s="69"/>
      <c r="DR393" s="69"/>
      <c r="DS393" s="69"/>
      <c r="DT393" s="69"/>
      <c r="DU393" s="69"/>
      <c r="DV393" s="69"/>
      <c r="DW393" s="69"/>
      <c r="DX393" s="69"/>
      <c r="DY393" s="69"/>
      <c r="DZ393" s="69"/>
      <c r="EA393" s="69"/>
      <c r="EB393" s="69"/>
      <c r="EC393" s="69"/>
      <c r="ED393" s="69"/>
      <c r="EE393" s="69"/>
      <c r="EF393" s="69"/>
      <c r="EG393" s="69"/>
      <c r="EH393" s="69"/>
      <c r="EI393" s="69"/>
      <c r="EJ393" s="69"/>
      <c r="EK393" s="69"/>
      <c r="EL393" s="69"/>
      <c r="EM393" s="69"/>
      <c r="EN393" s="69"/>
      <c r="EO393" s="69"/>
      <c r="EP393" s="69"/>
      <c r="EQ393" s="69"/>
      <c r="ER393" s="69"/>
      <c r="ES393" s="69"/>
      <c r="ET393" s="69"/>
      <c r="EU393" s="69"/>
      <c r="EV393" s="69"/>
      <c r="EW393" s="69"/>
      <c r="EX393" s="69"/>
      <c r="EY393" s="69"/>
      <c r="EZ393" s="69"/>
      <c r="FA393" s="69"/>
      <c r="FB393" s="69"/>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69"/>
      <c r="GF393" s="69"/>
      <c r="GG393" s="69"/>
      <c r="GH393" s="69"/>
      <c r="GI393" s="69"/>
      <c r="GJ393" s="35"/>
      <c r="GK393" s="147"/>
      <c r="GL393" s="388"/>
      <c r="GM393" s="388"/>
      <c r="GN393" s="388"/>
      <c r="GO393" s="388"/>
      <c r="GP393" s="388"/>
      <c r="GQ393" s="388"/>
    </row>
    <row r="394" spans="1:199" ht="15">
      <c r="A394" s="457"/>
      <c r="B394" s="33"/>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c r="BF394" s="69"/>
      <c r="BG394" s="69"/>
      <c r="BH394" s="69"/>
      <c r="BI394" s="69"/>
      <c r="BJ394" s="69"/>
      <c r="BK394" s="69"/>
      <c r="BL394" s="69"/>
      <c r="BM394" s="69"/>
      <c r="BN394" s="69"/>
      <c r="BO394" s="69"/>
      <c r="BP394" s="69"/>
      <c r="BQ394" s="69"/>
      <c r="BR394" s="69"/>
      <c r="BS394" s="69"/>
      <c r="BT394" s="69"/>
      <c r="BU394" s="69"/>
      <c r="BV394" s="69"/>
      <c r="BW394" s="69"/>
      <c r="BX394" s="69"/>
      <c r="BY394" s="69"/>
      <c r="BZ394" s="69"/>
      <c r="CA394" s="69"/>
      <c r="CB394" s="69"/>
      <c r="CC394" s="69"/>
      <c r="CD394" s="69"/>
      <c r="CE394" s="69"/>
      <c r="CF394" s="69"/>
      <c r="CG394" s="69"/>
      <c r="CH394" s="69"/>
      <c r="CI394" s="69"/>
      <c r="CJ394" s="69"/>
      <c r="CK394" s="69"/>
      <c r="CL394" s="69"/>
      <c r="CM394" s="69"/>
      <c r="CN394" s="69"/>
      <c r="CO394" s="69"/>
      <c r="CP394" s="69"/>
      <c r="CQ394" s="69"/>
      <c r="CR394" s="69"/>
      <c r="CS394" s="69"/>
      <c r="CT394" s="69"/>
      <c r="CU394" s="69"/>
      <c r="CV394" s="69"/>
      <c r="CW394" s="69"/>
      <c r="CX394" s="69"/>
      <c r="CY394" s="69"/>
      <c r="CZ394" s="69"/>
      <c r="DA394" s="69"/>
      <c r="DB394" s="69"/>
      <c r="DC394" s="69"/>
      <c r="DD394" s="69"/>
      <c r="DE394" s="69"/>
      <c r="DF394" s="69"/>
      <c r="DG394" s="69"/>
      <c r="DH394" s="69"/>
      <c r="DI394" s="69"/>
      <c r="DJ394" s="69"/>
      <c r="DK394" s="69"/>
      <c r="DL394" s="69"/>
      <c r="DM394" s="69"/>
      <c r="DN394" s="69"/>
      <c r="DO394" s="69"/>
      <c r="DP394" s="69"/>
      <c r="DQ394" s="69"/>
      <c r="DR394" s="69"/>
      <c r="DS394" s="69"/>
      <c r="DT394" s="69"/>
      <c r="DU394" s="69"/>
      <c r="DV394" s="69"/>
      <c r="DW394" s="69"/>
      <c r="DX394" s="69"/>
      <c r="DY394" s="69"/>
      <c r="DZ394" s="69"/>
      <c r="EA394" s="69"/>
      <c r="EB394" s="69"/>
      <c r="EC394" s="69"/>
      <c r="ED394" s="69"/>
      <c r="EE394" s="69"/>
      <c r="EF394" s="69"/>
      <c r="EG394" s="69"/>
      <c r="EH394" s="69"/>
      <c r="EI394" s="69"/>
      <c r="EJ394" s="69"/>
      <c r="EK394" s="69"/>
      <c r="EL394" s="69"/>
      <c r="EM394" s="69"/>
      <c r="EN394" s="69"/>
      <c r="EO394" s="69"/>
      <c r="EP394" s="69"/>
      <c r="EQ394" s="69"/>
      <c r="ER394" s="69"/>
      <c r="ES394" s="69"/>
      <c r="ET394" s="69"/>
      <c r="EU394" s="69"/>
      <c r="EV394" s="69"/>
      <c r="EW394" s="69"/>
      <c r="EX394" s="69"/>
      <c r="EY394" s="69"/>
      <c r="EZ394" s="69"/>
      <c r="FA394" s="69"/>
      <c r="FB394" s="69"/>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69"/>
      <c r="GF394" s="69"/>
      <c r="GG394" s="69"/>
      <c r="GH394" s="69"/>
      <c r="GI394" s="69"/>
      <c r="GK394" s="142"/>
      <c r="GL394" s="388"/>
      <c r="GM394" s="388"/>
      <c r="GN394" s="388"/>
      <c r="GO394" s="388"/>
      <c r="GP394" s="388"/>
      <c r="GQ394" s="388"/>
    </row>
    <row r="395" spans="1:199" ht="15">
      <c r="A395" s="457"/>
      <c r="B395" s="33"/>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c r="BF395" s="69"/>
      <c r="BG395" s="69"/>
      <c r="BH395" s="69"/>
      <c r="BI395" s="69"/>
      <c r="BJ395" s="69"/>
      <c r="BK395" s="69"/>
      <c r="BL395" s="69"/>
      <c r="BM395" s="69"/>
      <c r="BN395" s="69"/>
      <c r="BO395" s="69"/>
      <c r="BP395" s="69"/>
      <c r="BQ395" s="69"/>
      <c r="BR395" s="69"/>
      <c r="BS395" s="69"/>
      <c r="BT395" s="69"/>
      <c r="BU395" s="69"/>
      <c r="BV395" s="69"/>
      <c r="BW395" s="69"/>
      <c r="BX395" s="69"/>
      <c r="BY395" s="69"/>
      <c r="BZ395" s="69"/>
      <c r="CA395" s="69"/>
      <c r="CB395" s="69"/>
      <c r="CC395" s="69"/>
      <c r="CD395" s="69"/>
      <c r="CE395" s="69"/>
      <c r="CF395" s="69"/>
      <c r="CG395" s="69"/>
      <c r="CH395" s="69"/>
      <c r="CI395" s="69"/>
      <c r="CJ395" s="69"/>
      <c r="CK395" s="69"/>
      <c r="CL395" s="69"/>
      <c r="CM395" s="69"/>
      <c r="CN395" s="69"/>
      <c r="CO395" s="69"/>
      <c r="CP395" s="69"/>
      <c r="CQ395" s="69"/>
      <c r="CR395" s="69"/>
      <c r="CS395" s="69"/>
      <c r="CT395" s="69"/>
      <c r="CU395" s="69"/>
      <c r="CV395" s="69"/>
      <c r="CW395" s="69"/>
      <c r="CX395" s="69"/>
      <c r="CY395" s="69"/>
      <c r="CZ395" s="69"/>
      <c r="DA395" s="69"/>
      <c r="DB395" s="69"/>
      <c r="DC395" s="69"/>
      <c r="DD395" s="69"/>
      <c r="DE395" s="69"/>
      <c r="DF395" s="69"/>
      <c r="DG395" s="69"/>
      <c r="DH395" s="69"/>
      <c r="DI395" s="69"/>
      <c r="DJ395" s="69"/>
      <c r="DK395" s="69"/>
      <c r="DL395" s="69"/>
      <c r="DM395" s="69"/>
      <c r="DN395" s="69"/>
      <c r="DO395" s="69"/>
      <c r="DP395" s="69"/>
      <c r="DQ395" s="69"/>
      <c r="DR395" s="69"/>
      <c r="DS395" s="69"/>
      <c r="DT395" s="69"/>
      <c r="DU395" s="69"/>
      <c r="DV395" s="69"/>
      <c r="DW395" s="69"/>
      <c r="DX395" s="69"/>
      <c r="DY395" s="69"/>
      <c r="DZ395" s="69"/>
      <c r="EA395" s="69"/>
      <c r="EB395" s="69"/>
      <c r="EC395" s="69"/>
      <c r="ED395" s="69"/>
      <c r="EE395" s="69"/>
      <c r="EF395" s="69"/>
      <c r="EG395" s="69"/>
      <c r="EH395" s="69"/>
      <c r="EI395" s="69"/>
      <c r="EJ395" s="69"/>
      <c r="EK395" s="69"/>
      <c r="EL395" s="69"/>
      <c r="EM395" s="69"/>
      <c r="EN395" s="69"/>
      <c r="EO395" s="69"/>
      <c r="EP395" s="69"/>
      <c r="EQ395" s="69"/>
      <c r="ER395" s="69"/>
      <c r="ES395" s="69"/>
      <c r="ET395" s="69"/>
      <c r="EU395" s="69"/>
      <c r="EV395" s="69"/>
      <c r="EW395" s="69"/>
      <c r="EX395" s="69"/>
      <c r="EY395" s="69"/>
      <c r="EZ395" s="69"/>
      <c r="FA395" s="69"/>
      <c r="FB395" s="69"/>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69"/>
      <c r="GF395" s="69"/>
      <c r="GG395" s="69"/>
      <c r="GH395" s="69"/>
      <c r="GI395" s="69"/>
      <c r="GK395" s="148"/>
      <c r="GL395" s="388"/>
      <c r="GM395" s="388"/>
      <c r="GN395" s="388"/>
      <c r="GO395" s="388"/>
      <c r="GP395" s="388"/>
      <c r="GQ395" s="388"/>
    </row>
    <row r="396" spans="1:199" ht="15">
      <c r="A396" s="457"/>
      <c r="B396" s="33"/>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c r="BN396" s="69"/>
      <c r="BO396" s="69"/>
      <c r="BP396" s="69"/>
      <c r="BQ396" s="69"/>
      <c r="BR396" s="69"/>
      <c r="BS396" s="69"/>
      <c r="BT396" s="69"/>
      <c r="BU396" s="69"/>
      <c r="BV396" s="69"/>
      <c r="BW396" s="69"/>
      <c r="BX396" s="69"/>
      <c r="BY396" s="69"/>
      <c r="BZ396" s="69"/>
      <c r="CA396" s="69"/>
      <c r="CB396" s="69"/>
      <c r="CC396" s="69"/>
      <c r="CD396" s="69"/>
      <c r="CE396" s="69"/>
      <c r="CF396" s="69"/>
      <c r="CG396" s="69"/>
      <c r="CH396" s="69"/>
      <c r="CI396" s="69"/>
      <c r="CJ396" s="69"/>
      <c r="CK396" s="69"/>
      <c r="CL396" s="69"/>
      <c r="CM396" s="69"/>
      <c r="CN396" s="69"/>
      <c r="CO396" s="69"/>
      <c r="CP396" s="69"/>
      <c r="CQ396" s="69"/>
      <c r="CR396" s="69"/>
      <c r="CS396" s="69"/>
      <c r="CT396" s="69"/>
      <c r="CU396" s="69"/>
      <c r="CV396" s="69"/>
      <c r="CW396" s="69"/>
      <c r="CX396" s="69"/>
      <c r="CY396" s="69"/>
      <c r="CZ396" s="69"/>
      <c r="DA396" s="69"/>
      <c r="DB396" s="69"/>
      <c r="DC396" s="69"/>
      <c r="DD396" s="69"/>
      <c r="DE396" s="69"/>
      <c r="DF396" s="69"/>
      <c r="DG396" s="69"/>
      <c r="DH396" s="69"/>
      <c r="DI396" s="69"/>
      <c r="DJ396" s="69"/>
      <c r="DK396" s="69"/>
      <c r="DL396" s="69"/>
      <c r="DM396" s="69"/>
      <c r="DN396" s="69"/>
      <c r="DO396" s="69"/>
      <c r="DP396" s="69"/>
      <c r="DQ396" s="69"/>
      <c r="DR396" s="69"/>
      <c r="DS396" s="69"/>
      <c r="DT396" s="69"/>
      <c r="DU396" s="69"/>
      <c r="DV396" s="69"/>
      <c r="DW396" s="69"/>
      <c r="DX396" s="69"/>
      <c r="DY396" s="69"/>
      <c r="DZ396" s="69"/>
      <c r="EA396" s="69"/>
      <c r="EB396" s="69"/>
      <c r="EC396" s="69"/>
      <c r="ED396" s="69"/>
      <c r="EE396" s="69"/>
      <c r="EF396" s="69"/>
      <c r="EG396" s="69"/>
      <c r="EH396" s="69"/>
      <c r="EI396" s="69"/>
      <c r="EJ396" s="69"/>
      <c r="EK396" s="69"/>
      <c r="EL396" s="69"/>
      <c r="EM396" s="69"/>
      <c r="EN396" s="69"/>
      <c r="EO396" s="69"/>
      <c r="EP396" s="69"/>
      <c r="EQ396" s="69"/>
      <c r="ER396" s="69"/>
      <c r="ES396" s="69"/>
      <c r="ET396" s="69"/>
      <c r="EU396" s="69"/>
      <c r="EV396" s="69"/>
      <c r="EW396" s="69"/>
      <c r="EX396" s="69"/>
      <c r="EY396" s="69"/>
      <c r="EZ396" s="69"/>
      <c r="FA396" s="69"/>
      <c r="FB396" s="69"/>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69"/>
      <c r="GF396" s="69"/>
      <c r="GG396" s="69"/>
      <c r="GH396" s="69"/>
      <c r="GI396" s="69"/>
      <c r="GK396" s="148"/>
      <c r="GL396" s="388"/>
      <c r="GM396" s="388"/>
      <c r="GN396" s="388"/>
      <c r="GO396" s="388"/>
      <c r="GP396" s="388"/>
      <c r="GQ396" s="388"/>
    </row>
    <row r="397" spans="1:199" ht="15">
      <c r="A397" s="457"/>
      <c r="B397" s="33"/>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c r="AR397" s="69"/>
      <c r="AS397" s="69"/>
      <c r="AT397" s="69"/>
      <c r="AU397" s="69"/>
      <c r="AV397" s="69"/>
      <c r="AW397" s="69"/>
      <c r="AX397" s="69"/>
      <c r="AY397" s="69"/>
      <c r="AZ397" s="69"/>
      <c r="BA397" s="69"/>
      <c r="BB397" s="69"/>
      <c r="BC397" s="69"/>
      <c r="BD397" s="69"/>
      <c r="BE397" s="69"/>
      <c r="BF397" s="69"/>
      <c r="BG397" s="69"/>
      <c r="BH397" s="69"/>
      <c r="BI397" s="69"/>
      <c r="BJ397" s="69"/>
      <c r="BK397" s="69"/>
      <c r="BL397" s="69"/>
      <c r="BM397" s="69"/>
      <c r="BN397" s="69"/>
      <c r="BO397" s="69"/>
      <c r="BP397" s="69"/>
      <c r="BQ397" s="69"/>
      <c r="BR397" s="69"/>
      <c r="BS397" s="69"/>
      <c r="BT397" s="69"/>
      <c r="BU397" s="69"/>
      <c r="BV397" s="69"/>
      <c r="BW397" s="69"/>
      <c r="BX397" s="69"/>
      <c r="BY397" s="69"/>
      <c r="BZ397" s="69"/>
      <c r="CA397" s="69"/>
      <c r="CB397" s="69"/>
      <c r="CC397" s="69"/>
      <c r="CD397" s="69"/>
      <c r="CE397" s="69"/>
      <c r="CF397" s="69"/>
      <c r="CG397" s="69"/>
      <c r="CH397" s="69"/>
      <c r="CI397" s="69"/>
      <c r="CJ397" s="69"/>
      <c r="CK397" s="69"/>
      <c r="CL397" s="69"/>
      <c r="CM397" s="69"/>
      <c r="CN397" s="69"/>
      <c r="CO397" s="69"/>
      <c r="CP397" s="69"/>
      <c r="CQ397" s="69"/>
      <c r="CR397" s="69"/>
      <c r="CS397" s="69"/>
      <c r="CT397" s="69"/>
      <c r="CU397" s="69"/>
      <c r="CV397" s="69"/>
      <c r="CW397" s="69"/>
      <c r="CX397" s="69"/>
      <c r="CY397" s="69"/>
      <c r="CZ397" s="69"/>
      <c r="DA397" s="69"/>
      <c r="DB397" s="69"/>
      <c r="DC397" s="69"/>
      <c r="DD397" s="69"/>
      <c r="DE397" s="69"/>
      <c r="DF397" s="69"/>
      <c r="DG397" s="69"/>
      <c r="DH397" s="69"/>
      <c r="DI397" s="69"/>
      <c r="DJ397" s="69"/>
      <c r="DK397" s="69"/>
      <c r="DL397" s="69"/>
      <c r="DM397" s="69"/>
      <c r="DN397" s="69"/>
      <c r="DO397" s="69"/>
      <c r="DP397" s="69"/>
      <c r="DQ397" s="69"/>
      <c r="DR397" s="69"/>
      <c r="DS397" s="69"/>
      <c r="DT397" s="69"/>
      <c r="DU397" s="69"/>
      <c r="DV397" s="69"/>
      <c r="DW397" s="69"/>
      <c r="DX397" s="69"/>
      <c r="DY397" s="69"/>
      <c r="DZ397" s="69"/>
      <c r="EA397" s="69"/>
      <c r="EB397" s="69"/>
      <c r="EC397" s="69"/>
      <c r="ED397" s="69"/>
      <c r="EE397" s="69"/>
      <c r="EF397" s="69"/>
      <c r="EG397" s="69"/>
      <c r="EH397" s="69"/>
      <c r="EI397" s="69"/>
      <c r="EJ397" s="69"/>
      <c r="EK397" s="69"/>
      <c r="EL397" s="69"/>
      <c r="EM397" s="69"/>
      <c r="EN397" s="69"/>
      <c r="EO397" s="69"/>
      <c r="EP397" s="69"/>
      <c r="EQ397" s="69"/>
      <c r="ER397" s="69"/>
      <c r="ES397" s="69"/>
      <c r="ET397" s="69"/>
      <c r="EU397" s="69"/>
      <c r="EV397" s="69"/>
      <c r="EW397" s="69"/>
      <c r="EX397" s="69"/>
      <c r="EY397" s="69"/>
      <c r="EZ397" s="69"/>
      <c r="FA397" s="69"/>
      <c r="FB397" s="69"/>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69"/>
      <c r="GF397" s="69"/>
      <c r="GG397" s="69"/>
      <c r="GH397" s="69"/>
      <c r="GI397" s="69"/>
      <c r="GK397" s="458"/>
      <c r="GL397" s="388"/>
      <c r="GM397" s="388"/>
      <c r="GN397" s="388"/>
      <c r="GO397" s="388"/>
      <c r="GP397" s="388"/>
      <c r="GQ397" s="388"/>
    </row>
    <row r="398" spans="1:199" ht="15">
      <c r="A398" s="457"/>
      <c r="B398" s="33"/>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c r="BU398" s="69"/>
      <c r="BV398" s="69"/>
      <c r="BW398" s="69"/>
      <c r="BX398" s="69"/>
      <c r="BY398" s="69"/>
      <c r="BZ398" s="69"/>
      <c r="CA398" s="69"/>
      <c r="CB398" s="69"/>
      <c r="CC398" s="69"/>
      <c r="CD398" s="69"/>
      <c r="CE398" s="69"/>
      <c r="CF398" s="69"/>
      <c r="CG398" s="69"/>
      <c r="CH398" s="69"/>
      <c r="CI398" s="69"/>
      <c r="CJ398" s="69"/>
      <c r="CK398" s="69"/>
      <c r="CL398" s="69"/>
      <c r="CM398" s="69"/>
      <c r="CN398" s="69"/>
      <c r="CO398" s="69"/>
      <c r="CP398" s="69"/>
      <c r="CQ398" s="69"/>
      <c r="CR398" s="69"/>
      <c r="CS398" s="69"/>
      <c r="CT398" s="69"/>
      <c r="CU398" s="69"/>
      <c r="CV398" s="69"/>
      <c r="CW398" s="69"/>
      <c r="CX398" s="69"/>
      <c r="CY398" s="69"/>
      <c r="CZ398" s="69"/>
      <c r="DA398" s="69"/>
      <c r="DB398" s="69"/>
      <c r="DC398" s="69"/>
      <c r="DD398" s="69"/>
      <c r="DE398" s="69"/>
      <c r="DF398" s="69"/>
      <c r="DG398" s="69"/>
      <c r="DH398" s="69"/>
      <c r="DI398" s="69"/>
      <c r="DJ398" s="69"/>
      <c r="DK398" s="69"/>
      <c r="DL398" s="69"/>
      <c r="DM398" s="69"/>
      <c r="DN398" s="69"/>
      <c r="DO398" s="69"/>
      <c r="DP398" s="69"/>
      <c r="DQ398" s="69"/>
      <c r="DR398" s="69"/>
      <c r="DS398" s="69"/>
      <c r="DT398" s="69"/>
      <c r="DU398" s="69"/>
      <c r="DV398" s="69"/>
      <c r="DW398" s="69"/>
      <c r="DX398" s="69"/>
      <c r="DY398" s="69"/>
      <c r="DZ398" s="69"/>
      <c r="EA398" s="69"/>
      <c r="EB398" s="69"/>
      <c r="EC398" s="69"/>
      <c r="ED398" s="69"/>
      <c r="EE398" s="69"/>
      <c r="EF398" s="69"/>
      <c r="EG398" s="69"/>
      <c r="EH398" s="69"/>
      <c r="EI398" s="69"/>
      <c r="EJ398" s="69"/>
      <c r="EK398" s="69"/>
      <c r="EL398" s="69"/>
      <c r="EM398" s="69"/>
      <c r="EN398" s="69"/>
      <c r="EO398" s="69"/>
      <c r="EP398" s="69"/>
      <c r="EQ398" s="69"/>
      <c r="ER398" s="69"/>
      <c r="ES398" s="69"/>
      <c r="ET398" s="69"/>
      <c r="EU398" s="69"/>
      <c r="EV398" s="69"/>
      <c r="EW398" s="69"/>
      <c r="EX398" s="69"/>
      <c r="EY398" s="69"/>
      <c r="EZ398" s="69"/>
      <c r="FA398" s="69"/>
      <c r="FB398" s="69"/>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69"/>
      <c r="GF398" s="69"/>
      <c r="GG398" s="69"/>
      <c r="GH398" s="69"/>
      <c r="GI398" s="69"/>
      <c r="GK398" s="459"/>
      <c r="GL398" s="388"/>
      <c r="GM398" s="388"/>
      <c r="GN398" s="388"/>
      <c r="GO398" s="388"/>
      <c r="GP398" s="388"/>
      <c r="GQ398" s="388"/>
    </row>
    <row r="399" spans="1:199" ht="15">
      <c r="A399" s="457"/>
      <c r="B399" s="33"/>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c r="CO399" s="69"/>
      <c r="CP399" s="69"/>
      <c r="CQ399" s="69"/>
      <c r="CR399" s="69"/>
      <c r="CS399" s="69"/>
      <c r="CT399" s="69"/>
      <c r="CU399" s="69"/>
      <c r="CV399" s="69"/>
      <c r="CW399" s="69"/>
      <c r="CX399" s="69"/>
      <c r="CY399" s="69"/>
      <c r="CZ399" s="69"/>
      <c r="DA399" s="69"/>
      <c r="DB399" s="69"/>
      <c r="DC399" s="69"/>
      <c r="DD399" s="69"/>
      <c r="DE399" s="69"/>
      <c r="DF399" s="69"/>
      <c r="DG399" s="69"/>
      <c r="DH399" s="69"/>
      <c r="DI399" s="69"/>
      <c r="DJ399" s="69"/>
      <c r="DK399" s="69"/>
      <c r="DL399" s="69"/>
      <c r="DM399" s="69"/>
      <c r="DN399" s="69"/>
      <c r="DO399" s="69"/>
      <c r="DP399" s="69"/>
      <c r="DQ399" s="69"/>
      <c r="DR399" s="69"/>
      <c r="DS399" s="69"/>
      <c r="DT399" s="69"/>
      <c r="DU399" s="69"/>
      <c r="DV399" s="69"/>
      <c r="DW399" s="69"/>
      <c r="DX399" s="69"/>
      <c r="DY399" s="69"/>
      <c r="DZ399" s="69"/>
      <c r="EA399" s="69"/>
      <c r="EB399" s="69"/>
      <c r="EC399" s="69"/>
      <c r="ED399" s="69"/>
      <c r="EE399" s="69"/>
      <c r="EF399" s="69"/>
      <c r="EG399" s="69"/>
      <c r="EH399" s="69"/>
      <c r="EI399" s="69"/>
      <c r="EJ399" s="69"/>
      <c r="EK399" s="69"/>
      <c r="EL399" s="69"/>
      <c r="EM399" s="69"/>
      <c r="EN399" s="69"/>
      <c r="EO399" s="69"/>
      <c r="EP399" s="69"/>
      <c r="EQ399" s="69"/>
      <c r="ER399" s="69"/>
      <c r="ES399" s="69"/>
      <c r="ET399" s="69"/>
      <c r="EU399" s="69"/>
      <c r="EV399" s="69"/>
      <c r="EW399" s="69"/>
      <c r="EX399" s="69"/>
      <c r="EY399" s="69"/>
      <c r="EZ399" s="69"/>
      <c r="FA399" s="69"/>
      <c r="FB399" s="69"/>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69"/>
      <c r="GF399" s="69"/>
      <c r="GG399" s="69"/>
      <c r="GH399" s="69"/>
      <c r="GI399" s="69"/>
      <c r="GK399" s="459"/>
      <c r="GL399" s="388"/>
      <c r="GM399" s="388"/>
      <c r="GN399" s="388"/>
      <c r="GO399" s="388"/>
      <c r="GP399" s="388"/>
      <c r="GQ399" s="388"/>
    </row>
    <row r="400" spans="1:199" ht="15">
      <c r="A400" s="457"/>
      <c r="B400" s="33"/>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69"/>
      <c r="AS400" s="69"/>
      <c r="AT400" s="69"/>
      <c r="AU400" s="69"/>
      <c r="AV400" s="69"/>
      <c r="AW400" s="69"/>
      <c r="AX400" s="69"/>
      <c r="AY400" s="69"/>
      <c r="AZ400" s="69"/>
      <c r="BA400" s="69"/>
      <c r="BB400" s="69"/>
      <c r="BC400" s="69"/>
      <c r="BD400" s="69"/>
      <c r="BE400" s="69"/>
      <c r="BF400" s="69"/>
      <c r="BG400" s="69"/>
      <c r="BH400" s="69"/>
      <c r="BI400" s="69"/>
      <c r="BJ400" s="69"/>
      <c r="BK400" s="69"/>
      <c r="BL400" s="69"/>
      <c r="BM400" s="69"/>
      <c r="BN400" s="69"/>
      <c r="BO400" s="69"/>
      <c r="BP400" s="69"/>
      <c r="BQ400" s="69"/>
      <c r="BR400" s="69"/>
      <c r="BS400" s="69"/>
      <c r="BT400" s="69"/>
      <c r="BU400" s="69"/>
      <c r="BV400" s="69"/>
      <c r="BW400" s="69"/>
      <c r="BX400" s="69"/>
      <c r="BY400" s="69"/>
      <c r="BZ400" s="69"/>
      <c r="CA400" s="69"/>
      <c r="CB400" s="69"/>
      <c r="CC400" s="69"/>
      <c r="CD400" s="69"/>
      <c r="CE400" s="69"/>
      <c r="CF400" s="69"/>
      <c r="CG400" s="69"/>
      <c r="CH400" s="69"/>
      <c r="CI400" s="69"/>
      <c r="CJ400" s="69"/>
      <c r="CK400" s="69"/>
      <c r="CL400" s="69"/>
      <c r="CM400" s="69"/>
      <c r="CN400" s="69"/>
      <c r="CO400" s="69"/>
      <c r="CP400" s="69"/>
      <c r="CQ400" s="69"/>
      <c r="CR400" s="69"/>
      <c r="CS400" s="69"/>
      <c r="CT400" s="69"/>
      <c r="CU400" s="69"/>
      <c r="CV400" s="69"/>
      <c r="CW400" s="69"/>
      <c r="CX400" s="69"/>
      <c r="CY400" s="69"/>
      <c r="CZ400" s="69"/>
      <c r="DA400" s="69"/>
      <c r="DB400" s="69"/>
      <c r="DC400" s="69"/>
      <c r="DD400" s="69"/>
      <c r="DE400" s="69"/>
      <c r="DF400" s="69"/>
      <c r="DG400" s="69"/>
      <c r="DH400" s="69"/>
      <c r="DI400" s="69"/>
      <c r="DJ400" s="69"/>
      <c r="DK400" s="69"/>
      <c r="DL400" s="69"/>
      <c r="DM400" s="69"/>
      <c r="DN400" s="69"/>
      <c r="DO400" s="69"/>
      <c r="DP400" s="69"/>
      <c r="DQ400" s="69"/>
      <c r="DR400" s="69"/>
      <c r="DS400" s="69"/>
      <c r="DT400" s="69"/>
      <c r="DU400" s="69"/>
      <c r="DV400" s="69"/>
      <c r="DW400" s="69"/>
      <c r="DX400" s="69"/>
      <c r="DY400" s="69"/>
      <c r="DZ400" s="69"/>
      <c r="EA400" s="69"/>
      <c r="EB400" s="69"/>
      <c r="EC400" s="69"/>
      <c r="ED400" s="69"/>
      <c r="EE400" s="69"/>
      <c r="EF400" s="69"/>
      <c r="EG400" s="69"/>
      <c r="EH400" s="69"/>
      <c r="EI400" s="69"/>
      <c r="EJ400" s="69"/>
      <c r="EK400" s="69"/>
      <c r="EL400" s="69"/>
      <c r="EM400" s="69"/>
      <c r="EN400" s="69"/>
      <c r="EO400" s="69"/>
      <c r="EP400" s="69"/>
      <c r="EQ400" s="69"/>
      <c r="ER400" s="69"/>
      <c r="ES400" s="69"/>
      <c r="ET400" s="69"/>
      <c r="EU400" s="69"/>
      <c r="EV400" s="69"/>
      <c r="EW400" s="69"/>
      <c r="EX400" s="69"/>
      <c r="EY400" s="69"/>
      <c r="EZ400" s="69"/>
      <c r="FA400" s="69"/>
      <c r="FB400" s="69"/>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69"/>
      <c r="GF400" s="69"/>
      <c r="GG400" s="69"/>
      <c r="GH400" s="69"/>
      <c r="GI400" s="69"/>
      <c r="GK400" s="459"/>
      <c r="GL400" s="388"/>
      <c r="GM400" s="388"/>
      <c r="GN400" s="388"/>
      <c r="GO400" s="388"/>
      <c r="GP400" s="388"/>
      <c r="GQ400" s="388"/>
    </row>
    <row r="401" spans="1:199" ht="15">
      <c r="A401" s="457"/>
      <c r="B401" s="33"/>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69"/>
      <c r="AS401" s="69"/>
      <c r="AT401" s="69"/>
      <c r="AU401" s="69"/>
      <c r="AV401" s="69"/>
      <c r="AW401" s="69"/>
      <c r="AX401" s="69"/>
      <c r="AY401" s="69"/>
      <c r="AZ401" s="69"/>
      <c r="BA401" s="69"/>
      <c r="BB401" s="69"/>
      <c r="BC401" s="69"/>
      <c r="BD401" s="69"/>
      <c r="BE401" s="69"/>
      <c r="BF401" s="69"/>
      <c r="BG401" s="69"/>
      <c r="BH401" s="69"/>
      <c r="BI401" s="69"/>
      <c r="BJ401" s="69"/>
      <c r="BK401" s="69"/>
      <c r="BL401" s="69"/>
      <c r="BM401" s="69"/>
      <c r="BN401" s="69"/>
      <c r="BO401" s="69"/>
      <c r="BP401" s="69"/>
      <c r="BQ401" s="69"/>
      <c r="BR401" s="69"/>
      <c r="BS401" s="69"/>
      <c r="BT401" s="69"/>
      <c r="BU401" s="69"/>
      <c r="BV401" s="69"/>
      <c r="BW401" s="69"/>
      <c r="BX401" s="69"/>
      <c r="BY401" s="69"/>
      <c r="BZ401" s="69"/>
      <c r="CA401" s="69"/>
      <c r="CB401" s="69"/>
      <c r="CC401" s="69"/>
      <c r="CD401" s="69"/>
      <c r="CE401" s="69"/>
      <c r="CF401" s="69"/>
      <c r="CG401" s="69"/>
      <c r="CH401" s="69"/>
      <c r="CI401" s="69"/>
      <c r="CJ401" s="69"/>
      <c r="CK401" s="69"/>
      <c r="CL401" s="69"/>
      <c r="CM401" s="69"/>
      <c r="CN401" s="69"/>
      <c r="CO401" s="69"/>
      <c r="CP401" s="69"/>
      <c r="CQ401" s="69"/>
      <c r="CR401" s="69"/>
      <c r="CS401" s="69"/>
      <c r="CT401" s="69"/>
      <c r="CU401" s="69"/>
      <c r="CV401" s="69"/>
      <c r="CW401" s="69"/>
      <c r="CX401" s="69"/>
      <c r="CY401" s="69"/>
      <c r="CZ401" s="69"/>
      <c r="DA401" s="69"/>
      <c r="DB401" s="69"/>
      <c r="DC401" s="69"/>
      <c r="DD401" s="69"/>
      <c r="DE401" s="69"/>
      <c r="DF401" s="69"/>
      <c r="DG401" s="69"/>
      <c r="DH401" s="69"/>
      <c r="DI401" s="69"/>
      <c r="DJ401" s="69"/>
      <c r="DK401" s="69"/>
      <c r="DL401" s="69"/>
      <c r="DM401" s="69"/>
      <c r="DN401" s="69"/>
      <c r="DO401" s="69"/>
      <c r="DP401" s="69"/>
      <c r="DQ401" s="69"/>
      <c r="DR401" s="69"/>
      <c r="DS401" s="69"/>
      <c r="DT401" s="69"/>
      <c r="DU401" s="69"/>
      <c r="DV401" s="69"/>
      <c r="DW401" s="69"/>
      <c r="DX401" s="69"/>
      <c r="DY401" s="69"/>
      <c r="DZ401" s="69"/>
      <c r="EA401" s="69"/>
      <c r="EB401" s="69"/>
      <c r="EC401" s="69"/>
      <c r="ED401" s="69"/>
      <c r="EE401" s="69"/>
      <c r="EF401" s="69"/>
      <c r="EG401" s="69"/>
      <c r="EH401" s="69"/>
      <c r="EI401" s="69"/>
      <c r="EJ401" s="69"/>
      <c r="EK401" s="69"/>
      <c r="EL401" s="69"/>
      <c r="EM401" s="69"/>
      <c r="EN401" s="69"/>
      <c r="EO401" s="69"/>
      <c r="EP401" s="69"/>
      <c r="EQ401" s="69"/>
      <c r="ER401" s="69"/>
      <c r="ES401" s="69"/>
      <c r="ET401" s="69"/>
      <c r="EU401" s="69"/>
      <c r="EV401" s="69"/>
      <c r="EW401" s="69"/>
      <c r="EX401" s="69"/>
      <c r="EY401" s="69"/>
      <c r="EZ401" s="69"/>
      <c r="FA401" s="69"/>
      <c r="FB401" s="69"/>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69"/>
      <c r="GF401" s="69"/>
      <c r="GG401" s="69"/>
      <c r="GH401" s="69"/>
      <c r="GI401" s="69"/>
      <c r="GK401" s="459"/>
      <c r="GL401" s="388"/>
      <c r="GM401" s="388"/>
      <c r="GN401" s="388"/>
      <c r="GO401" s="388"/>
      <c r="GP401" s="388"/>
      <c r="GQ401" s="388"/>
    </row>
    <row r="402" spans="1:199" ht="15">
      <c r="A402" s="457"/>
      <c r="B402" s="33"/>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c r="AN402" s="69"/>
      <c r="AO402" s="69"/>
      <c r="AP402" s="69"/>
      <c r="AQ402" s="69"/>
      <c r="AR402" s="69"/>
      <c r="AS402" s="69"/>
      <c r="AT402" s="69"/>
      <c r="AU402" s="69"/>
      <c r="AV402" s="69"/>
      <c r="AW402" s="69"/>
      <c r="AX402" s="69"/>
      <c r="AY402" s="69"/>
      <c r="AZ402" s="69"/>
      <c r="BA402" s="69"/>
      <c r="BB402" s="69"/>
      <c r="BC402" s="69"/>
      <c r="BD402" s="69"/>
      <c r="BE402" s="69"/>
      <c r="BF402" s="69"/>
      <c r="BG402" s="69"/>
      <c r="BH402" s="69"/>
      <c r="BI402" s="69"/>
      <c r="BJ402" s="69"/>
      <c r="BK402" s="69"/>
      <c r="BL402" s="69"/>
      <c r="BM402" s="69"/>
      <c r="BN402" s="69"/>
      <c r="BO402" s="69"/>
      <c r="BP402" s="69"/>
      <c r="BQ402" s="69"/>
      <c r="BR402" s="69"/>
      <c r="BS402" s="69"/>
      <c r="BT402" s="69"/>
      <c r="BU402" s="69"/>
      <c r="BV402" s="69"/>
      <c r="BW402" s="69"/>
      <c r="BX402" s="69"/>
      <c r="BY402" s="69"/>
      <c r="BZ402" s="69"/>
      <c r="CA402" s="69"/>
      <c r="CB402" s="69"/>
      <c r="CC402" s="69"/>
      <c r="CD402" s="69"/>
      <c r="CE402" s="69"/>
      <c r="CF402" s="69"/>
      <c r="CG402" s="69"/>
      <c r="CH402" s="69"/>
      <c r="CI402" s="69"/>
      <c r="CJ402" s="69"/>
      <c r="CK402" s="69"/>
      <c r="CL402" s="69"/>
      <c r="CM402" s="69"/>
      <c r="CN402" s="69"/>
      <c r="CO402" s="69"/>
      <c r="CP402" s="69"/>
      <c r="CQ402" s="69"/>
      <c r="CR402" s="69"/>
      <c r="CS402" s="69"/>
      <c r="CT402" s="69"/>
      <c r="CU402" s="69"/>
      <c r="CV402" s="69"/>
      <c r="CW402" s="69"/>
      <c r="CX402" s="69"/>
      <c r="CY402" s="69"/>
      <c r="CZ402" s="69"/>
      <c r="DA402" s="69"/>
      <c r="DB402" s="69"/>
      <c r="DC402" s="69"/>
      <c r="DD402" s="69"/>
      <c r="DE402" s="69"/>
      <c r="DF402" s="69"/>
      <c r="DG402" s="69"/>
      <c r="DH402" s="69"/>
      <c r="DI402" s="69"/>
      <c r="DJ402" s="69"/>
      <c r="DK402" s="69"/>
      <c r="DL402" s="69"/>
      <c r="DM402" s="69"/>
      <c r="DN402" s="69"/>
      <c r="DO402" s="69"/>
      <c r="DP402" s="69"/>
      <c r="DQ402" s="69"/>
      <c r="DR402" s="69"/>
      <c r="DS402" s="69"/>
      <c r="DT402" s="69"/>
      <c r="DU402" s="69"/>
      <c r="DV402" s="69"/>
      <c r="DW402" s="69"/>
      <c r="DX402" s="69"/>
      <c r="DY402" s="69"/>
      <c r="DZ402" s="69"/>
      <c r="EA402" s="69"/>
      <c r="EB402" s="69"/>
      <c r="EC402" s="69"/>
      <c r="ED402" s="69"/>
      <c r="EE402" s="69"/>
      <c r="EF402" s="69"/>
      <c r="EG402" s="69"/>
      <c r="EH402" s="69"/>
      <c r="EI402" s="69"/>
      <c r="EJ402" s="69"/>
      <c r="EK402" s="69"/>
      <c r="EL402" s="69"/>
      <c r="EM402" s="69"/>
      <c r="EN402" s="69"/>
      <c r="EO402" s="69"/>
      <c r="EP402" s="69"/>
      <c r="EQ402" s="69"/>
      <c r="ER402" s="69"/>
      <c r="ES402" s="69"/>
      <c r="ET402" s="69"/>
      <c r="EU402" s="69"/>
      <c r="EV402" s="69"/>
      <c r="EW402" s="69"/>
      <c r="EX402" s="69"/>
      <c r="EY402" s="69"/>
      <c r="EZ402" s="69"/>
      <c r="FA402" s="69"/>
      <c r="FB402" s="69"/>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69"/>
      <c r="GF402" s="69"/>
      <c r="GG402" s="69"/>
      <c r="GH402" s="69"/>
      <c r="GI402" s="69"/>
      <c r="GK402" s="459"/>
      <c r="GL402" s="388"/>
      <c r="GM402" s="388"/>
      <c r="GN402" s="388"/>
      <c r="GO402" s="388"/>
      <c r="GP402" s="388"/>
      <c r="GQ402" s="388"/>
    </row>
    <row r="403" spans="1:199" ht="15">
      <c r="A403" s="457"/>
      <c r="B403" s="33"/>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BD403" s="69"/>
      <c r="BE403" s="69"/>
      <c r="BF403" s="69"/>
      <c r="BG403" s="69"/>
      <c r="BH403" s="69"/>
      <c r="BI403" s="69"/>
      <c r="BJ403" s="69"/>
      <c r="BK403" s="69"/>
      <c r="BL403" s="69"/>
      <c r="BM403" s="69"/>
      <c r="BN403" s="69"/>
      <c r="BO403" s="69"/>
      <c r="BP403" s="69"/>
      <c r="BQ403" s="69"/>
      <c r="BR403" s="69"/>
      <c r="BS403" s="69"/>
      <c r="BT403" s="69"/>
      <c r="BU403" s="69"/>
      <c r="BV403" s="69"/>
      <c r="BW403" s="69"/>
      <c r="BX403" s="69"/>
      <c r="BY403" s="69"/>
      <c r="BZ403" s="69"/>
      <c r="CA403" s="69"/>
      <c r="CB403" s="69"/>
      <c r="CC403" s="69"/>
      <c r="CD403" s="69"/>
      <c r="CE403" s="69"/>
      <c r="CF403" s="69"/>
      <c r="CG403" s="69"/>
      <c r="CH403" s="69"/>
      <c r="CI403" s="69"/>
      <c r="CJ403" s="69"/>
      <c r="CK403" s="69"/>
      <c r="CL403" s="69"/>
      <c r="CM403" s="69"/>
      <c r="CN403" s="69"/>
      <c r="CO403" s="69"/>
      <c r="CP403" s="69"/>
      <c r="CQ403" s="69"/>
      <c r="CR403" s="69"/>
      <c r="CS403" s="69"/>
      <c r="CT403" s="69"/>
      <c r="CU403" s="69"/>
      <c r="CV403" s="69"/>
      <c r="CW403" s="69"/>
      <c r="CX403" s="69"/>
      <c r="CY403" s="69"/>
      <c r="CZ403" s="69"/>
      <c r="DA403" s="69"/>
      <c r="DB403" s="69"/>
      <c r="DC403" s="69"/>
      <c r="DD403" s="69"/>
      <c r="DE403" s="69"/>
      <c r="DF403" s="69"/>
      <c r="DG403" s="69"/>
      <c r="DH403" s="69"/>
      <c r="DI403" s="69"/>
      <c r="DJ403" s="69"/>
      <c r="DK403" s="69"/>
      <c r="DL403" s="69"/>
      <c r="DM403" s="69"/>
      <c r="DN403" s="69"/>
      <c r="DO403" s="69"/>
      <c r="DP403" s="69"/>
      <c r="DQ403" s="69"/>
      <c r="DR403" s="69"/>
      <c r="DS403" s="69"/>
      <c r="DT403" s="69"/>
      <c r="DU403" s="69"/>
      <c r="DV403" s="69"/>
      <c r="DW403" s="69"/>
      <c r="DX403" s="69"/>
      <c r="DY403" s="69"/>
      <c r="DZ403" s="69"/>
      <c r="EA403" s="69"/>
      <c r="EB403" s="69"/>
      <c r="EC403" s="69"/>
      <c r="ED403" s="69"/>
      <c r="EE403" s="69"/>
      <c r="EF403" s="69"/>
      <c r="EG403" s="69"/>
      <c r="EH403" s="69"/>
      <c r="EI403" s="69"/>
      <c r="EJ403" s="69"/>
      <c r="EK403" s="69"/>
      <c r="EL403" s="69"/>
      <c r="EM403" s="69"/>
      <c r="EN403" s="69"/>
      <c r="EO403" s="69"/>
      <c r="EP403" s="69"/>
      <c r="EQ403" s="69"/>
      <c r="ER403" s="69"/>
      <c r="ES403" s="69"/>
      <c r="ET403" s="69"/>
      <c r="EU403" s="69"/>
      <c r="EV403" s="69"/>
      <c r="EW403" s="69"/>
      <c r="EX403" s="69"/>
      <c r="EY403" s="69"/>
      <c r="EZ403" s="69"/>
      <c r="FA403" s="69"/>
      <c r="FB403" s="69"/>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69"/>
      <c r="GF403" s="69"/>
      <c r="GG403" s="69"/>
      <c r="GH403" s="69"/>
      <c r="GI403" s="69"/>
      <c r="GK403" s="459"/>
      <c r="GL403" s="388"/>
      <c r="GM403" s="388"/>
      <c r="GN403" s="388"/>
      <c r="GO403" s="388"/>
      <c r="GP403" s="388"/>
      <c r="GQ403" s="388"/>
    </row>
    <row r="404" spans="1:199" ht="15">
      <c r="A404" s="457"/>
      <c r="B404" s="33"/>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69"/>
      <c r="BD404" s="69"/>
      <c r="BE404" s="69"/>
      <c r="BF404" s="69"/>
      <c r="BG404" s="69"/>
      <c r="BH404" s="69"/>
      <c r="BI404" s="69"/>
      <c r="BJ404" s="69"/>
      <c r="BK404" s="69"/>
      <c r="BL404" s="69"/>
      <c r="BM404" s="69"/>
      <c r="BN404" s="69"/>
      <c r="BO404" s="69"/>
      <c r="BP404" s="69"/>
      <c r="BQ404" s="69"/>
      <c r="BR404" s="69"/>
      <c r="BS404" s="69"/>
      <c r="BT404" s="69"/>
      <c r="BU404" s="69"/>
      <c r="BV404" s="69"/>
      <c r="BW404" s="69"/>
      <c r="BX404" s="69"/>
      <c r="BY404" s="69"/>
      <c r="BZ404" s="69"/>
      <c r="CA404" s="69"/>
      <c r="CB404" s="69"/>
      <c r="CC404" s="69"/>
      <c r="CD404" s="69"/>
      <c r="CE404" s="69"/>
      <c r="CF404" s="69"/>
      <c r="CG404" s="69"/>
      <c r="CH404" s="69"/>
      <c r="CI404" s="69"/>
      <c r="CJ404" s="69"/>
      <c r="CK404" s="69"/>
      <c r="CL404" s="69"/>
      <c r="CM404" s="69"/>
      <c r="CN404" s="69"/>
      <c r="CO404" s="69"/>
      <c r="CP404" s="69"/>
      <c r="CQ404" s="69"/>
      <c r="CR404" s="69"/>
      <c r="CS404" s="69"/>
      <c r="CT404" s="69"/>
      <c r="CU404" s="69"/>
      <c r="CV404" s="69"/>
      <c r="CW404" s="69"/>
      <c r="CX404" s="69"/>
      <c r="CY404" s="69"/>
      <c r="CZ404" s="69"/>
      <c r="DA404" s="69"/>
      <c r="DB404" s="69"/>
      <c r="DC404" s="69"/>
      <c r="DD404" s="69"/>
      <c r="DE404" s="69"/>
      <c r="DF404" s="69"/>
      <c r="DG404" s="69"/>
      <c r="DH404" s="69"/>
      <c r="DI404" s="69"/>
      <c r="DJ404" s="69"/>
      <c r="DK404" s="69"/>
      <c r="DL404" s="69"/>
      <c r="DM404" s="69"/>
      <c r="DN404" s="69"/>
      <c r="DO404" s="69"/>
      <c r="DP404" s="69"/>
      <c r="DQ404" s="69"/>
      <c r="DR404" s="69"/>
      <c r="DS404" s="69"/>
      <c r="DT404" s="69"/>
      <c r="DU404" s="69"/>
      <c r="DV404" s="69"/>
      <c r="DW404" s="69"/>
      <c r="DX404" s="69"/>
      <c r="DY404" s="69"/>
      <c r="DZ404" s="69"/>
      <c r="EA404" s="69"/>
      <c r="EB404" s="69"/>
      <c r="EC404" s="69"/>
      <c r="ED404" s="69"/>
      <c r="EE404" s="69"/>
      <c r="EF404" s="69"/>
      <c r="EG404" s="69"/>
      <c r="EH404" s="69"/>
      <c r="EI404" s="69"/>
      <c r="EJ404" s="69"/>
      <c r="EK404" s="69"/>
      <c r="EL404" s="69"/>
      <c r="EM404" s="69"/>
      <c r="EN404" s="69"/>
      <c r="EO404" s="69"/>
      <c r="EP404" s="69"/>
      <c r="EQ404" s="69"/>
      <c r="ER404" s="69"/>
      <c r="ES404" s="69"/>
      <c r="ET404" s="69"/>
      <c r="EU404" s="69"/>
      <c r="EV404" s="69"/>
      <c r="EW404" s="69"/>
      <c r="EX404" s="69"/>
      <c r="EY404" s="69"/>
      <c r="EZ404" s="69"/>
      <c r="FA404" s="69"/>
      <c r="FB404" s="69"/>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69"/>
      <c r="GF404" s="69"/>
      <c r="GG404" s="69"/>
      <c r="GH404" s="69"/>
      <c r="GI404" s="69"/>
      <c r="GK404" s="459"/>
      <c r="GL404" s="388"/>
      <c r="GM404" s="388"/>
      <c r="GN404" s="388"/>
      <c r="GO404" s="388"/>
      <c r="GP404" s="388"/>
      <c r="GQ404" s="388"/>
    </row>
    <row r="405" spans="1:199" ht="15">
      <c r="A405" s="457"/>
      <c r="B405" s="33"/>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c r="BI405" s="69"/>
      <c r="BJ405" s="69"/>
      <c r="BK405" s="69"/>
      <c r="BL405" s="69"/>
      <c r="BM405" s="69"/>
      <c r="BN405" s="69"/>
      <c r="BO405" s="69"/>
      <c r="BP405" s="69"/>
      <c r="BQ405" s="69"/>
      <c r="BR405" s="69"/>
      <c r="BS405" s="69"/>
      <c r="BT405" s="69"/>
      <c r="BU405" s="69"/>
      <c r="BV405" s="69"/>
      <c r="BW405" s="69"/>
      <c r="BX405" s="69"/>
      <c r="BY405" s="69"/>
      <c r="BZ405" s="69"/>
      <c r="CA405" s="69"/>
      <c r="CB405" s="69"/>
      <c r="CC405" s="69"/>
      <c r="CD405" s="69"/>
      <c r="CE405" s="69"/>
      <c r="CF405" s="69"/>
      <c r="CG405" s="69"/>
      <c r="CH405" s="69"/>
      <c r="CI405" s="69"/>
      <c r="CJ405" s="69"/>
      <c r="CK405" s="69"/>
      <c r="CL405" s="69"/>
      <c r="CM405" s="69"/>
      <c r="CN405" s="69"/>
      <c r="CO405" s="69"/>
      <c r="CP405" s="69"/>
      <c r="CQ405" s="69"/>
      <c r="CR405" s="69"/>
      <c r="CS405" s="69"/>
      <c r="CT405" s="69"/>
      <c r="CU405" s="69"/>
      <c r="CV405" s="69"/>
      <c r="CW405" s="69"/>
      <c r="CX405" s="69"/>
      <c r="CY405" s="69"/>
      <c r="CZ405" s="69"/>
      <c r="DA405" s="69"/>
      <c r="DB405" s="69"/>
      <c r="DC405" s="69"/>
      <c r="DD405" s="69"/>
      <c r="DE405" s="69"/>
      <c r="DF405" s="69"/>
      <c r="DG405" s="69"/>
      <c r="DH405" s="69"/>
      <c r="DI405" s="69"/>
      <c r="DJ405" s="69"/>
      <c r="DK405" s="69"/>
      <c r="DL405" s="69"/>
      <c r="DM405" s="69"/>
      <c r="DN405" s="69"/>
      <c r="DO405" s="69"/>
      <c r="DP405" s="69"/>
      <c r="DQ405" s="69"/>
      <c r="DR405" s="69"/>
      <c r="DS405" s="69"/>
      <c r="DT405" s="69"/>
      <c r="DU405" s="69"/>
      <c r="DV405" s="69"/>
      <c r="DW405" s="69"/>
      <c r="DX405" s="69"/>
      <c r="DY405" s="69"/>
      <c r="DZ405" s="69"/>
      <c r="EA405" s="69"/>
      <c r="EB405" s="69"/>
      <c r="EC405" s="69"/>
      <c r="ED405" s="69"/>
      <c r="EE405" s="69"/>
      <c r="EF405" s="69"/>
      <c r="EG405" s="69"/>
      <c r="EH405" s="69"/>
      <c r="EI405" s="69"/>
      <c r="EJ405" s="69"/>
      <c r="EK405" s="69"/>
      <c r="EL405" s="69"/>
      <c r="EM405" s="69"/>
      <c r="EN405" s="69"/>
      <c r="EO405" s="69"/>
      <c r="EP405" s="69"/>
      <c r="EQ405" s="69"/>
      <c r="ER405" s="69"/>
      <c r="ES405" s="69"/>
      <c r="ET405" s="69"/>
      <c r="EU405" s="69"/>
      <c r="EV405" s="69"/>
      <c r="EW405" s="69"/>
      <c r="EX405" s="69"/>
      <c r="EY405" s="69"/>
      <c r="EZ405" s="69"/>
      <c r="FA405" s="69"/>
      <c r="FB405" s="69"/>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69"/>
      <c r="GF405" s="69"/>
      <c r="GG405" s="69"/>
      <c r="GH405" s="69"/>
      <c r="GI405" s="69"/>
      <c r="GK405" s="459"/>
      <c r="GL405" s="388"/>
      <c r="GM405" s="388"/>
      <c r="GN405" s="388"/>
      <c r="GO405" s="388"/>
      <c r="GP405" s="388"/>
      <c r="GQ405" s="388"/>
    </row>
    <row r="406" spans="1:199" ht="15">
      <c r="A406" s="457"/>
      <c r="B406" s="33"/>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69"/>
      <c r="BC406" s="69"/>
      <c r="BD406" s="69"/>
      <c r="BE406" s="69"/>
      <c r="BF406" s="69"/>
      <c r="BG406" s="69"/>
      <c r="BH406" s="69"/>
      <c r="BI406" s="69"/>
      <c r="BJ406" s="69"/>
      <c r="BK406" s="69"/>
      <c r="BL406" s="69"/>
      <c r="BM406" s="69"/>
      <c r="BN406" s="69"/>
      <c r="BO406" s="69"/>
      <c r="BP406" s="69"/>
      <c r="BQ406" s="69"/>
      <c r="BR406" s="69"/>
      <c r="BS406" s="69"/>
      <c r="BT406" s="69"/>
      <c r="BU406" s="69"/>
      <c r="BV406" s="69"/>
      <c r="BW406" s="69"/>
      <c r="BX406" s="69"/>
      <c r="BY406" s="69"/>
      <c r="BZ406" s="69"/>
      <c r="CA406" s="69"/>
      <c r="CB406" s="69"/>
      <c r="CC406" s="69"/>
      <c r="CD406" s="69"/>
      <c r="CE406" s="69"/>
      <c r="CF406" s="69"/>
      <c r="CG406" s="69"/>
      <c r="CH406" s="69"/>
      <c r="CI406" s="69"/>
      <c r="CJ406" s="69"/>
      <c r="CK406" s="69"/>
      <c r="CL406" s="69"/>
      <c r="CM406" s="69"/>
      <c r="CN406" s="69"/>
      <c r="CO406" s="69"/>
      <c r="CP406" s="69"/>
      <c r="CQ406" s="69"/>
      <c r="CR406" s="69"/>
      <c r="CS406" s="69"/>
      <c r="CT406" s="69"/>
      <c r="CU406" s="69"/>
      <c r="CV406" s="69"/>
      <c r="CW406" s="69"/>
      <c r="CX406" s="69"/>
      <c r="CY406" s="69"/>
      <c r="CZ406" s="69"/>
      <c r="DA406" s="69"/>
      <c r="DB406" s="69"/>
      <c r="DC406" s="69"/>
      <c r="DD406" s="69"/>
      <c r="DE406" s="69"/>
      <c r="DF406" s="69"/>
      <c r="DG406" s="69"/>
      <c r="DH406" s="69"/>
      <c r="DI406" s="69"/>
      <c r="DJ406" s="69"/>
      <c r="DK406" s="69"/>
      <c r="DL406" s="69"/>
      <c r="DM406" s="69"/>
      <c r="DN406" s="69"/>
      <c r="DO406" s="69"/>
      <c r="DP406" s="69"/>
      <c r="DQ406" s="69"/>
      <c r="DR406" s="69"/>
      <c r="DS406" s="69"/>
      <c r="DT406" s="69"/>
      <c r="DU406" s="69"/>
      <c r="DV406" s="69"/>
      <c r="DW406" s="69"/>
      <c r="DX406" s="69"/>
      <c r="DY406" s="69"/>
      <c r="DZ406" s="69"/>
      <c r="EA406" s="69"/>
      <c r="EB406" s="69"/>
      <c r="EC406" s="69"/>
      <c r="ED406" s="69"/>
      <c r="EE406" s="69"/>
      <c r="EF406" s="69"/>
      <c r="EG406" s="69"/>
      <c r="EH406" s="69"/>
      <c r="EI406" s="69"/>
      <c r="EJ406" s="69"/>
      <c r="EK406" s="69"/>
      <c r="EL406" s="69"/>
      <c r="EM406" s="69"/>
      <c r="EN406" s="69"/>
      <c r="EO406" s="69"/>
      <c r="EP406" s="69"/>
      <c r="EQ406" s="69"/>
      <c r="ER406" s="69"/>
      <c r="ES406" s="69"/>
      <c r="ET406" s="69"/>
      <c r="EU406" s="69"/>
      <c r="EV406" s="69"/>
      <c r="EW406" s="69"/>
      <c r="EX406" s="69"/>
      <c r="EY406" s="69"/>
      <c r="EZ406" s="69"/>
      <c r="FA406" s="69"/>
      <c r="FB406" s="69"/>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69"/>
      <c r="GF406" s="69"/>
      <c r="GG406" s="69"/>
      <c r="GH406" s="69"/>
      <c r="GI406" s="69"/>
      <c r="GK406" s="149"/>
      <c r="GL406" s="388"/>
      <c r="GM406" s="388"/>
      <c r="GN406" s="388"/>
      <c r="GO406" s="388"/>
      <c r="GP406" s="388"/>
      <c r="GQ406" s="388"/>
    </row>
    <row r="407" spans="1:199" ht="15">
      <c r="A407" s="457"/>
      <c r="B407" s="33"/>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BD407" s="69"/>
      <c r="BE407" s="69"/>
      <c r="BF407" s="69"/>
      <c r="BG407" s="69"/>
      <c r="BH407" s="69"/>
      <c r="BI407" s="69"/>
      <c r="BJ407" s="69"/>
      <c r="BK407" s="69"/>
      <c r="BL407" s="69"/>
      <c r="BM407" s="69"/>
      <c r="BN407" s="69"/>
      <c r="BO407" s="69"/>
      <c r="BP407" s="69"/>
      <c r="BQ407" s="69"/>
      <c r="BR407" s="69"/>
      <c r="BS407" s="69"/>
      <c r="BT407" s="69"/>
      <c r="BU407" s="69"/>
      <c r="BV407" s="69"/>
      <c r="BW407" s="69"/>
      <c r="BX407" s="69"/>
      <c r="BY407" s="69"/>
      <c r="BZ407" s="69"/>
      <c r="CA407" s="69"/>
      <c r="CB407" s="69"/>
      <c r="CC407" s="69"/>
      <c r="CD407" s="69"/>
      <c r="CE407" s="69"/>
      <c r="CF407" s="69"/>
      <c r="CG407" s="69"/>
      <c r="CH407" s="69"/>
      <c r="CI407" s="69"/>
      <c r="CJ407" s="69"/>
      <c r="CK407" s="69"/>
      <c r="CL407" s="69"/>
      <c r="CM407" s="69"/>
      <c r="CN407" s="69"/>
      <c r="CO407" s="69"/>
      <c r="CP407" s="69"/>
      <c r="CQ407" s="69"/>
      <c r="CR407" s="69"/>
      <c r="CS407" s="69"/>
      <c r="CT407" s="69"/>
      <c r="CU407" s="69"/>
      <c r="CV407" s="69"/>
      <c r="CW407" s="69"/>
      <c r="CX407" s="69"/>
      <c r="CY407" s="69"/>
      <c r="CZ407" s="69"/>
      <c r="DA407" s="69"/>
      <c r="DB407" s="69"/>
      <c r="DC407" s="69"/>
      <c r="DD407" s="69"/>
      <c r="DE407" s="69"/>
      <c r="DF407" s="69"/>
      <c r="DG407" s="69"/>
      <c r="DH407" s="69"/>
      <c r="DI407" s="69"/>
      <c r="DJ407" s="69"/>
      <c r="DK407" s="69"/>
      <c r="DL407" s="69"/>
      <c r="DM407" s="69"/>
      <c r="DN407" s="69"/>
      <c r="DO407" s="69"/>
      <c r="DP407" s="69"/>
      <c r="DQ407" s="69"/>
      <c r="DR407" s="69"/>
      <c r="DS407" s="69"/>
      <c r="DT407" s="69"/>
      <c r="DU407" s="69"/>
      <c r="DV407" s="69"/>
      <c r="DW407" s="69"/>
      <c r="DX407" s="69"/>
      <c r="DY407" s="69"/>
      <c r="DZ407" s="69"/>
      <c r="EA407" s="69"/>
      <c r="EB407" s="69"/>
      <c r="EC407" s="69"/>
      <c r="ED407" s="69"/>
      <c r="EE407" s="69"/>
      <c r="EF407" s="69"/>
      <c r="EG407" s="69"/>
      <c r="EH407" s="69"/>
      <c r="EI407" s="69"/>
      <c r="EJ407" s="69"/>
      <c r="EK407" s="69"/>
      <c r="EL407" s="69"/>
      <c r="EM407" s="69"/>
      <c r="EN407" s="69"/>
      <c r="EO407" s="69"/>
      <c r="EP407" s="69"/>
      <c r="EQ407" s="69"/>
      <c r="ER407" s="69"/>
      <c r="ES407" s="69"/>
      <c r="ET407" s="69"/>
      <c r="EU407" s="69"/>
      <c r="EV407" s="69"/>
      <c r="EW407" s="69"/>
      <c r="EX407" s="69"/>
      <c r="EY407" s="69"/>
      <c r="EZ407" s="69"/>
      <c r="FA407" s="69"/>
      <c r="FB407" s="69"/>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69"/>
      <c r="GF407" s="69"/>
      <c r="GG407" s="69"/>
      <c r="GH407" s="69"/>
      <c r="GI407" s="69"/>
      <c r="GK407" s="459"/>
      <c r="GL407" s="388"/>
      <c r="GM407" s="388"/>
      <c r="GN407" s="388"/>
      <c r="GO407" s="388"/>
      <c r="GP407" s="388"/>
      <c r="GQ407" s="388"/>
    </row>
    <row r="408" spans="1:199" ht="18">
      <c r="A408" s="457"/>
      <c r="B408" s="33"/>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69"/>
      <c r="AO408" s="69"/>
      <c r="AP408" s="69"/>
      <c r="AQ408" s="69"/>
      <c r="AR408" s="69"/>
      <c r="AS408" s="69"/>
      <c r="AT408" s="69"/>
      <c r="AU408" s="69"/>
      <c r="AV408" s="69"/>
      <c r="AW408" s="69"/>
      <c r="AX408" s="69"/>
      <c r="AY408" s="69"/>
      <c r="AZ408" s="69"/>
      <c r="BA408" s="69"/>
      <c r="BB408" s="69"/>
      <c r="BC408" s="69"/>
      <c r="BD408" s="69"/>
      <c r="BE408" s="69"/>
      <c r="BF408" s="69"/>
      <c r="BG408" s="69"/>
      <c r="BH408" s="69"/>
      <c r="BI408" s="69"/>
      <c r="BJ408" s="69"/>
      <c r="BK408" s="69"/>
      <c r="BL408" s="69"/>
      <c r="BM408" s="69"/>
      <c r="BN408" s="69"/>
      <c r="BO408" s="69"/>
      <c r="BP408" s="69"/>
      <c r="BQ408" s="69"/>
      <c r="BR408" s="69"/>
      <c r="BS408" s="69"/>
      <c r="BT408" s="69"/>
      <c r="BU408" s="69"/>
      <c r="BV408" s="69"/>
      <c r="BW408" s="69"/>
      <c r="BX408" s="69"/>
      <c r="BY408" s="69"/>
      <c r="BZ408" s="69"/>
      <c r="CA408" s="69"/>
      <c r="CB408" s="69"/>
      <c r="CC408" s="69"/>
      <c r="CD408" s="69"/>
      <c r="CE408" s="69"/>
      <c r="CF408" s="69"/>
      <c r="CG408" s="69"/>
      <c r="CH408" s="69"/>
      <c r="CI408" s="69"/>
      <c r="CJ408" s="69"/>
      <c r="CK408" s="69"/>
      <c r="CL408" s="69"/>
      <c r="CM408" s="69"/>
      <c r="CN408" s="69"/>
      <c r="CO408" s="69"/>
      <c r="CP408" s="69"/>
      <c r="CQ408" s="69"/>
      <c r="CR408" s="69"/>
      <c r="CS408" s="69"/>
      <c r="CT408" s="69"/>
      <c r="CU408" s="69"/>
      <c r="CV408" s="69"/>
      <c r="CW408" s="69"/>
      <c r="CX408" s="69"/>
      <c r="CY408" s="69"/>
      <c r="CZ408" s="69"/>
      <c r="DA408" s="69"/>
      <c r="DB408" s="69"/>
      <c r="DC408" s="69"/>
      <c r="DD408" s="69"/>
      <c r="DE408" s="69"/>
      <c r="DF408" s="69"/>
      <c r="DG408" s="69"/>
      <c r="DH408" s="69"/>
      <c r="DI408" s="69"/>
      <c r="DJ408" s="69"/>
      <c r="DK408" s="69"/>
      <c r="DL408" s="69"/>
      <c r="DM408" s="69"/>
      <c r="DN408" s="69"/>
      <c r="DO408" s="69"/>
      <c r="DP408" s="69"/>
      <c r="DQ408" s="69"/>
      <c r="DR408" s="69"/>
      <c r="DS408" s="69"/>
      <c r="DT408" s="69"/>
      <c r="DU408" s="69"/>
      <c r="DV408" s="69"/>
      <c r="DW408" s="69"/>
      <c r="DX408" s="69"/>
      <c r="DY408" s="69"/>
      <c r="DZ408" s="69"/>
      <c r="EA408" s="69"/>
      <c r="EB408" s="69"/>
      <c r="EC408" s="69"/>
      <c r="ED408" s="69"/>
      <c r="EE408" s="69"/>
      <c r="EF408" s="69"/>
      <c r="EG408" s="69"/>
      <c r="EH408" s="69"/>
      <c r="EI408" s="69"/>
      <c r="EJ408" s="69"/>
      <c r="EK408" s="69"/>
      <c r="EL408" s="69"/>
      <c r="EM408" s="69"/>
      <c r="EN408" s="69"/>
      <c r="EO408" s="69"/>
      <c r="EP408" s="69"/>
      <c r="EQ408" s="69"/>
      <c r="ER408" s="69"/>
      <c r="ES408" s="69"/>
      <c r="ET408" s="69"/>
      <c r="EU408" s="69"/>
      <c r="EV408" s="69"/>
      <c r="EW408" s="69"/>
      <c r="EX408" s="69"/>
      <c r="EY408" s="69"/>
      <c r="EZ408" s="69"/>
      <c r="FA408" s="69"/>
      <c r="FB408" s="69"/>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69"/>
      <c r="GF408" s="69"/>
      <c r="GG408" s="69"/>
      <c r="GH408" s="69"/>
      <c r="GI408" s="69"/>
      <c r="GK408" s="147"/>
      <c r="GL408" s="388"/>
      <c r="GM408" s="388"/>
      <c r="GN408" s="388"/>
      <c r="GO408" s="388"/>
      <c r="GP408" s="388"/>
      <c r="GQ408" s="388"/>
    </row>
    <row r="409" spans="1:199" ht="15">
      <c r="A409" s="457"/>
      <c r="B409" s="33"/>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c r="AN409" s="69"/>
      <c r="AO409" s="69"/>
      <c r="AP409" s="69"/>
      <c r="AQ409" s="69"/>
      <c r="AR409" s="69"/>
      <c r="AS409" s="69"/>
      <c r="AT409" s="69"/>
      <c r="AU409" s="69"/>
      <c r="AV409" s="69"/>
      <c r="AW409" s="69"/>
      <c r="AX409" s="69"/>
      <c r="AY409" s="69"/>
      <c r="AZ409" s="69"/>
      <c r="BA409" s="69"/>
      <c r="BB409" s="69"/>
      <c r="BC409" s="69"/>
      <c r="BD409" s="69"/>
      <c r="BE409" s="69"/>
      <c r="BF409" s="69"/>
      <c r="BG409" s="69"/>
      <c r="BH409" s="69"/>
      <c r="BI409" s="69"/>
      <c r="BJ409" s="69"/>
      <c r="BK409" s="69"/>
      <c r="BL409" s="69"/>
      <c r="BM409" s="69"/>
      <c r="BN409" s="69"/>
      <c r="BO409" s="69"/>
      <c r="BP409" s="69"/>
      <c r="BQ409" s="69"/>
      <c r="BR409" s="69"/>
      <c r="BS409" s="69"/>
      <c r="BT409" s="69"/>
      <c r="BU409" s="69"/>
      <c r="BV409" s="69"/>
      <c r="BW409" s="69"/>
      <c r="BX409" s="69"/>
      <c r="BY409" s="69"/>
      <c r="BZ409" s="69"/>
      <c r="CA409" s="69"/>
      <c r="CB409" s="69"/>
      <c r="CC409" s="69"/>
      <c r="CD409" s="69"/>
      <c r="CE409" s="69"/>
      <c r="CF409" s="69"/>
      <c r="CG409" s="69"/>
      <c r="CH409" s="69"/>
      <c r="CI409" s="69"/>
      <c r="CJ409" s="69"/>
      <c r="CK409" s="69"/>
      <c r="CL409" s="69"/>
      <c r="CM409" s="69"/>
      <c r="CN409" s="69"/>
      <c r="CO409" s="69"/>
      <c r="CP409" s="69"/>
      <c r="CQ409" s="69"/>
      <c r="CR409" s="69"/>
      <c r="CS409" s="69"/>
      <c r="CT409" s="69"/>
      <c r="CU409" s="69"/>
      <c r="CV409" s="69"/>
      <c r="CW409" s="69"/>
      <c r="CX409" s="69"/>
      <c r="CY409" s="69"/>
      <c r="CZ409" s="69"/>
      <c r="DA409" s="69"/>
      <c r="DB409" s="69"/>
      <c r="DC409" s="69"/>
      <c r="DD409" s="69"/>
      <c r="DE409" s="69"/>
      <c r="DF409" s="69"/>
      <c r="DG409" s="69"/>
      <c r="DH409" s="69"/>
      <c r="DI409" s="69"/>
      <c r="DJ409" s="69"/>
      <c r="DK409" s="69"/>
      <c r="DL409" s="69"/>
      <c r="DM409" s="69"/>
      <c r="DN409" s="69"/>
      <c r="DO409" s="69"/>
      <c r="DP409" s="69"/>
      <c r="DQ409" s="69"/>
      <c r="DR409" s="69"/>
      <c r="DS409" s="69"/>
      <c r="DT409" s="69"/>
      <c r="DU409" s="69"/>
      <c r="DV409" s="69"/>
      <c r="DW409" s="69"/>
      <c r="DX409" s="69"/>
      <c r="DY409" s="69"/>
      <c r="DZ409" s="69"/>
      <c r="EA409" s="69"/>
      <c r="EB409" s="69"/>
      <c r="EC409" s="69"/>
      <c r="ED409" s="69"/>
      <c r="EE409" s="69"/>
      <c r="EF409" s="69"/>
      <c r="EG409" s="69"/>
      <c r="EH409" s="69"/>
      <c r="EI409" s="69"/>
      <c r="EJ409" s="69"/>
      <c r="EK409" s="69"/>
      <c r="EL409" s="69"/>
      <c r="EM409" s="69"/>
      <c r="EN409" s="69"/>
      <c r="EO409" s="69"/>
      <c r="EP409" s="69"/>
      <c r="EQ409" s="69"/>
      <c r="ER409" s="69"/>
      <c r="ES409" s="69"/>
      <c r="ET409" s="69"/>
      <c r="EU409" s="69"/>
      <c r="EV409" s="69"/>
      <c r="EW409" s="69"/>
      <c r="EX409" s="69"/>
      <c r="EY409" s="69"/>
      <c r="EZ409" s="69"/>
      <c r="FA409" s="69"/>
      <c r="FB409" s="69"/>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69"/>
      <c r="GF409" s="69"/>
      <c r="GG409" s="69"/>
      <c r="GH409" s="69"/>
      <c r="GI409" s="69"/>
      <c r="GK409" s="150"/>
      <c r="GL409" s="388"/>
      <c r="GM409" s="388"/>
      <c r="GN409" s="388"/>
      <c r="GO409" s="388"/>
      <c r="GP409" s="388"/>
      <c r="GQ409" s="388"/>
    </row>
    <row r="410" spans="193:199" ht="15">
      <c r="GK410" s="150"/>
      <c r="GL410" s="388"/>
      <c r="GM410" s="388"/>
      <c r="GN410" s="388"/>
      <c r="GO410" s="388"/>
      <c r="GP410" s="388"/>
      <c r="GQ410" s="388"/>
    </row>
    <row r="411" spans="193:199" ht="15">
      <c r="GK411" s="150"/>
      <c r="GL411" s="388"/>
      <c r="GM411" s="388"/>
      <c r="GN411" s="388"/>
      <c r="GO411" s="388"/>
      <c r="GP411" s="388"/>
      <c r="GQ411" s="388"/>
    </row>
    <row r="412" spans="193:199" ht="15">
      <c r="GK412" s="150"/>
      <c r="GL412" s="388"/>
      <c r="GM412" s="388"/>
      <c r="GN412" s="388"/>
      <c r="GO412" s="388"/>
      <c r="GP412" s="388"/>
      <c r="GQ412" s="388"/>
    </row>
    <row r="413" spans="193:199" ht="15">
      <c r="GK413" s="150"/>
      <c r="GL413" s="388"/>
      <c r="GM413" s="388"/>
      <c r="GN413" s="388"/>
      <c r="GO413" s="388"/>
      <c r="GP413" s="388"/>
      <c r="GQ413" s="388"/>
    </row>
    <row r="414" spans="193:199" ht="15">
      <c r="GK414" s="150"/>
      <c r="GL414" s="388"/>
      <c r="GM414" s="388"/>
      <c r="GN414" s="388"/>
      <c r="GO414" s="388"/>
      <c r="GP414" s="388"/>
      <c r="GQ414" s="388"/>
    </row>
    <row r="415" spans="193:199" ht="15">
      <c r="GK415" s="150"/>
      <c r="GL415" s="388"/>
      <c r="GM415" s="388"/>
      <c r="GN415" s="388"/>
      <c r="GO415" s="388"/>
      <c r="GP415" s="388"/>
      <c r="GQ415" s="388"/>
    </row>
    <row r="416" spans="193:199" ht="15">
      <c r="GK416" s="150"/>
      <c r="GL416" s="388"/>
      <c r="GM416" s="388"/>
      <c r="GN416" s="388"/>
      <c r="GO416" s="388"/>
      <c r="GP416" s="388"/>
      <c r="GQ416" s="388"/>
    </row>
    <row r="417" spans="193:199" ht="15">
      <c r="GK417" s="150"/>
      <c r="GL417" s="388"/>
      <c r="GM417" s="388"/>
      <c r="GN417" s="388"/>
      <c r="GO417" s="388"/>
      <c r="GP417" s="388"/>
      <c r="GQ417" s="388"/>
    </row>
    <row r="418" spans="193:199" ht="15">
      <c r="GK418" s="150"/>
      <c r="GL418" s="388"/>
      <c r="GM418" s="388"/>
      <c r="GN418" s="388"/>
      <c r="GO418" s="388"/>
      <c r="GP418" s="388"/>
      <c r="GQ418" s="388"/>
    </row>
    <row r="419" spans="193:199" ht="15">
      <c r="GK419" s="150"/>
      <c r="GL419" s="388"/>
      <c r="GM419" s="388"/>
      <c r="GN419" s="388"/>
      <c r="GO419" s="388"/>
      <c r="GP419" s="388"/>
      <c r="GQ419" s="388"/>
    </row>
    <row r="420" spans="193:199" ht="15">
      <c r="GK420" s="150"/>
      <c r="GL420" s="388"/>
      <c r="GM420" s="388"/>
      <c r="GN420" s="388"/>
      <c r="GO420" s="388"/>
      <c r="GP420" s="388"/>
      <c r="GQ420" s="388"/>
    </row>
    <row r="421" spans="193:199" ht="15">
      <c r="GK421" s="150"/>
      <c r="GL421" s="388"/>
      <c r="GM421" s="388"/>
      <c r="GN421" s="388"/>
      <c r="GO421" s="388"/>
      <c r="GP421" s="388"/>
      <c r="GQ421" s="388"/>
    </row>
    <row r="422" spans="193:199" ht="15" customHeight="1">
      <c r="GK422" s="150"/>
      <c r="GL422" s="388"/>
      <c r="GM422" s="388"/>
      <c r="GN422" s="388"/>
      <c r="GO422" s="388"/>
      <c r="GP422" s="388"/>
      <c r="GQ422" s="388"/>
    </row>
    <row r="423" spans="193:199" ht="18">
      <c r="GK423" s="147"/>
      <c r="GL423" s="388"/>
      <c r="GM423" s="388"/>
      <c r="GN423" s="388"/>
      <c r="GO423" s="388"/>
      <c r="GP423" s="388"/>
      <c r="GQ423" s="388"/>
    </row>
    <row r="424" spans="193:199" ht="15">
      <c r="GK424" s="33"/>
      <c r="GL424" s="388"/>
      <c r="GM424" s="388"/>
      <c r="GN424" s="388"/>
      <c r="GO424" s="388"/>
      <c r="GP424" s="388"/>
      <c r="GQ424" s="388"/>
    </row>
    <row r="425" spans="193:199" ht="15">
      <c r="GK425" s="33"/>
      <c r="GL425" s="388"/>
      <c r="GM425" s="388"/>
      <c r="GN425" s="388"/>
      <c r="GO425" s="388"/>
      <c r="GP425" s="388"/>
      <c r="GQ425" s="388"/>
    </row>
    <row r="426" spans="193:199" ht="15">
      <c r="GK426" s="33"/>
      <c r="GL426" s="388"/>
      <c r="GM426" s="388"/>
      <c r="GN426" s="388"/>
      <c r="GO426" s="388"/>
      <c r="GP426" s="388"/>
      <c r="GQ426" s="388"/>
    </row>
    <row r="427" spans="193:199" ht="15">
      <c r="GK427" s="33"/>
      <c r="GL427" s="388"/>
      <c r="GM427" s="388"/>
      <c r="GN427" s="388"/>
      <c r="GO427" s="388"/>
      <c r="GP427" s="388"/>
      <c r="GQ427" s="388"/>
    </row>
    <row r="428" spans="193:199" ht="15">
      <c r="GK428" s="33"/>
      <c r="GL428" s="388"/>
      <c r="GM428" s="388"/>
      <c r="GN428" s="388"/>
      <c r="GO428" s="388"/>
      <c r="GP428" s="388"/>
      <c r="GQ428" s="388"/>
    </row>
    <row r="429" spans="193:199" ht="15">
      <c r="GK429" s="33"/>
      <c r="GL429" s="388"/>
      <c r="GM429" s="388"/>
      <c r="GN429" s="388"/>
      <c r="GO429" s="388"/>
      <c r="GP429" s="388"/>
      <c r="GQ429" s="388"/>
    </row>
    <row r="430" spans="193:199" ht="15">
      <c r="GK430" s="33"/>
      <c r="GL430" s="388"/>
      <c r="GM430" s="388"/>
      <c r="GN430" s="388"/>
      <c r="GO430" s="388"/>
      <c r="GP430" s="388"/>
      <c r="GQ430" s="388"/>
    </row>
    <row r="431" spans="193:199" ht="15">
      <c r="GK431" s="33"/>
      <c r="GL431" s="388"/>
      <c r="GM431" s="388"/>
      <c r="GN431" s="388"/>
      <c r="GO431" s="388"/>
      <c r="GP431" s="388"/>
      <c r="GQ431" s="388"/>
    </row>
    <row r="432" spans="193:199" ht="15">
      <c r="GK432" s="33"/>
      <c r="GL432" s="388"/>
      <c r="GM432" s="388"/>
      <c r="GN432" s="388"/>
      <c r="GO432" s="388"/>
      <c r="GP432" s="388"/>
      <c r="GQ432" s="388"/>
    </row>
    <row r="433" spans="193:199" ht="15">
      <c r="GK433" s="33"/>
      <c r="GL433" s="388"/>
      <c r="GM433" s="388"/>
      <c r="GN433" s="388"/>
      <c r="GO433" s="388"/>
      <c r="GP433" s="388"/>
      <c r="GQ433" s="388"/>
    </row>
    <row r="434" spans="193:199" ht="15">
      <c r="GK434" s="33"/>
      <c r="GL434" s="388"/>
      <c r="GM434" s="388"/>
      <c r="GN434" s="388"/>
      <c r="GO434" s="388"/>
      <c r="GP434" s="388"/>
      <c r="GQ434" s="388"/>
    </row>
    <row r="435" spans="193:199" ht="15">
      <c r="GK435" s="33"/>
      <c r="GL435" s="388"/>
      <c r="GM435" s="388"/>
      <c r="GN435" s="388"/>
      <c r="GO435" s="388"/>
      <c r="GP435" s="388"/>
      <c r="GQ435" s="388"/>
    </row>
    <row r="436" spans="193:199" ht="15">
      <c r="GK436" s="33"/>
      <c r="GL436" s="388"/>
      <c r="GM436" s="388"/>
      <c r="GN436" s="388"/>
      <c r="GO436" s="388"/>
      <c r="GP436" s="388"/>
      <c r="GQ436" s="388"/>
    </row>
    <row r="437" spans="193:199" ht="15">
      <c r="GK437" s="33"/>
      <c r="GL437" s="388"/>
      <c r="GM437" s="388"/>
      <c r="GN437" s="388"/>
      <c r="GO437" s="388"/>
      <c r="GP437" s="388"/>
      <c r="GQ437" s="388"/>
    </row>
    <row r="438" spans="193:199" ht="15">
      <c r="GK438" s="33"/>
      <c r="GL438" s="388"/>
      <c r="GM438" s="388"/>
      <c r="GN438" s="388"/>
      <c r="GO438" s="388"/>
      <c r="GP438" s="388"/>
      <c r="GQ438" s="388"/>
    </row>
    <row r="439" spans="193:199" ht="15">
      <c r="GK439" s="33"/>
      <c r="GL439" s="388"/>
      <c r="GM439" s="388"/>
      <c r="GN439" s="388"/>
      <c r="GO439" s="388"/>
      <c r="GP439" s="388"/>
      <c r="GQ439" s="388"/>
    </row>
    <row r="440" spans="193:199" ht="15">
      <c r="GK440" s="33"/>
      <c r="GL440" s="388"/>
      <c r="GM440" s="388"/>
      <c r="GN440" s="388"/>
      <c r="GO440" s="388"/>
      <c r="GP440" s="388"/>
      <c r="GQ440" s="388"/>
    </row>
    <row r="441" spans="193:199" ht="15">
      <c r="GK441" s="33"/>
      <c r="GL441" s="388"/>
      <c r="GM441" s="388"/>
      <c r="GN441" s="388"/>
      <c r="GO441" s="388"/>
      <c r="GP441" s="388"/>
      <c r="GQ441" s="388"/>
    </row>
    <row r="442" spans="193:199" ht="15">
      <c r="GK442" s="33"/>
      <c r="GL442" s="388"/>
      <c r="GM442" s="388"/>
      <c r="GN442" s="388"/>
      <c r="GO442" s="388"/>
      <c r="GP442" s="388"/>
      <c r="GQ442" s="388"/>
    </row>
    <row r="443" spans="193:199" ht="15">
      <c r="GK443" s="33"/>
      <c r="GL443" s="388"/>
      <c r="GM443" s="388"/>
      <c r="GN443" s="388"/>
      <c r="GO443" s="388"/>
      <c r="GP443" s="388"/>
      <c r="GQ443" s="388"/>
    </row>
    <row r="444" spans="193:199" ht="15">
      <c r="GK444" s="33"/>
      <c r="GL444" s="388"/>
      <c r="GM444" s="388"/>
      <c r="GN444" s="388"/>
      <c r="GO444" s="388"/>
      <c r="GP444" s="388"/>
      <c r="GQ444" s="388"/>
    </row>
    <row r="445" spans="193:199" ht="15">
      <c r="GK445" s="33"/>
      <c r="GL445" s="388"/>
      <c r="GM445" s="388"/>
      <c r="GN445" s="388"/>
      <c r="GO445" s="388"/>
      <c r="GP445" s="388"/>
      <c r="GQ445" s="388"/>
    </row>
    <row r="446" spans="193:199" ht="15">
      <c r="GK446" s="33"/>
      <c r="GL446" s="388"/>
      <c r="GM446" s="388"/>
      <c r="GN446" s="388"/>
      <c r="GO446" s="388"/>
      <c r="GP446" s="388"/>
      <c r="GQ446" s="388"/>
    </row>
    <row r="447" spans="193:199" ht="15">
      <c r="GK447" s="33"/>
      <c r="GL447" s="388"/>
      <c r="GM447" s="388"/>
      <c r="GN447" s="388"/>
      <c r="GO447" s="388"/>
      <c r="GP447" s="388"/>
      <c r="GQ447" s="388"/>
    </row>
    <row r="448" spans="193:199" ht="15">
      <c r="GK448" s="33"/>
      <c r="GL448" s="388"/>
      <c r="GM448" s="388"/>
      <c r="GN448" s="388"/>
      <c r="GO448" s="388"/>
      <c r="GP448" s="388"/>
      <c r="GQ448" s="388"/>
    </row>
    <row r="449" spans="193:199" ht="15">
      <c r="GK449" s="33"/>
      <c r="GL449" s="388"/>
      <c r="GM449" s="388"/>
      <c r="GN449" s="388"/>
      <c r="GO449" s="388"/>
      <c r="GP449" s="388"/>
      <c r="GQ449" s="388"/>
    </row>
    <row r="450" spans="193:199" ht="15">
      <c r="GK450" s="33"/>
      <c r="GL450" s="388"/>
      <c r="GM450" s="388"/>
      <c r="GN450" s="388"/>
      <c r="GO450" s="388"/>
      <c r="GP450" s="388"/>
      <c r="GQ450" s="388"/>
    </row>
    <row r="451" spans="193:199" ht="15">
      <c r="GK451" s="33"/>
      <c r="GL451" s="388"/>
      <c r="GM451" s="388"/>
      <c r="GN451" s="388"/>
      <c r="GO451" s="388"/>
      <c r="GP451" s="388"/>
      <c r="GQ451" s="388"/>
    </row>
    <row r="452" spans="193:199" ht="30.75" customHeight="1">
      <c r="GK452" s="33"/>
      <c r="GL452" s="388"/>
      <c r="GM452" s="388"/>
      <c r="GN452" s="388"/>
      <c r="GO452" s="388"/>
      <c r="GP452" s="388"/>
      <c r="GQ452" s="388"/>
    </row>
    <row r="453" spans="193:199" ht="30.75" customHeight="1">
      <c r="GK453" s="33"/>
      <c r="GL453" s="388"/>
      <c r="GM453" s="388"/>
      <c r="GN453" s="388"/>
      <c r="GO453" s="388"/>
      <c r="GP453" s="388"/>
      <c r="GQ453" s="388"/>
    </row>
    <row r="454" spans="193:199" ht="30.75" customHeight="1">
      <c r="GK454" s="5"/>
      <c r="GL454" s="388"/>
      <c r="GM454" s="388"/>
      <c r="GN454" s="388"/>
      <c r="GO454" s="388"/>
      <c r="GP454" s="388"/>
      <c r="GQ454" s="388"/>
    </row>
    <row r="455" spans="193:199" ht="30.75" customHeight="1">
      <c r="GK455" s="5"/>
      <c r="GL455" s="388"/>
      <c r="GM455" s="388"/>
      <c r="GN455" s="388"/>
      <c r="GO455" s="388"/>
      <c r="GP455" s="388"/>
      <c r="GQ455" s="388"/>
    </row>
    <row r="456" spans="193:199" ht="30.75" customHeight="1">
      <c r="GK456" s="5"/>
      <c r="GL456" s="388"/>
      <c r="GM456" s="388"/>
      <c r="GN456" s="388"/>
      <c r="GO456" s="388"/>
      <c r="GP456" s="388"/>
      <c r="GQ456" s="388"/>
    </row>
    <row r="457" spans="193:199" ht="30.75" customHeight="1">
      <c r="GK457" s="5"/>
      <c r="GL457" s="388"/>
      <c r="GM457" s="388"/>
      <c r="GN457" s="388"/>
      <c r="GO457" s="388"/>
      <c r="GP457" s="388"/>
      <c r="GQ457" s="388"/>
    </row>
    <row r="458" spans="193:199" ht="30.75" customHeight="1">
      <c r="GK458" s="5"/>
      <c r="GL458" s="388"/>
      <c r="GM458" s="388"/>
      <c r="GN458" s="388"/>
      <c r="GO458" s="388"/>
      <c r="GP458" s="388"/>
      <c r="GQ458" s="388"/>
    </row>
    <row r="459" spans="193:199" ht="30.75" customHeight="1">
      <c r="GK459" s="5"/>
      <c r="GL459" s="388"/>
      <c r="GM459" s="388"/>
      <c r="GN459" s="388"/>
      <c r="GO459" s="388"/>
      <c r="GP459" s="388"/>
      <c r="GQ459" s="388"/>
    </row>
    <row r="460" spans="193:199" ht="30.75" customHeight="1">
      <c r="GK460" s="5"/>
      <c r="GL460" s="388"/>
      <c r="GM460" s="388"/>
      <c r="GN460" s="388"/>
      <c r="GO460" s="388"/>
      <c r="GP460" s="388"/>
      <c r="GQ460" s="388"/>
    </row>
    <row r="461" spans="193:199" ht="30.75" customHeight="1">
      <c r="GK461" s="5"/>
      <c r="GL461" s="388"/>
      <c r="GM461" s="388"/>
      <c r="GN461" s="388"/>
      <c r="GO461" s="388"/>
      <c r="GP461" s="388"/>
      <c r="GQ461" s="388"/>
    </row>
    <row r="462" spans="193:199" ht="30.75" customHeight="1">
      <c r="GK462" s="5"/>
      <c r="GL462" s="388"/>
      <c r="GM462" s="388"/>
      <c r="GN462" s="388"/>
      <c r="GO462" s="388"/>
      <c r="GP462" s="388"/>
      <c r="GQ462" s="388"/>
    </row>
  </sheetData>
  <sheetProtection password="CAFE" sheet="1" objects="1" scenarios="1"/>
  <protectedRanges>
    <protectedRange sqref="BF36:BW45 AG3:CP6 CF75:CP77 CG25:CO25 CF20:CP22 BL20:CC20 BJ76:CB77 BJ21:CB22 AZ75:BI77 P20:BI22" name="Intervallo1"/>
    <protectedRange sqref="AG7:CP16" name="Intervallo1_1"/>
    <protectedRange sqref="CG24:CO24" name="Intervallo1_4"/>
    <protectedRange sqref="CG27" name="Intervallo1_5"/>
  </protectedRanges>
  <mergeCells count="1226">
    <mergeCell ref="BT116:CB116"/>
    <mergeCell ref="E28:J28"/>
    <mergeCell ref="K28:Q28"/>
    <mergeCell ref="R28:X28"/>
    <mergeCell ref="BW103:CB103"/>
    <mergeCell ref="BT110:CB110"/>
    <mergeCell ref="BG109:BO109"/>
    <mergeCell ref="BT112:CB112"/>
    <mergeCell ref="BG108:BO108"/>
    <mergeCell ref="BT111:CB111"/>
    <mergeCell ref="BG115:BO115"/>
    <mergeCell ref="BG114:BO114"/>
    <mergeCell ref="BT114:CB114"/>
    <mergeCell ref="BT115:CB115"/>
    <mergeCell ref="E92:AV92"/>
    <mergeCell ref="E90:AV90"/>
    <mergeCell ref="E87:AV87"/>
    <mergeCell ref="BO90:BW90"/>
    <mergeCell ref="BO92:BW92"/>
    <mergeCell ref="BF89:BN89"/>
    <mergeCell ref="BO88:BW88"/>
    <mergeCell ref="BF87:BN87"/>
    <mergeCell ref="BP282:BQ282"/>
    <mergeCell ref="BR282:BS282"/>
    <mergeCell ref="BT282:CB282"/>
    <mergeCell ref="CC282:CD282"/>
    <mergeCell ref="FG267:FO267"/>
    <mergeCell ref="DY269:FC269"/>
    <mergeCell ref="FG270:FO270"/>
    <mergeCell ref="FG274:FO274"/>
    <mergeCell ref="FG272:FO272"/>
    <mergeCell ref="FG271:FO271"/>
    <mergeCell ref="CC280:CD280"/>
    <mergeCell ref="CE280:CF280"/>
    <mergeCell ref="FG269:FO269"/>
    <mergeCell ref="FG268:FO268"/>
    <mergeCell ref="ET268:FB268"/>
    <mergeCell ref="DY275:FO275"/>
    <mergeCell ref="DO275:DX275"/>
    <mergeCell ref="DO274:DX274"/>
    <mergeCell ref="DO273:DX273"/>
    <mergeCell ref="DO272:DX272"/>
    <mergeCell ref="DY274:FE274"/>
    <mergeCell ref="DZ272:FD272"/>
    <mergeCell ref="DO265:DX265"/>
    <mergeCell ref="DZ266:FC266"/>
    <mergeCell ref="DZ267:FD267"/>
    <mergeCell ref="DZ273:FD273"/>
    <mergeCell ref="DQ269:DX269"/>
    <mergeCell ref="DO266:DX266"/>
    <mergeCell ref="DO267:DX267"/>
    <mergeCell ref="E271:AS271"/>
    <mergeCell ref="E273:AS273"/>
    <mergeCell ref="BT260:CB260"/>
    <mergeCell ref="BT264:CB264"/>
    <mergeCell ref="BG265:BO265"/>
    <mergeCell ref="BT265:CB265"/>
    <mergeCell ref="E263:AH263"/>
    <mergeCell ref="AI263:AS263"/>
    <mergeCell ref="BG264:BO264"/>
    <mergeCell ref="BG263:BO263"/>
    <mergeCell ref="BT263:CB263"/>
    <mergeCell ref="CF262:CO262"/>
    <mergeCell ref="CT262:DE262"/>
    <mergeCell ref="BG270:BO270"/>
    <mergeCell ref="BE268:BL268"/>
    <mergeCell ref="E268:X268"/>
    <mergeCell ref="CG264:CO264"/>
    <mergeCell ref="EJ254:ET254"/>
    <mergeCell ref="AS254:BC254"/>
    <mergeCell ref="E261:AH261"/>
    <mergeCell ref="E260:AH260"/>
    <mergeCell ref="AI260:AS260"/>
    <mergeCell ref="BT257:CL257"/>
    <mergeCell ref="BT258:CL258"/>
    <mergeCell ref="BG260:BO260"/>
    <mergeCell ref="BG261:BO261"/>
    <mergeCell ref="BI280:BN280"/>
    <mergeCell ref="E280:AG280"/>
    <mergeCell ref="E262:AH262"/>
    <mergeCell ref="AI262:AS262"/>
    <mergeCell ref="E274:AS274"/>
    <mergeCell ref="E272:BE272"/>
    <mergeCell ref="E267:AS267"/>
    <mergeCell ref="E264:AS264"/>
    <mergeCell ref="E265:AS265"/>
    <mergeCell ref="F270:AS270"/>
    <mergeCell ref="EL234:EU234"/>
    <mergeCell ref="BT290:CB290"/>
    <mergeCell ref="CG290:CO290"/>
    <mergeCell ref="EL258:ET258"/>
    <mergeCell ref="EL259:ET259"/>
    <mergeCell ref="EL239:ET239"/>
    <mergeCell ref="ET270:FB270"/>
    <mergeCell ref="DB248:DJ248"/>
    <mergeCell ref="DK248:DS248"/>
    <mergeCell ref="CF260:CO260"/>
    <mergeCell ref="E302:AY302"/>
    <mergeCell ref="BT273:CB273"/>
    <mergeCell ref="DY239:EG239"/>
    <mergeCell ref="CG273:CO273"/>
    <mergeCell ref="DT251:EB251"/>
    <mergeCell ref="DT252:EB252"/>
    <mergeCell ref="DT253:EB253"/>
    <mergeCell ref="DB251:DJ251"/>
    <mergeCell ref="DK251:DS251"/>
    <mergeCell ref="E269:BO269"/>
    <mergeCell ref="CG305:CO305"/>
    <mergeCell ref="DT249:EB249"/>
    <mergeCell ref="DB252:DJ252"/>
    <mergeCell ref="DK252:DS252"/>
    <mergeCell ref="DK254:DS254"/>
    <mergeCell ref="DB253:DJ253"/>
    <mergeCell ref="DZ265:FC265"/>
    <mergeCell ref="CF261:CO261"/>
    <mergeCell ref="CG263:CO263"/>
    <mergeCell ref="EU254:GJ254"/>
    <mergeCell ref="DT248:EB248"/>
    <mergeCell ref="DB250:DJ250"/>
    <mergeCell ref="DB249:DJ249"/>
    <mergeCell ref="CS239:DC239"/>
    <mergeCell ref="DK253:DS253"/>
    <mergeCell ref="DB254:DJ254"/>
    <mergeCell ref="DK250:DS250"/>
    <mergeCell ref="DT250:EB250"/>
    <mergeCell ref="DT254:EB254"/>
    <mergeCell ref="DT246:EB246"/>
    <mergeCell ref="DK244:DS244"/>
    <mergeCell ref="DT247:EB247"/>
    <mergeCell ref="DO241:DZ241"/>
    <mergeCell ref="DK245:DS245"/>
    <mergeCell ref="DT245:EB245"/>
    <mergeCell ref="CT241:DN241"/>
    <mergeCell ref="DB242:DK242"/>
    <mergeCell ref="DL242:DS242"/>
    <mergeCell ref="DT242:EC242"/>
    <mergeCell ref="DT243:EB243"/>
    <mergeCell ref="DT244:EB244"/>
    <mergeCell ref="E251:AJ251"/>
    <mergeCell ref="BG251:BO251"/>
    <mergeCell ref="BT251:CB251"/>
    <mergeCell ref="BG250:BO250"/>
    <mergeCell ref="E249:AI249"/>
    <mergeCell ref="BG249:BO249"/>
    <mergeCell ref="DK246:DS246"/>
    <mergeCell ref="CZ224:DP224"/>
    <mergeCell ref="DS234:EA234"/>
    <mergeCell ref="DA235:DI235"/>
    <mergeCell ref="DJ235:DR235"/>
    <mergeCell ref="DS235:EA235"/>
    <mergeCell ref="DS227:EA227"/>
    <mergeCell ref="DS228:EA228"/>
    <mergeCell ref="DS229:EA229"/>
    <mergeCell ref="DS230:EA230"/>
    <mergeCell ref="DS233:EA233"/>
    <mergeCell ref="DS232:EA232"/>
    <mergeCell ref="DS236:EA236"/>
    <mergeCell ref="CY237:EI237"/>
    <mergeCell ref="DQ224:EB224"/>
    <mergeCell ref="DS226:EB226"/>
    <mergeCell ref="DA230:DI230"/>
    <mergeCell ref="DJ230:DR230"/>
    <mergeCell ref="DJ227:DR227"/>
    <mergeCell ref="DA226:DJ226"/>
    <mergeCell ref="DK226:DR226"/>
    <mergeCell ref="DJ228:DR228"/>
    <mergeCell ref="DA229:DI229"/>
    <mergeCell ref="DJ229:DR229"/>
    <mergeCell ref="DA232:DI232"/>
    <mergeCell ref="DJ232:DR232"/>
    <mergeCell ref="DA228:DI228"/>
    <mergeCell ref="BT254:CB254"/>
    <mergeCell ref="CG254:CO254"/>
    <mergeCell ref="BT253:CB253"/>
    <mergeCell ref="CG253:CO253"/>
    <mergeCell ref="DA233:DI233"/>
    <mergeCell ref="DJ233:DR233"/>
    <mergeCell ref="BT252:CB252"/>
    <mergeCell ref="CG252:CO252"/>
    <mergeCell ref="BT249:CB249"/>
    <mergeCell ref="CG249:CO249"/>
    <mergeCell ref="DK243:DS243"/>
    <mergeCell ref="BG246:BO246"/>
    <mergeCell ref="BT246:CB246"/>
    <mergeCell ref="CG246:CO246"/>
    <mergeCell ref="AH248:BC248"/>
    <mergeCell ref="BG248:BO248"/>
    <mergeCell ref="BT248:CB248"/>
    <mergeCell ref="CG248:CO248"/>
    <mergeCell ref="BG156:BO156"/>
    <mergeCell ref="BG154:BO154"/>
    <mergeCell ref="BT216:CB216"/>
    <mergeCell ref="BU211:CD211"/>
    <mergeCell ref="BT161:CB161"/>
    <mergeCell ref="BN161:BO161"/>
    <mergeCell ref="BT156:CB156"/>
    <mergeCell ref="BG160:BO160"/>
    <mergeCell ref="BG158:BO158"/>
    <mergeCell ref="BT109:CB109"/>
    <mergeCell ref="CG91:CO91"/>
    <mergeCell ref="AW90:BE90"/>
    <mergeCell ref="E62:AI62"/>
    <mergeCell ref="BG67:BO67"/>
    <mergeCell ref="E63:AS63"/>
    <mergeCell ref="BG66:BO66"/>
    <mergeCell ref="E67:AY67"/>
    <mergeCell ref="E89:AV89"/>
    <mergeCell ref="BT70:CB70"/>
    <mergeCell ref="BV118:CA118"/>
    <mergeCell ref="BV119:CA119"/>
    <mergeCell ref="BK120:BS120"/>
    <mergeCell ref="BV120:CA120"/>
    <mergeCell ref="BE118:BS118"/>
    <mergeCell ref="AQ21:AY21"/>
    <mergeCell ref="AG15:CP15"/>
    <mergeCell ref="CF20:CP20"/>
    <mergeCell ref="BU19:CC19"/>
    <mergeCell ref="CF19:CP19"/>
    <mergeCell ref="K27:Q27"/>
    <mergeCell ref="R27:X27"/>
    <mergeCell ref="BL29:CF29"/>
    <mergeCell ref="CG29:CO29"/>
    <mergeCell ref="BL28:CF28"/>
    <mergeCell ref="CS25:EB25"/>
    <mergeCell ref="CF22:CP22"/>
    <mergeCell ref="E22:M22"/>
    <mergeCell ref="P22:X22"/>
    <mergeCell ref="Y22:AG22"/>
    <mergeCell ref="AH22:AP22"/>
    <mergeCell ref="AZ22:BH22"/>
    <mergeCell ref="E25:BJ25"/>
    <mergeCell ref="BL25:CF25"/>
    <mergeCell ref="CG25:CO25"/>
    <mergeCell ref="BH107:BP107"/>
    <mergeCell ref="AI93:BL93"/>
    <mergeCell ref="AI94:BL94"/>
    <mergeCell ref="BM94:CQ94"/>
    <mergeCell ref="CG101:CO101"/>
    <mergeCell ref="AI95:BL95"/>
    <mergeCell ref="CG102:CO102"/>
    <mergeCell ref="CG24:CO24"/>
    <mergeCell ref="CG36:CO36"/>
    <mergeCell ref="CG33:CO33"/>
    <mergeCell ref="BF33:BN33"/>
    <mergeCell ref="BO36:BW36"/>
    <mergeCell ref="CG35:CO35"/>
    <mergeCell ref="CG34:CO34"/>
    <mergeCell ref="CG27:CO27"/>
    <mergeCell ref="BL27:CF27"/>
    <mergeCell ref="BF106:BR106"/>
    <mergeCell ref="BW101:CB101"/>
    <mergeCell ref="BW102:CB102"/>
    <mergeCell ref="E24:BJ24"/>
    <mergeCell ref="AW41:BE41"/>
    <mergeCell ref="R41:AV41"/>
    <mergeCell ref="BX41:CF41"/>
    <mergeCell ref="BO41:BW41"/>
    <mergeCell ref="E26:X26"/>
    <mergeCell ref="E27:J27"/>
    <mergeCell ref="E12:AF12"/>
    <mergeCell ref="Y20:AG20"/>
    <mergeCell ref="AH20:AP20"/>
    <mergeCell ref="AZ20:BI20"/>
    <mergeCell ref="AZ19:BI19"/>
    <mergeCell ref="AQ19:AY19"/>
    <mergeCell ref="P20:X20"/>
    <mergeCell ref="AG12:CP12"/>
    <mergeCell ref="P19:X19"/>
    <mergeCell ref="AH19:AP19"/>
    <mergeCell ref="E20:M20"/>
    <mergeCell ref="CF21:CP21"/>
    <mergeCell ref="E14:AF14"/>
    <mergeCell ref="AG13:CP13"/>
    <mergeCell ref="BL20:BT20"/>
    <mergeCell ref="E13:AF13"/>
    <mergeCell ref="E16:AF16"/>
    <mergeCell ref="E19:M19"/>
    <mergeCell ref="E15:AF15"/>
    <mergeCell ref="Y19:AG19"/>
    <mergeCell ref="AQ20:AY20"/>
    <mergeCell ref="CS6:DU6"/>
    <mergeCell ref="CS7:DU7"/>
    <mergeCell ref="E10:AF10"/>
    <mergeCell ref="E11:AF11"/>
    <mergeCell ref="E9:AF9"/>
    <mergeCell ref="E8:AF8"/>
    <mergeCell ref="CT17:DP17"/>
    <mergeCell ref="AG9:CP9"/>
    <mergeCell ref="AG10:CP10"/>
    <mergeCell ref="R38:AV38"/>
    <mergeCell ref="AQ22:AY22"/>
    <mergeCell ref="BF42:BN42"/>
    <mergeCell ref="DA40:DI40"/>
    <mergeCell ref="BF36:BN36"/>
    <mergeCell ref="BL30:CF30"/>
    <mergeCell ref="BO40:BW40"/>
    <mergeCell ref="BX40:CF40"/>
    <mergeCell ref="BF39:BN39"/>
    <mergeCell ref="AW40:BE40"/>
    <mergeCell ref="AG11:CP11"/>
    <mergeCell ref="CR8:DV10"/>
    <mergeCell ref="AG14:CP14"/>
    <mergeCell ref="CR11:DV16"/>
    <mergeCell ref="AG16:CP16"/>
    <mergeCell ref="AW39:BE39"/>
    <mergeCell ref="BF41:BN41"/>
    <mergeCell ref="E54:CP54"/>
    <mergeCell ref="R44:AV44"/>
    <mergeCell ref="BO42:BW42"/>
    <mergeCell ref="BO43:BW43"/>
    <mergeCell ref="BO45:BW45"/>
    <mergeCell ref="R42:AV42"/>
    <mergeCell ref="E45:Q45"/>
    <mergeCell ref="R45:AV45"/>
    <mergeCell ref="AQ76:AY76"/>
    <mergeCell ref="AQ75:AY75"/>
    <mergeCell ref="E61:AI61"/>
    <mergeCell ref="AZ75:BI75"/>
    <mergeCell ref="E74:M74"/>
    <mergeCell ref="AH74:AP74"/>
    <mergeCell ref="BG71:BO71"/>
    <mergeCell ref="BF43:BN43"/>
    <mergeCell ref="BX44:CF44"/>
    <mergeCell ref="BF46:BN46"/>
    <mergeCell ref="AH75:AP75"/>
    <mergeCell ref="BL75:BT75"/>
    <mergeCell ref="E55:CP55"/>
    <mergeCell ref="AJ48:BE48"/>
    <mergeCell ref="E42:Q44"/>
    <mergeCell ref="AW42:BE42"/>
    <mergeCell ref="E100:AI100"/>
    <mergeCell ref="E113:AJ113"/>
    <mergeCell ref="E111:AH111"/>
    <mergeCell ref="AI111:AN111"/>
    <mergeCell ref="E106:AL106"/>
    <mergeCell ref="E109:AJ109"/>
    <mergeCell ref="E101:AI101"/>
    <mergeCell ref="E116:AF116"/>
    <mergeCell ref="E102:AI102"/>
    <mergeCell ref="E108:AJ108"/>
    <mergeCell ref="E115:AH115"/>
    <mergeCell ref="BG111:BO111"/>
    <mergeCell ref="E110:AV110"/>
    <mergeCell ref="G156:AR156"/>
    <mergeCell ref="E114:AJ114"/>
    <mergeCell ref="G154:AR154"/>
    <mergeCell ref="E152:W152"/>
    <mergeCell ref="G153:AR153"/>
    <mergeCell ref="G155:AR155"/>
    <mergeCell ref="BG152:BP152"/>
    <mergeCell ref="BG155:BO155"/>
    <mergeCell ref="BT113:CB113"/>
    <mergeCell ref="CG113:CO113"/>
    <mergeCell ref="BG113:BO113"/>
    <mergeCell ref="BG112:BO112"/>
    <mergeCell ref="BG110:BO110"/>
    <mergeCell ref="BX42:CF42"/>
    <mergeCell ref="AW43:BE43"/>
    <mergeCell ref="BX82:CF82"/>
    <mergeCell ref="BX80:CF80"/>
    <mergeCell ref="BE59:BP59"/>
    <mergeCell ref="E56:CP56"/>
    <mergeCell ref="BG68:BO68"/>
    <mergeCell ref="BO44:BW44"/>
    <mergeCell ref="P75:X75"/>
    <mergeCell ref="BX43:CF43"/>
    <mergeCell ref="DJ43:DR43"/>
    <mergeCell ref="AW92:BE92"/>
    <mergeCell ref="E60:AT60"/>
    <mergeCell ref="BO46:BW46"/>
    <mergeCell ref="AW46:BE46"/>
    <mergeCell ref="BT68:CB68"/>
    <mergeCell ref="BG62:BO62"/>
    <mergeCell ref="BG63:BO63"/>
    <mergeCell ref="Y75:AG75"/>
    <mergeCell ref="DT43:EB43"/>
    <mergeCell ref="DT42:EB42"/>
    <mergeCell ref="CG44:CO44"/>
    <mergeCell ref="CR44:CZ44"/>
    <mergeCell ref="DA43:DI43"/>
    <mergeCell ref="DA42:DI42"/>
    <mergeCell ref="DA44:DI44"/>
    <mergeCell ref="CR43:CZ43"/>
    <mergeCell ref="CG43:CO43"/>
    <mergeCell ref="EU42:FC42"/>
    <mergeCell ref="EU43:FC43"/>
    <mergeCell ref="EL42:ET42"/>
    <mergeCell ref="EC42:EK42"/>
    <mergeCell ref="EC43:EK43"/>
    <mergeCell ref="EL43:ET43"/>
    <mergeCell ref="CR195:CZ195"/>
    <mergeCell ref="EC44:EK44"/>
    <mergeCell ref="EL45:ET45"/>
    <mergeCell ref="DJ45:DR45"/>
    <mergeCell ref="DT44:EB44"/>
    <mergeCell ref="EL44:ET44"/>
    <mergeCell ref="DJ44:DR44"/>
    <mergeCell ref="CS114:CX114"/>
    <mergeCell ref="DF115:DL115"/>
    <mergeCell ref="CG109:CO109"/>
    <mergeCell ref="DA172:DI172"/>
    <mergeCell ref="CG110:CO110"/>
    <mergeCell ref="CS113:DL113"/>
    <mergeCell ref="CG111:CO111"/>
    <mergeCell ref="CG112:CO112"/>
    <mergeCell ref="CG115:CO115"/>
    <mergeCell ref="CG114:CO114"/>
    <mergeCell ref="DW193:EU197"/>
    <mergeCell ref="DL194:DN194"/>
    <mergeCell ref="DJ192:DR192"/>
    <mergeCell ref="DJ195:DR195"/>
    <mergeCell ref="CY114:DE114"/>
    <mergeCell ref="DF114:DL114"/>
    <mergeCell ref="CD191:CO191"/>
    <mergeCell ref="DJ40:DR40"/>
    <mergeCell ref="DA41:DI41"/>
    <mergeCell ref="CR42:CZ42"/>
    <mergeCell ref="CR161:DY161"/>
    <mergeCell ref="CR40:CZ40"/>
    <mergeCell ref="CR190:DU190"/>
    <mergeCell ref="CG108:CO108"/>
    <mergeCell ref="CW197:CX197"/>
    <mergeCell ref="DA198:DI198"/>
    <mergeCell ref="CT197:CV197"/>
    <mergeCell ref="CY115:DE115"/>
    <mergeCell ref="CS115:CX115"/>
    <mergeCell ref="DA195:DI195"/>
    <mergeCell ref="DG194:DH194"/>
    <mergeCell ref="CR192:CZ192"/>
    <mergeCell ref="DA192:DI192"/>
    <mergeCell ref="CT194:CV194"/>
    <mergeCell ref="CR41:CZ41"/>
    <mergeCell ref="DA103:DI103"/>
    <mergeCell ref="DA45:DI45"/>
    <mergeCell ref="DJ41:DR41"/>
    <mergeCell ref="DA46:DI46"/>
    <mergeCell ref="CR45:CZ45"/>
    <mergeCell ref="DC197:DE197"/>
    <mergeCell ref="DF197:DG197"/>
    <mergeCell ref="DH214:DO214"/>
    <mergeCell ref="DG215:DO215"/>
    <mergeCell ref="DC206:DE206"/>
    <mergeCell ref="CU218:CV218"/>
    <mergeCell ref="CU216:CV216"/>
    <mergeCell ref="CU217:CV217"/>
    <mergeCell ref="CR198:CZ198"/>
    <mergeCell ref="CX216:DF216"/>
    <mergeCell ref="CU215:CV215"/>
    <mergeCell ref="CR206:CV206"/>
    <mergeCell ref="CR207:CV207"/>
    <mergeCell ref="DA205:DI205"/>
    <mergeCell ref="CW206:CX206"/>
    <mergeCell ref="CR205:CZ205"/>
    <mergeCell ref="DG217:DO217"/>
    <mergeCell ref="CX217:DF217"/>
    <mergeCell ref="DG216:DO216"/>
    <mergeCell ref="CR217:CT217"/>
    <mergeCell ref="CR215:CT215"/>
    <mergeCell ref="CR216:CT216"/>
    <mergeCell ref="CR219:CT219"/>
    <mergeCell ref="CR218:CT218"/>
    <mergeCell ref="DC189:DL189"/>
    <mergeCell ref="DO194:DP194"/>
    <mergeCell ref="CG194:CO194"/>
    <mergeCell ref="CG193:CO193"/>
    <mergeCell ref="DA193:DI193"/>
    <mergeCell ref="DJ191:DR191"/>
    <mergeCell ref="DJ193:DR193"/>
    <mergeCell ref="DD194:DF194"/>
    <mergeCell ref="CW194:CX194"/>
    <mergeCell ref="CR193:CZ193"/>
    <mergeCell ref="AW160:BE160"/>
    <mergeCell ref="E182:AJ182"/>
    <mergeCell ref="AL184:AU184"/>
    <mergeCell ref="E183:AJ183"/>
    <mergeCell ref="E184:T184"/>
    <mergeCell ref="AW183:BE183"/>
    <mergeCell ref="CG164:CO164"/>
    <mergeCell ref="CG161:CO161"/>
    <mergeCell ref="CR172:CZ172"/>
    <mergeCell ref="AG3:CP3"/>
    <mergeCell ref="AG4:CP4"/>
    <mergeCell ref="AG7:CP7"/>
    <mergeCell ref="AG8:CP8"/>
    <mergeCell ref="AG5:CP5"/>
    <mergeCell ref="AG6:CP6"/>
    <mergeCell ref="AW91:BE91"/>
    <mergeCell ref="P77:X77"/>
    <mergeCell ref="AW86:BE86"/>
    <mergeCell ref="AW80:BE80"/>
    <mergeCell ref="E78:CP78"/>
    <mergeCell ref="E77:M77"/>
    <mergeCell ref="Y77:AG77"/>
    <mergeCell ref="BX84:CF84"/>
    <mergeCell ref="BX88:CF88"/>
    <mergeCell ref="BX87:CF87"/>
    <mergeCell ref="E3:AF3"/>
    <mergeCell ref="E4:AF4"/>
    <mergeCell ref="E5:AF5"/>
    <mergeCell ref="E7:AF7"/>
    <mergeCell ref="E6:AF6"/>
    <mergeCell ref="E85:AV85"/>
    <mergeCell ref="CF77:CP77"/>
    <mergeCell ref="BF81:BN81"/>
    <mergeCell ref="BX79:CF79"/>
    <mergeCell ref="BO84:BW84"/>
    <mergeCell ref="BF79:BN79"/>
    <mergeCell ref="BO79:BW79"/>
    <mergeCell ref="E84:AV84"/>
    <mergeCell ref="AQ77:AY77"/>
    <mergeCell ref="AW79:BE79"/>
    <mergeCell ref="E39:Q39"/>
    <mergeCell ref="E79:AV81"/>
    <mergeCell ref="R40:AV40"/>
    <mergeCell ref="R39:AV39"/>
    <mergeCell ref="E70:AY70"/>
    <mergeCell ref="AH77:AP77"/>
    <mergeCell ref="E46:AV46"/>
    <mergeCell ref="E94:AH94"/>
    <mergeCell ref="E95:AH95"/>
    <mergeCell ref="R43:AV43"/>
    <mergeCell ref="E82:AV82"/>
    <mergeCell ref="E83:AV83"/>
    <mergeCell ref="E66:AI66"/>
    <mergeCell ref="E53:CP53"/>
    <mergeCell ref="BF48:BN48"/>
    <mergeCell ref="BO48:BW48"/>
    <mergeCell ref="CF76:CP76"/>
    <mergeCell ref="CG219:CO219"/>
    <mergeCell ref="CG210:CO210"/>
    <mergeCell ref="CG218:CO218"/>
    <mergeCell ref="CG206:CO206"/>
    <mergeCell ref="CG208:CO208"/>
    <mergeCell ref="CG217:CO217"/>
    <mergeCell ref="CG207:CO207"/>
    <mergeCell ref="CD214:CO214"/>
    <mergeCell ref="CG216:CO216"/>
    <mergeCell ref="CG209:CO209"/>
    <mergeCell ref="CG196:CO196"/>
    <mergeCell ref="DC207:DE207"/>
    <mergeCell ref="CX214:DG214"/>
    <mergeCell ref="CR213:DO213"/>
    <mergeCell ref="DF207:DG207"/>
    <mergeCell ref="CW207:CX207"/>
    <mergeCell ref="CG280:CO280"/>
    <mergeCell ref="CG283:CO283"/>
    <mergeCell ref="DF206:DG206"/>
    <mergeCell ref="CG215:CO215"/>
    <mergeCell ref="CX219:DF219"/>
    <mergeCell ref="DG219:DO219"/>
    <mergeCell ref="DG218:DO218"/>
    <mergeCell ref="CX218:DF218"/>
    <mergeCell ref="CG236:CO236"/>
    <mergeCell ref="CU219:CV219"/>
    <mergeCell ref="CE281:CF281"/>
    <mergeCell ref="CG289:CO289"/>
    <mergeCell ref="CD301:CO301"/>
    <mergeCell ref="CG292:CO292"/>
    <mergeCell ref="CG288:CO288"/>
    <mergeCell ref="CG281:CO281"/>
    <mergeCell ref="CE282:CF282"/>
    <mergeCell ref="CG282:CO282"/>
    <mergeCell ref="DJ301:DS301"/>
    <mergeCell ref="DC303:DH303"/>
    <mergeCell ref="CT302:CZ302"/>
    <mergeCell ref="CT303:CZ303"/>
    <mergeCell ref="DA301:DI301"/>
    <mergeCell ref="DC302:DH302"/>
    <mergeCell ref="CG302:CO302"/>
    <mergeCell ref="CG303:CO303"/>
    <mergeCell ref="CG293:CO293"/>
    <mergeCell ref="CG294:CO294"/>
    <mergeCell ref="EB304:EP304"/>
    <mergeCell ref="DL303:DQ303"/>
    <mergeCell ref="DL304:DQ304"/>
    <mergeCell ref="DC304:DH304"/>
    <mergeCell ref="DC305:DH305"/>
    <mergeCell ref="DL305:DQ305"/>
    <mergeCell ref="DK311:DS311"/>
    <mergeCell ref="DL302:DQ302"/>
    <mergeCell ref="CG312:CO312"/>
    <mergeCell ref="CT306:CZ306"/>
    <mergeCell ref="DL312:DQ312"/>
    <mergeCell ref="CT312:CZ312"/>
    <mergeCell ref="DC312:DH312"/>
    <mergeCell ref="DL306:DQ306"/>
    <mergeCell ref="DC306:DH306"/>
    <mergeCell ref="DA311:DI311"/>
    <mergeCell ref="CT304:CZ304"/>
    <mergeCell ref="CG311:CO311"/>
    <mergeCell ref="BG300:BP300"/>
    <mergeCell ref="CG306:CO306"/>
    <mergeCell ref="CR311:CZ311"/>
    <mergeCell ref="BT302:CB302"/>
    <mergeCell ref="BT301:CB301"/>
    <mergeCell ref="CG304:CO304"/>
    <mergeCell ref="CR301:CZ301"/>
    <mergeCell ref="CT305:CZ305"/>
    <mergeCell ref="CG313:CO313"/>
    <mergeCell ref="BU312:CC312"/>
    <mergeCell ref="BR311:CF311"/>
    <mergeCell ref="CG291:CO291"/>
    <mergeCell ref="BT293:CB293"/>
    <mergeCell ref="BT292:CB292"/>
    <mergeCell ref="CG295:CO295"/>
    <mergeCell ref="CG296:CO296"/>
    <mergeCell ref="BU313:CC313"/>
    <mergeCell ref="BT303:CB303"/>
    <mergeCell ref="BE226:BP226"/>
    <mergeCell ref="E213:AF213"/>
    <mergeCell ref="AS220:BC220"/>
    <mergeCell ref="E216:AI216"/>
    <mergeCell ref="E220:AR220"/>
    <mergeCell ref="BE225:BP225"/>
    <mergeCell ref="F222:AF222"/>
    <mergeCell ref="BG217:BO217"/>
    <mergeCell ref="BG216:BO216"/>
    <mergeCell ref="BT207:CB207"/>
    <mergeCell ref="BT209:CB209"/>
    <mergeCell ref="BG221:BO221"/>
    <mergeCell ref="BT206:CB206"/>
    <mergeCell ref="BG206:BO206"/>
    <mergeCell ref="BG208:BO208"/>
    <mergeCell ref="BG207:BO207"/>
    <mergeCell ref="BT218:CB218"/>
    <mergeCell ref="BT219:CB219"/>
    <mergeCell ref="BG262:BO262"/>
    <mergeCell ref="BR280:BS280"/>
    <mergeCell ref="E203:AS203"/>
    <mergeCell ref="BG222:BO222"/>
    <mergeCell ref="AE206:AT206"/>
    <mergeCell ref="E217:AI217"/>
    <mergeCell ref="E221:AJ221"/>
    <mergeCell ref="AS222:BC222"/>
    <mergeCell ref="E219:AT219"/>
    <mergeCell ref="E230:AS230"/>
    <mergeCell ref="BT270:CB270"/>
    <mergeCell ref="BT268:CB268"/>
    <mergeCell ref="BT269:CB269"/>
    <mergeCell ref="BT280:CB280"/>
    <mergeCell ref="BF279:BO279"/>
    <mergeCell ref="BG271:BO271"/>
    <mergeCell ref="BT271:CB271"/>
    <mergeCell ref="BE278:BQ278"/>
    <mergeCell ref="BG273:BO273"/>
    <mergeCell ref="BU319:CC319"/>
    <mergeCell ref="BE286:BP286"/>
    <mergeCell ref="BR281:BS281"/>
    <mergeCell ref="BU318:CC318"/>
    <mergeCell ref="BP281:BQ281"/>
    <mergeCell ref="CC281:CD281"/>
    <mergeCell ref="BI281:BN281"/>
    <mergeCell ref="BI282:BN282"/>
    <mergeCell ref="BE299:BP299"/>
    <mergeCell ref="BA291:BF291"/>
    <mergeCell ref="BB324:BK324"/>
    <mergeCell ref="BU323:CC323"/>
    <mergeCell ref="BU324:CC324"/>
    <mergeCell ref="BU322:CC322"/>
    <mergeCell ref="BU320:CC320"/>
    <mergeCell ref="BU321:CC321"/>
    <mergeCell ref="BK321:BS321"/>
    <mergeCell ref="BD321:BJ321"/>
    <mergeCell ref="BT288:CB288"/>
    <mergeCell ref="BG295:BO295"/>
    <mergeCell ref="BG296:BO296"/>
    <mergeCell ref="R325:AU325"/>
    <mergeCell ref="BH313:BP313"/>
    <mergeCell ref="E319:AJ319"/>
    <mergeCell ref="E318:AJ318"/>
    <mergeCell ref="AV318:BD318"/>
    <mergeCell ref="BI318:BQ318"/>
    <mergeCell ref="E320:AJ320"/>
    <mergeCell ref="BU317:CC317"/>
    <mergeCell ref="BT304:CB304"/>
    <mergeCell ref="BT306:CB306"/>
    <mergeCell ref="BG306:BO306"/>
    <mergeCell ref="BH312:BP312"/>
    <mergeCell ref="BF311:BQ311"/>
    <mergeCell ref="BG310:BO310"/>
    <mergeCell ref="BG305:BO305"/>
    <mergeCell ref="BT305:CB305"/>
    <mergeCell ref="BF44:BN44"/>
    <mergeCell ref="AW44:BE44"/>
    <mergeCell ref="AW45:BE45"/>
    <mergeCell ref="BF45:BN45"/>
    <mergeCell ref="BE309:BQ309"/>
    <mergeCell ref="BG304:BO304"/>
    <mergeCell ref="E323:AJ323"/>
    <mergeCell ref="E316:AJ316"/>
    <mergeCell ref="E317:AJ317"/>
    <mergeCell ref="E322:AJ322"/>
    <mergeCell ref="E321:AJ321"/>
    <mergeCell ref="AK321:AT321"/>
    <mergeCell ref="AU321:BC321"/>
    <mergeCell ref="E305:BC305"/>
    <mergeCell ref="BF40:BN40"/>
    <mergeCell ref="DA39:DI39"/>
    <mergeCell ref="BF37:BN37"/>
    <mergeCell ref="BX38:CF38"/>
    <mergeCell ref="CG39:CO39"/>
    <mergeCell ref="CG37:CO37"/>
    <mergeCell ref="BX37:CF37"/>
    <mergeCell ref="CR38:CZ38"/>
    <mergeCell ref="CG40:CO40"/>
    <mergeCell ref="AW38:BE38"/>
    <mergeCell ref="CG38:CO38"/>
    <mergeCell ref="AW37:BE37"/>
    <mergeCell ref="BF38:BN38"/>
    <mergeCell ref="BO37:BW37"/>
    <mergeCell ref="BO38:BW38"/>
    <mergeCell ref="CR35:CZ35"/>
    <mergeCell ref="DJ36:DR36"/>
    <mergeCell ref="DA36:DI36"/>
    <mergeCell ref="CR36:CZ36"/>
    <mergeCell ref="DJ34:DR35"/>
    <mergeCell ref="CR34:CZ34"/>
    <mergeCell ref="DA35:DI35"/>
    <mergeCell ref="BP280:BQ280"/>
    <mergeCell ref="BX39:CF39"/>
    <mergeCell ref="BO39:BW39"/>
    <mergeCell ref="DJ37:DR37"/>
    <mergeCell ref="DA38:DI38"/>
    <mergeCell ref="DA37:DI37"/>
    <mergeCell ref="CR39:CZ39"/>
    <mergeCell ref="CR37:CZ37"/>
    <mergeCell ref="CG41:CO41"/>
    <mergeCell ref="CG42:CO42"/>
    <mergeCell ref="BG229:BO229"/>
    <mergeCell ref="DA34:DI34"/>
    <mergeCell ref="BG291:BO291"/>
    <mergeCell ref="BG292:BO292"/>
    <mergeCell ref="BT229:CB229"/>
    <mergeCell ref="BT234:CB234"/>
    <mergeCell ref="BT233:CB233"/>
    <mergeCell ref="BG287:BO287"/>
    <mergeCell ref="BT291:CB291"/>
    <mergeCell ref="BT281:CB281"/>
    <mergeCell ref="DJ39:DR39"/>
    <mergeCell ref="DJ38:DR38"/>
    <mergeCell ref="BE242:BP242"/>
    <mergeCell ref="BX33:CF33"/>
    <mergeCell ref="BX34:CF34"/>
    <mergeCell ref="BX35:CF35"/>
    <mergeCell ref="BO35:BW35"/>
    <mergeCell ref="BO34:BW34"/>
    <mergeCell ref="BT217:CB217"/>
    <mergeCell ref="BT230:CB230"/>
    <mergeCell ref="DA28:DI28"/>
    <mergeCell ref="CG28:CO28"/>
    <mergeCell ref="CR28:CZ28"/>
    <mergeCell ref="CR33:DR33"/>
    <mergeCell ref="CG30:CO30"/>
    <mergeCell ref="CR29:CZ29"/>
    <mergeCell ref="DT36:EB36"/>
    <mergeCell ref="E33:AV35"/>
    <mergeCell ref="R36:AV36"/>
    <mergeCell ref="AW33:BE33"/>
    <mergeCell ref="AW34:BE34"/>
    <mergeCell ref="AW35:BE35"/>
    <mergeCell ref="AW36:BE36"/>
    <mergeCell ref="E36:Q38"/>
    <mergeCell ref="R37:AV37"/>
    <mergeCell ref="BX36:CF36"/>
    <mergeCell ref="DT37:EB37"/>
    <mergeCell ref="CG155:CO155"/>
    <mergeCell ref="CG163:CO163"/>
    <mergeCell ref="CG157:CO157"/>
    <mergeCell ref="CG162:CO162"/>
    <mergeCell ref="CG156:CO156"/>
    <mergeCell ref="CG160:CO160"/>
    <mergeCell ref="DT38:EB38"/>
    <mergeCell ref="DT39:EB39"/>
    <mergeCell ref="DJ42:DR42"/>
    <mergeCell ref="EC39:EK39"/>
    <mergeCell ref="EC38:EK38"/>
    <mergeCell ref="EC36:EK36"/>
    <mergeCell ref="EC37:EK37"/>
    <mergeCell ref="EL39:ET39"/>
    <mergeCell ref="EU38:FC38"/>
    <mergeCell ref="EL41:ET41"/>
    <mergeCell ref="EU36:FC36"/>
    <mergeCell ref="EU37:FC37"/>
    <mergeCell ref="EL36:ET36"/>
    <mergeCell ref="EL37:ET37"/>
    <mergeCell ref="FV36:GD36"/>
    <mergeCell ref="FD37:FL37"/>
    <mergeCell ref="FM36:FU36"/>
    <mergeCell ref="FM37:FU37"/>
    <mergeCell ref="FD36:FL36"/>
    <mergeCell ref="FV37:GD37"/>
    <mergeCell ref="E206:AD206"/>
    <mergeCell ref="E207:AS207"/>
    <mergeCell ref="E218:AI218"/>
    <mergeCell ref="E209:AP209"/>
    <mergeCell ref="E215:AS215"/>
    <mergeCell ref="AS210:BC210"/>
    <mergeCell ref="AS208:BC208"/>
    <mergeCell ref="CG220:CO220"/>
    <mergeCell ref="CG221:CO221"/>
    <mergeCell ref="BT227:CB227"/>
    <mergeCell ref="BT226:CB226"/>
    <mergeCell ref="CG222:CO222"/>
    <mergeCell ref="FD39:FL39"/>
    <mergeCell ref="FM38:FU38"/>
    <mergeCell ref="FD41:FL41"/>
    <mergeCell ref="EL40:ET40"/>
    <mergeCell ref="EU40:FC40"/>
    <mergeCell ref="FM39:FU39"/>
    <mergeCell ref="EU39:FC39"/>
    <mergeCell ref="FD38:FL38"/>
    <mergeCell ref="EU41:FC41"/>
    <mergeCell ref="EL38:ET38"/>
    <mergeCell ref="BG235:BO235"/>
    <mergeCell ref="E227:AT227"/>
    <mergeCell ref="BG234:BO234"/>
    <mergeCell ref="BG233:BO233"/>
    <mergeCell ref="BG230:BO230"/>
    <mergeCell ref="E228:AI228"/>
    <mergeCell ref="BG228:BO228"/>
    <mergeCell ref="AS234:BC234"/>
    <mergeCell ref="BG232:BO232"/>
    <mergeCell ref="BG227:BO227"/>
    <mergeCell ref="F275:AS275"/>
    <mergeCell ref="E253:BC253"/>
    <mergeCell ref="E233:AI233"/>
    <mergeCell ref="E235:AJ235"/>
    <mergeCell ref="F236:AF236"/>
    <mergeCell ref="E234:AR234"/>
    <mergeCell ref="E244:AI244"/>
    <mergeCell ref="E246:AS246"/>
    <mergeCell ref="E250:AR250"/>
    <mergeCell ref="AS250:BC250"/>
    <mergeCell ref="E294:AJ294"/>
    <mergeCell ref="E299:AL299"/>
    <mergeCell ref="E296:AF296"/>
    <mergeCell ref="F278:AK278"/>
    <mergeCell ref="E281:AG281"/>
    <mergeCell ref="E290:AX290"/>
    <mergeCell ref="E282:AX282"/>
    <mergeCell ref="E309:AD309"/>
    <mergeCell ref="AI291:AN291"/>
    <mergeCell ref="E291:AH291"/>
    <mergeCell ref="E286:AL286"/>
    <mergeCell ref="E288:AJ288"/>
    <mergeCell ref="E289:AH289"/>
    <mergeCell ref="E308:AD308"/>
    <mergeCell ref="E304:AG304"/>
    <mergeCell ref="E303:AH303"/>
    <mergeCell ref="E293:AG293"/>
    <mergeCell ref="BG302:BO302"/>
    <mergeCell ref="BT294:CB294"/>
    <mergeCell ref="BT295:CB295"/>
    <mergeCell ref="BT289:CB289"/>
    <mergeCell ref="BG289:BO289"/>
    <mergeCell ref="BG293:BO293"/>
    <mergeCell ref="BE301:BP301"/>
    <mergeCell ref="BB295:BF295"/>
    <mergeCell ref="BG294:BO294"/>
    <mergeCell ref="BT296:CA296"/>
    <mergeCell ref="BG303:BO303"/>
    <mergeCell ref="CG228:CO228"/>
    <mergeCell ref="CD226:CO226"/>
    <mergeCell ref="CG227:CO227"/>
    <mergeCell ref="CG272:CO272"/>
    <mergeCell ref="BG267:BO267"/>
    <mergeCell ref="BT267:CB267"/>
    <mergeCell ref="BT235:CB235"/>
    <mergeCell ref="BG236:BO236"/>
    <mergeCell ref="CG235:CO235"/>
    <mergeCell ref="CG154:CO154"/>
    <mergeCell ref="BT154:CB154"/>
    <mergeCell ref="CG159:CO159"/>
    <mergeCell ref="BT157:CB157"/>
    <mergeCell ref="BT158:CB158"/>
    <mergeCell ref="BT159:CB159"/>
    <mergeCell ref="BT222:CB222"/>
    <mergeCell ref="BT220:CB220"/>
    <mergeCell ref="BT225:CB225"/>
    <mergeCell ref="BT221:CB221"/>
    <mergeCell ref="CG201:CO201"/>
    <mergeCell ref="CG197:CO197"/>
    <mergeCell ref="BT201:CB201"/>
    <mergeCell ref="BT197:CB197"/>
    <mergeCell ref="BT198:CB198"/>
    <mergeCell ref="BT199:CB199"/>
    <mergeCell ref="CG158:CO158"/>
    <mergeCell ref="AW166:BE166"/>
    <mergeCell ref="E166:AJ166"/>
    <mergeCell ref="E162:AJ162"/>
    <mergeCell ref="G159:AR159"/>
    <mergeCell ref="E161:AJ161"/>
    <mergeCell ref="CG166:CO166"/>
    <mergeCell ref="G158:AR158"/>
    <mergeCell ref="CG195:CO195"/>
    <mergeCell ref="E180:T180"/>
    <mergeCell ref="AL180:AU180"/>
    <mergeCell ref="E176:AJ176"/>
    <mergeCell ref="E179:AJ179"/>
    <mergeCell ref="E178:AJ178"/>
    <mergeCell ref="BT176:CB176"/>
    <mergeCell ref="CG186:CO186"/>
    <mergeCell ref="BT191:CB191"/>
    <mergeCell ref="BT195:CB195"/>
    <mergeCell ref="CG185:CO185"/>
    <mergeCell ref="CG172:CO172"/>
    <mergeCell ref="E163:AJ163"/>
    <mergeCell ref="E171:AI171"/>
    <mergeCell ref="AW164:BE164"/>
    <mergeCell ref="BN163:BO163"/>
    <mergeCell ref="E167:AJ167"/>
    <mergeCell ref="E170:AI170"/>
    <mergeCell ref="CG167:CO167"/>
    <mergeCell ref="CG170:CO170"/>
    <mergeCell ref="CG171:CO171"/>
    <mergeCell ref="GE46:GJ46"/>
    <mergeCell ref="CG46:CO46"/>
    <mergeCell ref="FM46:FU46"/>
    <mergeCell ref="FV46:GD46"/>
    <mergeCell ref="EL46:ET46"/>
    <mergeCell ref="FD46:FL46"/>
    <mergeCell ref="EU46:FC46"/>
    <mergeCell ref="DJ46:DR46"/>
    <mergeCell ref="BX92:CF92"/>
    <mergeCell ref="BX46:CF46"/>
    <mergeCell ref="CG79:CO79"/>
    <mergeCell ref="CG90:CO90"/>
    <mergeCell ref="CG87:CO87"/>
    <mergeCell ref="CG85:CO85"/>
    <mergeCell ref="CG82:CO82"/>
    <mergeCell ref="BX81:CF81"/>
    <mergeCell ref="BX83:CF83"/>
    <mergeCell ref="CG81:CO81"/>
    <mergeCell ref="BX45:CF45"/>
    <mergeCell ref="CG68:CO68"/>
    <mergeCell ref="E68:AY68"/>
    <mergeCell ref="CR46:CZ46"/>
    <mergeCell ref="AH65:BC65"/>
    <mergeCell ref="E57:CP57"/>
    <mergeCell ref="D50:CQ50"/>
    <mergeCell ref="E52:CP52"/>
    <mergeCell ref="BG65:BO65"/>
    <mergeCell ref="BE58:BP58"/>
    <mergeCell ref="BG61:BO61"/>
    <mergeCell ref="BT63:CB63"/>
    <mergeCell ref="CD59:CO59"/>
    <mergeCell ref="BG60:BO60"/>
    <mergeCell ref="BT59:CB59"/>
    <mergeCell ref="BT58:CB58"/>
    <mergeCell ref="GE41:GJ41"/>
    <mergeCell ref="GE42:GJ42"/>
    <mergeCell ref="GE44:GJ44"/>
    <mergeCell ref="FD42:FL42"/>
    <mergeCell ref="FV39:GD39"/>
    <mergeCell ref="FM41:FU41"/>
    <mergeCell ref="GE45:GJ45"/>
    <mergeCell ref="FV45:GD45"/>
    <mergeCell ref="FM43:FU43"/>
    <mergeCell ref="GE43:GJ43"/>
    <mergeCell ref="FV44:GD44"/>
    <mergeCell ref="GE40:GJ40"/>
    <mergeCell ref="FV42:GD42"/>
    <mergeCell ref="FM44:FU44"/>
    <mergeCell ref="GE36:GJ36"/>
    <mergeCell ref="GE38:GJ38"/>
    <mergeCell ref="GE39:GJ39"/>
    <mergeCell ref="GE37:GJ37"/>
    <mergeCell ref="FV40:GD40"/>
    <mergeCell ref="CG45:CO45"/>
    <mergeCell ref="E51:CO51"/>
    <mergeCell ref="BT151:CB151"/>
    <mergeCell ref="FD43:FL43"/>
    <mergeCell ref="FD44:FL44"/>
    <mergeCell ref="FV43:GD43"/>
    <mergeCell ref="FD40:FL40"/>
    <mergeCell ref="BT71:CB71"/>
    <mergeCell ref="BL74:BT74"/>
    <mergeCell ref="EU44:FC44"/>
    <mergeCell ref="CG153:CO153"/>
    <mergeCell ref="CG116:CO116"/>
    <mergeCell ref="FV41:GD41"/>
    <mergeCell ref="FM42:FU42"/>
    <mergeCell ref="CG71:CO71"/>
    <mergeCell ref="DT46:EB46"/>
    <mergeCell ref="EC46:EK46"/>
    <mergeCell ref="CG88:CO88"/>
    <mergeCell ref="CG83:CO83"/>
    <mergeCell ref="BT215:CB215"/>
    <mergeCell ref="BT214:CB214"/>
    <mergeCell ref="BT210:CB210"/>
    <mergeCell ref="FV38:GD38"/>
    <mergeCell ref="DT45:EB45"/>
    <mergeCell ref="EC45:EK45"/>
    <mergeCell ref="FD45:FL45"/>
    <mergeCell ref="FM45:FU45"/>
    <mergeCell ref="EU45:FC45"/>
    <mergeCell ref="FM40:FU40"/>
    <mergeCell ref="BT208:CB208"/>
    <mergeCell ref="BT153:CB153"/>
    <mergeCell ref="BT162:CB162"/>
    <mergeCell ref="BT163:CB163"/>
    <mergeCell ref="BT196:CB196"/>
    <mergeCell ref="BT164:CB164"/>
    <mergeCell ref="BT160:CB160"/>
    <mergeCell ref="BT186:CB186"/>
    <mergeCell ref="BT155:CB155"/>
    <mergeCell ref="BT185:CB185"/>
    <mergeCell ref="BT108:CB108"/>
    <mergeCell ref="BE191:BP191"/>
    <mergeCell ref="BG195:BO195"/>
    <mergeCell ref="BG193:BO193"/>
    <mergeCell ref="BT194:CB194"/>
    <mergeCell ref="BT193:CB193"/>
    <mergeCell ref="BB115:BF115"/>
    <mergeCell ref="BT152:CB152"/>
    <mergeCell ref="AW180:BE180"/>
    <mergeCell ref="AW182:BE182"/>
    <mergeCell ref="BG186:BO186"/>
    <mergeCell ref="BG159:BO159"/>
    <mergeCell ref="BG116:BO116"/>
    <mergeCell ref="BF151:BQ151"/>
    <mergeCell ref="BG153:BO153"/>
    <mergeCell ref="BE119:BS119"/>
    <mergeCell ref="BG178:BO178"/>
    <mergeCell ref="AW179:BE179"/>
    <mergeCell ref="BG157:BO157"/>
    <mergeCell ref="AW184:BE184"/>
    <mergeCell ref="E186:AJ186"/>
    <mergeCell ref="E193:AT193"/>
    <mergeCell ref="BA111:BF111"/>
    <mergeCell ref="AW178:BE178"/>
    <mergeCell ref="E172:AI172"/>
    <mergeCell ref="G157:AR157"/>
    <mergeCell ref="E194:AO194"/>
    <mergeCell ref="E197:AS197"/>
    <mergeCell ref="E198:AV198"/>
    <mergeCell ref="BG197:BO197"/>
    <mergeCell ref="BE197:BF197"/>
    <mergeCell ref="BG196:BO196"/>
    <mergeCell ref="AT195:BC195"/>
    <mergeCell ref="E196:BB196"/>
    <mergeCell ref="BG194:BO194"/>
    <mergeCell ref="BG203:BO203"/>
    <mergeCell ref="BG204:BO204"/>
    <mergeCell ref="E204:AS204"/>
    <mergeCell ref="E199:R199"/>
    <mergeCell ref="S199:AT199"/>
    <mergeCell ref="BG199:BO199"/>
    <mergeCell ref="E201:AS201"/>
    <mergeCell ref="BG201:BO201"/>
    <mergeCell ref="AW89:BE89"/>
    <mergeCell ref="BN162:BO162"/>
    <mergeCell ref="BG220:BO220"/>
    <mergeCell ref="BG219:BO219"/>
    <mergeCell ref="BG185:BO185"/>
    <mergeCell ref="BG164:BO164"/>
    <mergeCell ref="BG210:BO210"/>
    <mergeCell ref="BE214:BP214"/>
    <mergeCell ref="BG215:BO215"/>
    <mergeCell ref="BG218:BO218"/>
    <mergeCell ref="E93:AH93"/>
    <mergeCell ref="BG69:BO69"/>
    <mergeCell ref="BM93:CQ93"/>
    <mergeCell ref="E69:AY69"/>
    <mergeCell ref="AZ77:BH77"/>
    <mergeCell ref="AZ74:BI74"/>
    <mergeCell ref="AQ74:AY74"/>
    <mergeCell ref="E88:AV88"/>
    <mergeCell ref="E91:AV91"/>
    <mergeCell ref="BX89:CF89"/>
    <mergeCell ref="BF91:BN91"/>
    <mergeCell ref="BF90:BN90"/>
    <mergeCell ref="Y74:AG74"/>
    <mergeCell ref="AW83:BE83"/>
    <mergeCell ref="AW88:BE88"/>
    <mergeCell ref="BF88:BN88"/>
    <mergeCell ref="AW87:BE87"/>
    <mergeCell ref="E86:AV86"/>
    <mergeCell ref="AW84:BE84"/>
    <mergeCell ref="BF80:BN80"/>
    <mergeCell ref="CR103:CZ103"/>
    <mergeCell ref="CG69:CO69"/>
    <mergeCell ref="CT97:DB97"/>
    <mergeCell ref="CG100:CO100"/>
    <mergeCell ref="BM95:CQ95"/>
    <mergeCell ref="CG70:CO70"/>
    <mergeCell ref="BO91:BW91"/>
    <mergeCell ref="BO86:BW86"/>
    <mergeCell ref="BO89:BW89"/>
    <mergeCell ref="BO87:BW87"/>
    <mergeCell ref="BF92:BN92"/>
    <mergeCell ref="BT67:CB67"/>
    <mergeCell ref="CG67:CO67"/>
    <mergeCell ref="BT69:CB69"/>
    <mergeCell ref="CG92:CO92"/>
    <mergeCell ref="BX90:CF90"/>
    <mergeCell ref="BX91:CF91"/>
    <mergeCell ref="CG89:CO89"/>
    <mergeCell ref="BF86:BN86"/>
    <mergeCell ref="BF82:BN82"/>
    <mergeCell ref="BO81:BW81"/>
    <mergeCell ref="BT62:CB62"/>
    <mergeCell ref="E73:CP73"/>
    <mergeCell ref="AS71:BC71"/>
    <mergeCell ref="CG80:CO80"/>
    <mergeCell ref="BU75:CC75"/>
    <mergeCell ref="BG70:BO70"/>
    <mergeCell ref="BT65:CB65"/>
    <mergeCell ref="E75:M75"/>
    <mergeCell ref="P74:X74"/>
    <mergeCell ref="BT60:CB60"/>
    <mergeCell ref="CG61:CO61"/>
    <mergeCell ref="BT61:CB61"/>
    <mergeCell ref="CG60:CO60"/>
    <mergeCell ref="CF75:CP75"/>
    <mergeCell ref="CG62:CO62"/>
    <mergeCell ref="CG86:CO86"/>
    <mergeCell ref="BX86:CF86"/>
    <mergeCell ref="CG84:CO84"/>
    <mergeCell ref="CG66:CO66"/>
    <mergeCell ref="CG65:CO65"/>
    <mergeCell ref="CG63:CO63"/>
    <mergeCell ref="CF74:CP74"/>
    <mergeCell ref="BU74:CC74"/>
    <mergeCell ref="AW82:BE82"/>
    <mergeCell ref="BO85:BW85"/>
    <mergeCell ref="BO82:BW82"/>
    <mergeCell ref="BF84:BN84"/>
    <mergeCell ref="AW85:BE85"/>
    <mergeCell ref="BF85:BN85"/>
    <mergeCell ref="BO83:BW83"/>
    <mergeCell ref="BF83:BN83"/>
    <mergeCell ref="AW81:BE81"/>
    <mergeCell ref="BX85:CF85"/>
    <mergeCell ref="BL19:BT19"/>
    <mergeCell ref="BU20:CC20"/>
    <mergeCell ref="BL24:CF24"/>
    <mergeCell ref="BO80:BW80"/>
    <mergeCell ref="BT66:CB66"/>
    <mergeCell ref="BF34:BN34"/>
    <mergeCell ref="BF35:BN35"/>
    <mergeCell ref="BO33:BW33"/>
    <mergeCell ref="DA236:DI236"/>
    <mergeCell ref="DJ236:DR236"/>
    <mergeCell ref="DA234:DI234"/>
    <mergeCell ref="DJ234:DR234"/>
    <mergeCell ref="CS233:CW233"/>
    <mergeCell ref="CS234:CW234"/>
    <mergeCell ref="CS231:CW231"/>
    <mergeCell ref="CS232:CW232"/>
    <mergeCell ref="CG267:CO267"/>
    <mergeCell ref="CG268:CO268"/>
    <mergeCell ref="CG245:CO245"/>
    <mergeCell ref="CD242:CO242"/>
    <mergeCell ref="CG251:CO251"/>
    <mergeCell ref="CG229:CO229"/>
    <mergeCell ref="BG244:BO244"/>
    <mergeCell ref="CG234:CO234"/>
    <mergeCell ref="CS235:CW235"/>
    <mergeCell ref="CS236:CW236"/>
    <mergeCell ref="CG243:CO243"/>
    <mergeCell ref="CG230:CO230"/>
    <mergeCell ref="CG232:CO232"/>
    <mergeCell ref="CG233:CO233"/>
    <mergeCell ref="CG244:CO244"/>
    <mergeCell ref="CS229:CW229"/>
    <mergeCell ref="CS230:CW230"/>
    <mergeCell ref="CS227:CW227"/>
    <mergeCell ref="CS228:CW228"/>
    <mergeCell ref="E245:AI245"/>
    <mergeCell ref="BT228:CB228"/>
    <mergeCell ref="BT244:CB244"/>
    <mergeCell ref="E229:AI229"/>
    <mergeCell ref="BG245:BO245"/>
    <mergeCell ref="BT232:CB232"/>
    <mergeCell ref="AS236:BC236"/>
    <mergeCell ref="BT236:CB236"/>
    <mergeCell ref="BT242:CB242"/>
    <mergeCell ref="AH232:BC232"/>
    <mergeCell ref="AL257:AT258"/>
    <mergeCell ref="Z257:AK258"/>
    <mergeCell ref="AS252:BC252"/>
    <mergeCell ref="BG252:BO252"/>
    <mergeCell ref="BG253:BO253"/>
    <mergeCell ref="F252:AF252"/>
    <mergeCell ref="M257:P258"/>
    <mergeCell ref="BG254:BO254"/>
    <mergeCell ref="AY258:BP258"/>
    <mergeCell ref="CG270:CO270"/>
    <mergeCell ref="BG275:BO275"/>
    <mergeCell ref="BT275:CB275"/>
    <mergeCell ref="CG275:CO275"/>
    <mergeCell ref="BG274:BO274"/>
    <mergeCell ref="BT274:CB274"/>
    <mergeCell ref="CG274:CO274"/>
    <mergeCell ref="BG272:BO272"/>
    <mergeCell ref="BT272:CB272"/>
    <mergeCell ref="CG271:CO271"/>
    <mergeCell ref="BT243:CB243"/>
    <mergeCell ref="DK249:DS249"/>
    <mergeCell ref="BT245:CB245"/>
    <mergeCell ref="DB247:DJ247"/>
    <mergeCell ref="DK247:DS247"/>
    <mergeCell ref="DB245:DJ245"/>
    <mergeCell ref="DB244:DJ244"/>
    <mergeCell ref="DB246:DJ246"/>
    <mergeCell ref="CG269:CO269"/>
    <mergeCell ref="CZ240:DP240"/>
    <mergeCell ref="BT250:CB250"/>
    <mergeCell ref="CG250:CO250"/>
    <mergeCell ref="CY255:EI255"/>
    <mergeCell ref="CG265:CO265"/>
    <mergeCell ref="BT262:CB262"/>
    <mergeCell ref="BT261:CB261"/>
    <mergeCell ref="DQ240:EB240"/>
    <mergeCell ref="BT241:CB241"/>
    <mergeCell ref="E29:BJ29"/>
    <mergeCell ref="Y268:AO268"/>
    <mergeCell ref="AP268:BA268"/>
    <mergeCell ref="BB268:BD268"/>
    <mergeCell ref="AI261:AS261"/>
    <mergeCell ref="BE241:BP241"/>
    <mergeCell ref="E243:AT243"/>
    <mergeCell ref="BG243:BO243"/>
    <mergeCell ref="Q257:V258"/>
    <mergeCell ref="AY257:BP257"/>
  </mergeCells>
  <printOptions horizontalCentered="1"/>
  <pageMargins left="0.2" right="0.1968503937007874" top="0.15748031496062992" bottom="0.31" header="0.15748031496062992" footer="0.16"/>
  <pageSetup fitToHeight="1" fitToWidth="1" horizontalDpi="600" verticalDpi="600" orientation="landscape" paperSize="9" scale="83" r:id="rId1"/>
  <headerFooter alignWithMargins="0">
    <oddFooter>&amp;R&amp;A - stampa del &amp;D</oddFooter>
  </headerFooter>
  <rowBreaks count="2" manualBreakCount="2">
    <brk id="94" min="3" max="94" man="1"/>
    <brk id="148" min="2" max="119" man="1"/>
  </rowBreaks>
  <ignoredErrors>
    <ignoredError sqref="CG234 BG250:CO254" formula="1"/>
    <ignoredError sqref="P75:CP77" unlockedFormula="1"/>
  </ignoredErrors>
</worksheet>
</file>

<file path=xl/worksheets/sheet3.xml><?xml version="1.0" encoding="utf-8"?>
<worksheet xmlns="http://schemas.openxmlformats.org/spreadsheetml/2006/main" xmlns:r="http://schemas.openxmlformats.org/officeDocument/2006/relationships">
  <dimension ref="B2:D59"/>
  <sheetViews>
    <sheetView zoomScaleSheetLayoutView="100" zoomScalePageLayoutView="0" workbookViewId="0" topLeftCell="A1">
      <selection activeCell="C10" sqref="C10"/>
    </sheetView>
  </sheetViews>
  <sheetFormatPr defaultColWidth="8.8515625" defaultRowHeight="12.75"/>
  <cols>
    <col min="1" max="1" width="11.00390625" style="0" customWidth="1"/>
    <col min="2" max="2" width="2.140625" style="0" customWidth="1"/>
    <col min="3" max="3" width="165.8515625" style="200" customWidth="1"/>
    <col min="4" max="4" width="2.28125" style="0" customWidth="1"/>
    <col min="5" max="5" width="2.00390625" style="0" customWidth="1"/>
  </cols>
  <sheetData>
    <row r="2" spans="2:4" ht="4.5" customHeight="1">
      <c r="B2" s="30"/>
      <c r="C2" s="191"/>
      <c r="D2" s="30"/>
    </row>
    <row r="3" spans="2:4" ht="26.25" customHeight="1">
      <c r="B3" s="30"/>
      <c r="C3" s="192" t="s">
        <v>185</v>
      </c>
      <c r="D3" s="30"/>
    </row>
    <row r="4" spans="2:4" ht="14.25">
      <c r="B4" s="30"/>
      <c r="C4" s="192" t="s">
        <v>186</v>
      </c>
      <c r="D4" s="30"/>
    </row>
    <row r="5" spans="2:4" ht="48" customHeight="1">
      <c r="B5" s="30"/>
      <c r="C5" s="193" t="s">
        <v>113</v>
      </c>
      <c r="D5" s="30"/>
    </row>
    <row r="6" spans="2:4" ht="14.25">
      <c r="B6" s="30"/>
      <c r="C6" s="192" t="s">
        <v>114</v>
      </c>
      <c r="D6" s="30"/>
    </row>
    <row r="7" spans="2:4" ht="30">
      <c r="B7" s="30"/>
      <c r="C7" s="193" t="s">
        <v>115</v>
      </c>
      <c r="D7" s="30"/>
    </row>
    <row r="8" spans="2:4" ht="30">
      <c r="B8" s="30"/>
      <c r="C8" s="193" t="s">
        <v>116</v>
      </c>
      <c r="D8" s="30"/>
    </row>
    <row r="9" spans="2:4" ht="14.25">
      <c r="B9" s="30"/>
      <c r="C9" s="192" t="s">
        <v>117</v>
      </c>
      <c r="D9" s="30"/>
    </row>
    <row r="10" spans="2:4" ht="15">
      <c r="B10" s="30"/>
      <c r="C10" s="193" t="s">
        <v>118</v>
      </c>
      <c r="D10" s="30"/>
    </row>
    <row r="11" spans="2:4" ht="15">
      <c r="B11" s="30"/>
      <c r="C11" s="193" t="s">
        <v>119</v>
      </c>
      <c r="D11" s="30"/>
    </row>
    <row r="12" spans="2:4" ht="50.25" customHeight="1">
      <c r="B12" s="30"/>
      <c r="C12" s="193" t="s">
        <v>97</v>
      </c>
      <c r="D12" s="30"/>
    </row>
    <row r="13" spans="2:4" ht="14.25">
      <c r="B13" s="30"/>
      <c r="C13" s="192" t="s">
        <v>98</v>
      </c>
      <c r="D13" s="30"/>
    </row>
    <row r="14" spans="2:4" ht="15">
      <c r="B14" s="30"/>
      <c r="C14" s="193" t="s">
        <v>99</v>
      </c>
      <c r="D14" s="30"/>
    </row>
    <row r="15" spans="2:4" ht="15">
      <c r="B15" s="30"/>
      <c r="C15" s="194" t="s">
        <v>75</v>
      </c>
      <c r="D15" s="30"/>
    </row>
    <row r="16" spans="2:4" ht="15">
      <c r="B16" s="30"/>
      <c r="C16" s="193" t="s">
        <v>100</v>
      </c>
      <c r="D16" s="30"/>
    </row>
    <row r="17" spans="2:4" ht="15">
      <c r="B17" s="30"/>
      <c r="C17" s="193" t="s">
        <v>101</v>
      </c>
      <c r="D17" s="30"/>
    </row>
    <row r="18" spans="2:4" ht="15">
      <c r="B18" s="30"/>
      <c r="C18" s="193" t="s">
        <v>102</v>
      </c>
      <c r="D18" s="30"/>
    </row>
    <row r="19" spans="2:4" ht="15">
      <c r="B19" s="30"/>
      <c r="C19" s="195" t="s">
        <v>76</v>
      </c>
      <c r="D19" s="30"/>
    </row>
    <row r="20" spans="2:4" ht="15">
      <c r="B20" s="30"/>
      <c r="C20" s="195" t="s">
        <v>77</v>
      </c>
      <c r="D20" s="30"/>
    </row>
    <row r="21" spans="2:4" ht="30">
      <c r="B21" s="30"/>
      <c r="C21" s="193" t="s">
        <v>78</v>
      </c>
      <c r="D21" s="30"/>
    </row>
    <row r="22" spans="2:4" ht="30">
      <c r="B22" s="30"/>
      <c r="C22" s="196" t="s">
        <v>66</v>
      </c>
      <c r="D22" s="30"/>
    </row>
    <row r="23" spans="2:4" ht="15">
      <c r="B23" s="30"/>
      <c r="C23" s="197" t="s">
        <v>103</v>
      </c>
      <c r="D23" s="30"/>
    </row>
    <row r="24" spans="2:4" ht="15">
      <c r="B24" s="30"/>
      <c r="C24" s="193" t="s">
        <v>101</v>
      </c>
      <c r="D24" s="30"/>
    </row>
    <row r="25" spans="2:4" ht="15">
      <c r="B25" s="30"/>
      <c r="C25" s="193" t="s">
        <v>104</v>
      </c>
      <c r="D25" s="30"/>
    </row>
    <row r="26" spans="2:4" ht="19.5" customHeight="1">
      <c r="B26" s="30"/>
      <c r="C26" s="195" t="s">
        <v>76</v>
      </c>
      <c r="D26" s="30"/>
    </row>
    <row r="27" spans="2:4" ht="15">
      <c r="B27" s="30"/>
      <c r="C27" s="195" t="s">
        <v>67</v>
      </c>
      <c r="D27" s="30"/>
    </row>
    <row r="28" spans="2:4" ht="15">
      <c r="B28" s="30"/>
      <c r="C28" s="193" t="s">
        <v>68</v>
      </c>
      <c r="D28" s="30"/>
    </row>
    <row r="29" spans="2:4" ht="15">
      <c r="B29" s="30"/>
      <c r="C29" s="198" t="s">
        <v>69</v>
      </c>
      <c r="D29" s="30"/>
    </row>
    <row r="30" spans="2:4" ht="30.75" customHeight="1">
      <c r="B30" s="30"/>
      <c r="C30" s="198" t="s">
        <v>70</v>
      </c>
      <c r="D30" s="30"/>
    </row>
    <row r="31" spans="2:4" ht="50.25" customHeight="1">
      <c r="B31" s="30"/>
      <c r="C31" s="196" t="s">
        <v>71</v>
      </c>
      <c r="D31" s="30"/>
    </row>
    <row r="32" spans="2:4" ht="14.25">
      <c r="B32" s="30"/>
      <c r="C32" s="192" t="s">
        <v>105</v>
      </c>
      <c r="D32" s="30"/>
    </row>
    <row r="33" spans="2:4" ht="30">
      <c r="B33" s="30"/>
      <c r="C33" s="195" t="s">
        <v>106</v>
      </c>
      <c r="D33" s="30"/>
    </row>
    <row r="34" spans="2:4" ht="45">
      <c r="B34" s="30"/>
      <c r="C34" s="193" t="s">
        <v>89</v>
      </c>
      <c r="D34" s="30"/>
    </row>
    <row r="35" spans="2:4" ht="30">
      <c r="B35" s="30"/>
      <c r="C35" s="193" t="s">
        <v>90</v>
      </c>
      <c r="D35" s="30"/>
    </row>
    <row r="36" spans="2:4" ht="15">
      <c r="B36" s="30"/>
      <c r="C36" s="193" t="s">
        <v>91</v>
      </c>
      <c r="D36" s="30"/>
    </row>
    <row r="37" spans="2:4" ht="15">
      <c r="B37" s="30"/>
      <c r="C37" s="193" t="s">
        <v>92</v>
      </c>
      <c r="D37" s="30"/>
    </row>
    <row r="38" spans="2:4" ht="15">
      <c r="B38" s="30"/>
      <c r="C38" s="193" t="s">
        <v>93</v>
      </c>
      <c r="D38" s="30"/>
    </row>
    <row r="39" spans="2:4" ht="15">
      <c r="B39" s="30"/>
      <c r="C39" s="193" t="s">
        <v>94</v>
      </c>
      <c r="D39" s="30"/>
    </row>
    <row r="40" spans="2:4" ht="45">
      <c r="B40" s="30"/>
      <c r="C40" s="193" t="s">
        <v>95</v>
      </c>
      <c r="D40" s="30"/>
    </row>
    <row r="41" spans="2:4" ht="29.25" customHeight="1">
      <c r="B41" s="30"/>
      <c r="C41" s="193" t="s">
        <v>96</v>
      </c>
      <c r="D41" s="30"/>
    </row>
    <row r="42" spans="2:4" ht="30">
      <c r="B42" s="30"/>
      <c r="C42" s="193" t="s">
        <v>72</v>
      </c>
      <c r="D42" s="30"/>
    </row>
    <row r="43" spans="2:4" ht="30">
      <c r="B43" s="30"/>
      <c r="C43" s="195" t="s">
        <v>79</v>
      </c>
      <c r="D43" s="30"/>
    </row>
    <row r="44" spans="2:4" ht="30">
      <c r="B44" s="30"/>
      <c r="C44" s="195" t="s">
        <v>80</v>
      </c>
      <c r="D44" s="30"/>
    </row>
    <row r="45" spans="2:4" ht="30">
      <c r="B45" s="30"/>
      <c r="C45" s="195" t="s">
        <v>73</v>
      </c>
      <c r="D45" s="30"/>
    </row>
    <row r="46" spans="2:4" ht="14.25">
      <c r="B46" s="30"/>
      <c r="C46" s="192" t="s">
        <v>81</v>
      </c>
      <c r="D46" s="30"/>
    </row>
    <row r="47" spans="2:4" ht="28.5" customHeight="1">
      <c r="B47" s="30"/>
      <c r="C47" s="193" t="s">
        <v>82</v>
      </c>
      <c r="D47" s="30"/>
    </row>
    <row r="48" spans="2:4" ht="15">
      <c r="B48" s="30"/>
      <c r="C48" s="193" t="s">
        <v>83</v>
      </c>
      <c r="D48" s="30"/>
    </row>
    <row r="49" spans="2:4" ht="15">
      <c r="B49" s="30"/>
      <c r="C49" s="193" t="s">
        <v>84</v>
      </c>
      <c r="D49" s="30"/>
    </row>
    <row r="50" spans="2:4" ht="43.5" customHeight="1">
      <c r="B50" s="30"/>
      <c r="C50" s="193" t="s">
        <v>30</v>
      </c>
      <c r="D50" s="30"/>
    </row>
    <row r="51" spans="2:4" ht="30">
      <c r="B51" s="30"/>
      <c r="C51" s="193" t="s">
        <v>31</v>
      </c>
      <c r="D51" s="30"/>
    </row>
    <row r="52" spans="2:4" ht="15">
      <c r="B52" s="30"/>
      <c r="C52" s="193" t="s">
        <v>32</v>
      </c>
      <c r="D52" s="30"/>
    </row>
    <row r="53" spans="2:4" ht="14.25">
      <c r="B53" s="30"/>
      <c r="C53" s="192" t="s">
        <v>85</v>
      </c>
      <c r="D53" s="30"/>
    </row>
    <row r="54" spans="2:4" ht="30">
      <c r="B54" s="30"/>
      <c r="C54" s="193" t="s">
        <v>86</v>
      </c>
      <c r="D54" s="30"/>
    </row>
    <row r="55" spans="2:4" ht="14.25">
      <c r="B55" s="30"/>
      <c r="C55" s="192" t="s">
        <v>87</v>
      </c>
      <c r="D55" s="30"/>
    </row>
    <row r="56" spans="2:4" ht="15">
      <c r="B56" s="30"/>
      <c r="C56" s="193" t="s">
        <v>88</v>
      </c>
      <c r="D56" s="30"/>
    </row>
    <row r="57" spans="2:4" ht="90">
      <c r="B57" s="30"/>
      <c r="C57" s="193" t="s">
        <v>74</v>
      </c>
      <c r="D57" s="30"/>
    </row>
    <row r="58" spans="2:4" ht="14.25">
      <c r="B58" s="30"/>
      <c r="C58" s="191"/>
      <c r="D58" s="30"/>
    </row>
    <row r="59" ht="15">
      <c r="C59" s="199"/>
    </row>
  </sheetData>
  <sheetProtection password="CAFF" sheet="1" objects="1" scenarios="1"/>
  <printOptions/>
  <pageMargins left="0.1968503937007874" right="0.26" top="0.15748031496062992" bottom="0.15748031496062992" header="0.15748031496062992" footer="0.15748031496062992"/>
  <pageSetup horizontalDpi="600" verticalDpi="600" orientation="portrait" paperSize="8" scale="85"/>
</worksheet>
</file>

<file path=xl/worksheets/sheet4.xml><?xml version="1.0" encoding="utf-8"?>
<worksheet xmlns="http://schemas.openxmlformats.org/spreadsheetml/2006/main" xmlns:r="http://schemas.openxmlformats.org/officeDocument/2006/relationships">
  <dimension ref="B2:D16"/>
  <sheetViews>
    <sheetView zoomScalePageLayoutView="0" workbookViewId="0" topLeftCell="A1">
      <selection activeCell="C15" sqref="C15"/>
    </sheetView>
  </sheetViews>
  <sheetFormatPr defaultColWidth="9.140625" defaultRowHeight="12.75"/>
  <cols>
    <col min="1" max="1" width="19.140625" style="0" customWidth="1"/>
    <col min="2" max="2" width="6.28125" style="0" customWidth="1"/>
    <col min="3" max="3" width="146.421875" style="0" customWidth="1"/>
    <col min="4" max="4" width="6.00390625" style="0" customWidth="1"/>
  </cols>
  <sheetData>
    <row r="2" spans="2:4" ht="12.75">
      <c r="B2" s="30"/>
      <c r="C2" s="30"/>
      <c r="D2" s="30"/>
    </row>
    <row r="3" spans="2:4" ht="15.75">
      <c r="B3" s="30"/>
      <c r="C3" s="625" t="s">
        <v>222</v>
      </c>
      <c r="D3" s="30"/>
    </row>
    <row r="4" spans="2:4" ht="63">
      <c r="B4" s="30"/>
      <c r="C4" s="626" t="s">
        <v>223</v>
      </c>
      <c r="D4" s="30"/>
    </row>
    <row r="5" spans="2:4" ht="15.75">
      <c r="B5" s="30"/>
      <c r="C5" s="626"/>
      <c r="D5" s="30"/>
    </row>
    <row r="6" spans="2:4" ht="31.5">
      <c r="B6" s="30"/>
      <c r="C6" s="626" t="s">
        <v>224</v>
      </c>
      <c r="D6" s="30"/>
    </row>
    <row r="7" spans="2:4" ht="31.5">
      <c r="B7" s="30"/>
      <c r="C7" s="626" t="s">
        <v>225</v>
      </c>
      <c r="D7" s="30"/>
    </row>
    <row r="8" spans="2:4" ht="15.75">
      <c r="B8" s="30"/>
      <c r="C8" s="626" t="s">
        <v>226</v>
      </c>
      <c r="D8" s="30"/>
    </row>
    <row r="9" spans="2:4" ht="15.75">
      <c r="B9" s="30"/>
      <c r="C9" s="626" t="s">
        <v>227</v>
      </c>
      <c r="D9" s="30"/>
    </row>
    <row r="10" spans="2:4" ht="15.75">
      <c r="B10" s="30"/>
      <c r="C10" s="626"/>
      <c r="D10" s="30"/>
    </row>
    <row r="11" spans="2:4" ht="31.5">
      <c r="B11" s="30"/>
      <c r="C11" s="626" t="s">
        <v>228</v>
      </c>
      <c r="D11" s="30"/>
    </row>
    <row r="12" spans="2:4" ht="15.75">
      <c r="B12" s="30"/>
      <c r="C12" s="626"/>
      <c r="D12" s="30"/>
    </row>
    <row r="13" spans="2:4" ht="15.75">
      <c r="B13" s="30"/>
      <c r="C13" s="625" t="s">
        <v>87</v>
      </c>
      <c r="D13" s="30"/>
    </row>
    <row r="14" spans="2:4" ht="15.75">
      <c r="B14" s="30"/>
      <c r="C14" s="625" t="s">
        <v>229</v>
      </c>
      <c r="D14" s="30"/>
    </row>
    <row r="15" spans="2:4" ht="37.5" customHeight="1">
      <c r="B15" s="30"/>
      <c r="C15" s="626" t="s">
        <v>264</v>
      </c>
      <c r="D15" s="30"/>
    </row>
    <row r="16" spans="2:4" ht="15.75">
      <c r="B16" s="30"/>
      <c r="C16" s="627"/>
      <c r="D16" s="3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UOB20 Scouting e Monitoraggio</dc:creator>
  <cp:keywords/>
  <dc:description/>
  <cp:lastModifiedBy>Priolo</cp:lastModifiedBy>
  <cp:lastPrinted>2011-12-12T17:36:31Z</cp:lastPrinted>
  <dcterms:created xsi:type="dcterms:W3CDTF">2010-05-23T14:45:55Z</dcterms:created>
  <dcterms:modified xsi:type="dcterms:W3CDTF">2011-12-13T13:10:39Z</dcterms:modified>
  <cp:category/>
  <cp:version/>
  <cp:contentType/>
  <cp:contentStatus/>
</cp:coreProperties>
</file>