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375" windowWidth="20400" windowHeight="7755" activeTab="0"/>
  </bookViews>
  <sheets>
    <sheet name="Domanda" sheetId="1" r:id="rId1"/>
  </sheets>
  <definedNames>
    <definedName name="_xlnm.Print_Area" localSheetId="0">'Domanda'!$B$4:$L$163</definedName>
  </definedNames>
  <calcPr fullCalcOnLoad="1"/>
</workbook>
</file>

<file path=xl/sharedStrings.xml><?xml version="1.0" encoding="utf-8"?>
<sst xmlns="http://schemas.openxmlformats.org/spreadsheetml/2006/main" count="214" uniqueCount="193">
  <si>
    <t>Nome</t>
  </si>
  <si>
    <t>Cognome</t>
  </si>
  <si>
    <t>Luogo di nascita</t>
  </si>
  <si>
    <t>Cittadinanza</t>
  </si>
  <si>
    <t>Codice 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</si>
  <si>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</si>
  <si>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</si>
  <si>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</si>
  <si>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</si>
  <si>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</si>
  <si>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</si>
  <si>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</si>
  <si>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</si>
  <si>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</si>
  <si>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Facoltà</t>
  </si>
  <si>
    <t>CdL</t>
  </si>
  <si>
    <t>Erasmus</t>
  </si>
  <si>
    <t>Mesi_Erasmus</t>
  </si>
  <si>
    <t>Media</t>
  </si>
  <si>
    <t>Luogo_nascita</t>
  </si>
  <si>
    <t>Data_nascita</t>
  </si>
  <si>
    <t>Codice_fiscale</t>
  </si>
  <si>
    <t>AREA RICERCA E SVILUPPO</t>
  </si>
  <si>
    <t>DATI PERSONALI</t>
  </si>
  <si>
    <t>RECAPITI</t>
  </si>
  <si>
    <t>Provincia</t>
  </si>
  <si>
    <t>DATI UNIVERSITARI</t>
  </si>
  <si>
    <t>(da verificare nei manifesti degli studi delle singole facoltà)</t>
  </si>
  <si>
    <t>Lingue</t>
  </si>
  <si>
    <t>Inglese</t>
  </si>
  <si>
    <t>Francese</t>
  </si>
  <si>
    <t>Tedesco</t>
  </si>
  <si>
    <t>Spagnolo</t>
  </si>
  <si>
    <t>Liv.Lingua</t>
  </si>
  <si>
    <t>A</t>
  </si>
  <si>
    <t>B</t>
  </si>
  <si>
    <t>C</t>
  </si>
  <si>
    <t>Nessuno</t>
  </si>
  <si>
    <t>SNT/1 - Classe delle lauree in professioni sanitarie, infermieristiche e professione sanitaria ostetrica</t>
  </si>
  <si>
    <t>SNT/2 - Classe delle lauree in professioni sanitarie della riabilitazione</t>
  </si>
  <si>
    <t>SNT/3 - Classe delle lauree in professioni sanitarie tecniche</t>
  </si>
  <si>
    <t>SNT/4 - Classe delle lauree in professioni sanitarie della prevenzione</t>
  </si>
  <si>
    <t>LMG/01 - Classe della lauree magistrali in giurisprudenza</t>
  </si>
  <si>
    <t>L-1 - Beni culturali</t>
  </si>
  <si>
    <t>L-2 - Biotecnologie</t>
  </si>
  <si>
    <t>L-3 - Discipline delle arti figurative, della musica, dello spettacolo e della moda</t>
  </si>
  <si>
    <t>L-4 - Disegno industriale</t>
  </si>
  <si>
    <t>L-5 - Filosofia</t>
  </si>
  <si>
    <t>L-6 - Geografia</t>
  </si>
  <si>
    <t>L-7 - Ingegneria civile e ambientale</t>
  </si>
  <si>
    <t>L-8 - Ingegneria dell'informazione</t>
  </si>
  <si>
    <t>L-9 - Ingegneria industriale</t>
  </si>
  <si>
    <t>L-10 - Lettere</t>
  </si>
  <si>
    <t>L-11 - Lingue e culture moderne</t>
  </si>
  <si>
    <t>L-12 - Mediazione linguistica</t>
  </si>
  <si>
    <t>L-13 - Scienze biologiche</t>
  </si>
  <si>
    <t>L-14 - Scienze dei servizi giuridici</t>
  </si>
  <si>
    <t>L-15 - Scienze del turismo</t>
  </si>
  <si>
    <t>L-16 - Scienze dell'amministrazione e dell'organizzazione</t>
  </si>
  <si>
    <t>L-17 - Scienze dell'architettura</t>
  </si>
  <si>
    <t>L-18 - Scienze dell'economia e della gestione aziendale</t>
  </si>
  <si>
    <t>L-19 - Scienze dell'educazione e della formazione</t>
  </si>
  <si>
    <t>L-20 - Scienze della comunicazione</t>
  </si>
  <si>
    <t>L-21 - Scienze della pianificazione territoriale, urbanistica, paesaggistica e ambientale</t>
  </si>
  <si>
    <t>L-22 - Scienze delle attività motorie e sportive</t>
  </si>
  <si>
    <t>L-23 - Scienze e tecniche dell'edilizia</t>
  </si>
  <si>
    <t>L-24 - Scienze e tecniche psicologiche</t>
  </si>
  <si>
    <t>L-25 - Scienze e tecnologie agrarie e forestali</t>
  </si>
  <si>
    <t>L-26 - Scienze e tecnologie alimentari</t>
  </si>
  <si>
    <t>L-27 - Scienze e tecnologie chimiche</t>
  </si>
  <si>
    <t>L-28 - Scienze e tecnologie della navigazione</t>
  </si>
  <si>
    <t>L-29 - Scienze e tecnologie farmaceutiche</t>
  </si>
  <si>
    <t>L-30 - Scienze e tecnologie fisiche</t>
  </si>
  <si>
    <t>L-31 - Scienze e tecnologie informatiche</t>
  </si>
  <si>
    <t>L-32 - Scienze e tecnologie per l'ambiente e la natura</t>
  </si>
  <si>
    <t>L-33 - Scienze e conomiche</t>
  </si>
  <si>
    <t>L-34 - Scienze geologiche</t>
  </si>
  <si>
    <t>L-35 - Scienze matematiche</t>
  </si>
  <si>
    <t>L-36 - Scienze politiche e delle relazioni internazionali</t>
  </si>
  <si>
    <t>L-37 - Scienze sociali per la cooperazione, lo sviluppo e la pace</t>
  </si>
  <si>
    <t>L-38 - Scienze zootecniche e tecnologie delle produzioni animali</t>
  </si>
  <si>
    <t>L-39 - Servizio sociale</t>
  </si>
  <si>
    <t>L-40 - Sociologia</t>
  </si>
  <si>
    <t>L-41 - Statistica</t>
  </si>
  <si>
    <t>L-42 - Storia</t>
  </si>
  <si>
    <t>L-43 - Tecnologie per la conservazione e il restauro dei beni culturali</t>
  </si>
  <si>
    <t>LM-13 - Farmacia e farmacia industriale</t>
  </si>
  <si>
    <t>LM-41 - Medicina e chirurgia</t>
  </si>
  <si>
    <t>LM-42 - Medicina veterinaria</t>
  </si>
  <si>
    <t>LM-46 - Odontoiatria e protesi dentaria</t>
  </si>
  <si>
    <t>LM-4 c.u. - Architettura e ingegneria edile-architettura (quinquennale)</t>
  </si>
  <si>
    <t>Classi di laurea</t>
  </si>
  <si>
    <t>CARRIERA ACCADEMICA</t>
  </si>
  <si>
    <t>Nome insegnamento</t>
  </si>
  <si>
    <t>crediti</t>
  </si>
  <si>
    <t>voto</t>
  </si>
  <si>
    <t>data</t>
  </si>
  <si>
    <t>Il/la sottoscritto/a</t>
  </si>
  <si>
    <t>dichiara di aver preso visione del bando e di essere a conoscenza di tutte le prescrizioni e condizioni previste dal medesimo</t>
  </si>
  <si>
    <t>Data</t>
  </si>
  <si>
    <t>Firma</t>
  </si>
  <si>
    <t>Il sottoscritto</t>
  </si>
  <si>
    <t>Codice Fiscale</t>
  </si>
  <si>
    <t>Nato a</t>
  </si>
  <si>
    <t>Prov.</t>
  </si>
  <si>
    <t>Il</t>
  </si>
  <si>
    <t>Attualmente residente a</t>
  </si>
  <si>
    <t>C.A.P.</t>
  </si>
  <si>
    <r>
      <t xml:space="preserve">Consapevole che le dichiarazioni mendaci sono punite ai sensi del Codice penale e delle leggi speciali in materia </t>
    </r>
    <r>
      <rPr>
        <b/>
        <sz val="10"/>
        <rFont val="Arial"/>
        <family val="2"/>
      </rPr>
      <t>DICHIARA</t>
    </r>
    <r>
      <rPr>
        <sz val="10"/>
        <rFont val="Arial"/>
        <family val="0"/>
      </rPr>
      <t xml:space="preserve"> che tutti i dati riportati nella presente domanda di partecipazione corrispondono a verità</t>
    </r>
  </si>
  <si>
    <t>DICHIARAZIONE SOSTITUTIVA DI CERTIFICAZIONE (art.46 D.P.R. n.445/2000)</t>
  </si>
  <si>
    <t>degli Studi di Palermo, esprime ai sensi del testo Unico sulla Privacy Dlgs 196/2003 il pieno consenso al trattamento dei propri dati all'Università degli Studi di Palermo, ai fini della corretta esecuzione della presente candidatura al concorso.</t>
  </si>
  <si>
    <t>nella qualità di studente dell'Università</t>
  </si>
  <si>
    <t>Non_Erasmus</t>
  </si>
  <si>
    <t>ZONA DI CALCOLO DELLA MEDIA</t>
  </si>
  <si>
    <t>somma</t>
  </si>
  <si>
    <t>somma crediti</t>
  </si>
  <si>
    <t>somma controllata</t>
  </si>
  <si>
    <t>media ponderata</t>
  </si>
  <si>
    <t>Punteggio di Media</t>
  </si>
  <si>
    <t>finale</t>
  </si>
  <si>
    <t>divisione in quinti</t>
  </si>
  <si>
    <t>valore_finale</t>
  </si>
  <si>
    <t>Data di nascita (gg/mm/yyyy)</t>
  </si>
  <si>
    <t>(M/F)</t>
  </si>
  <si>
    <t>Anno di corso</t>
  </si>
  <si>
    <t>in corso</t>
  </si>
  <si>
    <t>fuori corso</t>
  </si>
  <si>
    <t>Anno_corso</t>
  </si>
  <si>
    <t>In_corso</t>
  </si>
  <si>
    <t>Fuori_corso</t>
  </si>
  <si>
    <t>Città</t>
  </si>
  <si>
    <t>Paese</t>
  </si>
  <si>
    <t>Dimensione Impresa</t>
  </si>
  <si>
    <t>E-mail di contatto del tutor</t>
  </si>
  <si>
    <t>Sito web dell'Impresa</t>
  </si>
  <si>
    <t>Nome e cognome del tutor</t>
  </si>
  <si>
    <t>Molto piccola o piccola (da 1 a 50 dipendenti)</t>
  </si>
  <si>
    <t>Media (da 51 a 250 dipendenti)</t>
  </si>
  <si>
    <t>Grande (251 o più dipendenti)</t>
  </si>
  <si>
    <t>Dimensione_impresa</t>
  </si>
  <si>
    <t>Denominazione_IMP</t>
  </si>
  <si>
    <t>Citta_IMP</t>
  </si>
  <si>
    <t>Paese_IMP</t>
  </si>
  <si>
    <t>Dimensione_IMP</t>
  </si>
  <si>
    <t>Tutor_IMP</t>
  </si>
  <si>
    <t>Email_tutor_IMP</t>
  </si>
  <si>
    <t>Sito_IMP</t>
  </si>
  <si>
    <t>IMPORTANTE</t>
  </si>
  <si>
    <r>
      <t>Ai fini del calcolo inserire il valore "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" nella casella voto, per indicare un voto pari a "</t>
    </r>
    <r>
      <rPr>
        <b/>
        <sz val="10"/>
        <rFont val="Arial"/>
        <family val="2"/>
      </rPr>
      <t>30 e Lode</t>
    </r>
    <r>
      <rPr>
        <sz val="10"/>
        <rFont val="Arial"/>
        <family val="2"/>
      </rPr>
      <t>"</t>
    </r>
  </si>
  <si>
    <t>voti</t>
  </si>
  <si>
    <t>NOME DEL FILE</t>
  </si>
  <si>
    <t>Tutti i campi contrassegnati dal colore</t>
  </si>
  <si>
    <t>sono obbligatori.
Le aree grigie, non risulteranno in stampa</t>
  </si>
  <si>
    <r>
      <t>Stampare il file, una volta compilato, e nominarlo con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</si>
  <si>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AUTOCERTIFICAZIONI</t>
  </si>
  <si>
    <t>Denominazione 
dell'impresa ospitante</t>
  </si>
  <si>
    <r>
      <t xml:space="preserve">da 15 a 30 CFU </t>
    </r>
    <r>
      <rPr>
        <i/>
        <sz val="10"/>
        <color indexed="10"/>
        <rFont val="Arial"/>
        <family val="0"/>
      </rPr>
      <t xml:space="preserve">r </t>
    </r>
    <r>
      <rPr>
        <sz val="10"/>
        <color indexed="10"/>
        <rFont val="Arial"/>
        <family val="0"/>
      </rPr>
      <t>= 0,85</t>
    </r>
  </si>
  <si>
    <r>
      <t xml:space="preserve">da 31 a 60 CFU </t>
    </r>
    <r>
      <rPr>
        <i/>
        <sz val="10"/>
        <color indexed="10"/>
        <rFont val="Arial"/>
        <family val="0"/>
      </rPr>
      <t xml:space="preserve">r </t>
    </r>
    <r>
      <rPr>
        <sz val="10"/>
        <color indexed="10"/>
        <rFont val="Arial"/>
        <family val="0"/>
      </rPr>
      <t>= 0,90</t>
    </r>
  </si>
  <si>
    <r>
      <t xml:space="preserve">da 61 a 90 CFU </t>
    </r>
    <r>
      <rPr>
        <i/>
        <sz val="10"/>
        <color indexed="10"/>
        <rFont val="Arial"/>
        <family val="0"/>
      </rPr>
      <t xml:space="preserve">r </t>
    </r>
    <r>
      <rPr>
        <sz val="10"/>
        <color indexed="10"/>
        <rFont val="Arial"/>
        <family val="0"/>
      </rPr>
      <t>= 0,95</t>
    </r>
  </si>
  <si>
    <r>
      <t xml:space="preserve">da 91 in poi </t>
    </r>
    <r>
      <rPr>
        <i/>
        <sz val="10"/>
        <color indexed="10"/>
        <rFont val="Arial"/>
        <family val="0"/>
      </rPr>
      <t xml:space="preserve">r </t>
    </r>
    <r>
      <rPr>
        <sz val="10"/>
        <color indexed="10"/>
        <rFont val="Arial"/>
        <family val="0"/>
      </rPr>
      <t>= 1</t>
    </r>
  </si>
  <si>
    <t>questo dato rappresenta l'opzione scelta, non il valora</t>
  </si>
  <si>
    <t>LM-85 bis - Scienze della formazione primaria</t>
  </si>
  <si>
    <t>LMR/02 - Conservazione e restauro dei beni culturali</t>
  </si>
  <si>
    <t>Nome della Classe di Laurea</t>
  </si>
  <si>
    <t>U.O.A.POLITICHE DI INTERNAZIONALIZZAZIONE PER LA MOBILITA’</t>
  </si>
  <si>
    <t>PROGRAMMA ERASMUS+ / ERASMUS PER TRAINEESHIP</t>
  </si>
  <si>
    <t>Scuola</t>
  </si>
  <si>
    <t>SCIENZE DI BASE E APPLICATE</t>
  </si>
  <si>
    <t>SCIENZE GIURIDICHE ED ECONOMICO-SOCIALI</t>
  </si>
  <si>
    <t>SCIENZE UMANE E DEL PATRIMONIO CULTURALE</t>
  </si>
  <si>
    <t>MEDICINA E CHIRURGIA</t>
  </si>
  <si>
    <t>POLITECNICA</t>
  </si>
  <si>
    <t>LIVELLO DI CONOSCENZA DELLA WORKPLACE MAIN LANGUAGE</t>
  </si>
  <si>
    <t>Lingua in cui verrà svolto il periodo di traineeship</t>
  </si>
  <si>
    <t>C) Partecipazione ai TAL</t>
  </si>
  <si>
    <t>Portoghese</t>
  </si>
  <si>
    <t>A) Certificazione linguistica allegata</t>
  </si>
  <si>
    <t>Nome del Corso di Studi</t>
  </si>
  <si>
    <t>A) mobilità compresa tra i 2 e i 3 mesi</t>
  </si>
  <si>
    <t>B) mobilità pari o superiore ai 4 mesi</t>
  </si>
  <si>
    <t>Valutazione linguistica</t>
  </si>
  <si>
    <t>Modalità di valutazione della competenza linguistica</t>
  </si>
  <si>
    <t>Lingua_scelta</t>
  </si>
  <si>
    <t>Lingua_valutazione</t>
  </si>
  <si>
    <t>Durata</t>
  </si>
  <si>
    <t>DOMANDA DI PARTECIPAZIONE - Lauree Triennali (L) o a Ciclo Unico (LMU)</t>
  </si>
  <si>
    <t>PRECEDENTE MOBILITA' PER STUDIO/PLACEMENT ERASMUS</t>
  </si>
  <si>
    <t>CdS</t>
  </si>
  <si>
    <t>B) Autocertif. superamento esami di Lingua e Trad.</t>
  </si>
  <si>
    <t>BANDO DI SELEZIONE PER MOBILITA’ ERASMUS+</t>
  </si>
  <si>
    <t>PER TRAINEESHIP a.a. 2016/2017</t>
  </si>
  <si>
    <t xml:space="preserve">Il sottoscritto dichiara di avere svolto, tramite UNIPA o altro ente, un precedente periodo di mobilità ERASMUS ai fini di studio/traineeship di mesi: </t>
  </si>
  <si>
    <t>Il sottoscritto dichiara di non avere svolto, tramite UNIPA o altro ente, un precedente periodo di mobilità ERASMUS ai fini di studio/traineeship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</si>
</sst>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35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sz val="14"/>
      <name val="Wingdings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b/>
      <sz val="10"/>
      <color indexed="8"/>
      <name val="Verdan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27" fillId="9" borderId="1" applyNumberFormat="0" applyAlignment="0" applyProtection="0"/>
    <xf numFmtId="0" fontId="28" fillId="0" borderId="2" applyNumberFormat="0" applyFill="0" applyAlignment="0" applyProtection="0"/>
    <xf numFmtId="0" fontId="29" fillId="13" borderId="3" applyNumberFormat="0" applyAlignment="0" applyProtection="0"/>
    <xf numFmtId="0" fontId="17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0" fillId="5" borderId="4" applyNumberFormat="0" applyFont="0" applyAlignment="0" applyProtection="0"/>
    <xf numFmtId="0" fontId="26" fillId="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3" fillId="17" borderId="0" applyNumberFormat="0" applyBorder="0" applyAlignment="0" applyProtection="0"/>
    <xf numFmtId="0" fontId="22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9" borderId="0" xfId="0" applyFill="1" applyAlignment="1">
      <alignment/>
    </xf>
    <xf numFmtId="0" fontId="0" fillId="0" borderId="10" xfId="0" applyFill="1" applyBorder="1" applyAlignment="1">
      <alignment/>
    </xf>
    <xf numFmtId="0" fontId="9" fillId="1" borderId="1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9" borderId="0" xfId="0" applyFill="1" applyAlignment="1">
      <alignment wrapText="1"/>
    </xf>
    <xf numFmtId="0" fontId="0" fillId="9" borderId="0" xfId="0" applyFill="1" applyAlignment="1" applyProtection="1">
      <alignment/>
      <protection/>
    </xf>
    <xf numFmtId="0" fontId="0" fillId="4" borderId="14" xfId="0" applyFill="1" applyBorder="1" applyAlignment="1" applyProtection="1">
      <alignment/>
      <protection locked="0"/>
    </xf>
    <xf numFmtId="0" fontId="10" fillId="10" borderId="0" xfId="0" applyFont="1" applyFill="1" applyAlignment="1" applyProtection="1">
      <alignment/>
      <protection locked="0"/>
    </xf>
    <xf numFmtId="2" fontId="10" fillId="10" borderId="0" xfId="0" applyNumberFormat="1" applyFont="1" applyFill="1" applyAlignment="1" applyProtection="1">
      <alignment/>
      <protection locked="0"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0" fontId="8" fillId="18" borderId="0" xfId="0" applyFont="1" applyFill="1" applyAlignment="1">
      <alignment horizontal="center" vertical="center"/>
    </xf>
    <xf numFmtId="0" fontId="0" fillId="18" borderId="10" xfId="0" applyFill="1" applyBorder="1" applyAlignment="1" applyProtection="1">
      <alignment/>
      <protection locked="0"/>
    </xf>
    <xf numFmtId="0" fontId="0" fillId="18" borderId="19" xfId="0" applyFill="1" applyBorder="1" applyAlignment="1" applyProtection="1">
      <alignment/>
      <protection locked="0"/>
    </xf>
    <xf numFmtId="0" fontId="0" fillId="18" borderId="11" xfId="0" applyFill="1" applyBorder="1" applyAlignment="1">
      <alignment/>
    </xf>
    <xf numFmtId="0" fontId="0" fillId="18" borderId="0" xfId="0" applyFill="1" applyBorder="1" applyAlignment="1">
      <alignment/>
    </xf>
    <xf numFmtId="0" fontId="9" fillId="4" borderId="0" xfId="0" applyFont="1" applyFill="1" applyAlignment="1">
      <alignment/>
    </xf>
    <xf numFmtId="0" fontId="9" fillId="4" borderId="0" xfId="0" applyFont="1" applyFill="1" applyBorder="1" applyAlignment="1">
      <alignment/>
    </xf>
    <xf numFmtId="0" fontId="0" fillId="18" borderId="0" xfId="0" applyFont="1" applyFill="1" applyAlignment="1">
      <alignment wrapText="1"/>
    </xf>
    <xf numFmtId="0" fontId="0" fillId="4" borderId="20" xfId="0" applyFill="1" applyBorder="1" applyAlignment="1" applyProtection="1">
      <alignment/>
      <protection locked="0"/>
    </xf>
    <xf numFmtId="0" fontId="10" fillId="9" borderId="0" xfId="0" applyFont="1" applyFill="1" applyAlignment="1">
      <alignment/>
    </xf>
    <xf numFmtId="0" fontId="10" fillId="9" borderId="0" xfId="0" applyFont="1" applyFill="1" applyAlignment="1" applyProtection="1">
      <alignment/>
      <protection/>
    </xf>
    <xf numFmtId="0" fontId="10" fillId="18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0" fontId="10" fillId="9" borderId="0" xfId="0" applyFont="1" applyFill="1" applyAlignment="1" applyProtection="1">
      <alignment horizontal="center"/>
      <protection/>
    </xf>
    <xf numFmtId="2" fontId="10" fillId="9" borderId="0" xfId="0" applyNumberFormat="1" applyFont="1" applyFill="1" applyAlignment="1" applyProtection="1">
      <alignment/>
      <protection/>
    </xf>
    <xf numFmtId="14" fontId="0" fillId="4" borderId="14" xfId="0" applyNumberFormat="1" applyFill="1" applyBorder="1" applyAlignment="1" applyProtection="1">
      <alignment/>
      <protection locked="0"/>
    </xf>
    <xf numFmtId="0" fontId="11" fillId="9" borderId="0" xfId="0" applyFont="1" applyFill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5" fillId="18" borderId="0" xfId="0" applyFont="1" applyFill="1" applyAlignment="1">
      <alignment horizontal="center"/>
    </xf>
    <xf numFmtId="0" fontId="7" fillId="4" borderId="0" xfId="0" applyFont="1" applyFill="1" applyAlignment="1">
      <alignment vertical="center"/>
    </xf>
    <xf numFmtId="0" fontId="7" fillId="18" borderId="0" xfId="0" applyFont="1" applyFill="1" applyAlignment="1">
      <alignment horizontal="center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18" borderId="0" xfId="0" applyFont="1" applyFill="1" applyBorder="1" applyAlignment="1">
      <alignment vertical="center"/>
    </xf>
    <xf numFmtId="0" fontId="16" fillId="9" borderId="0" xfId="0" applyFont="1" applyFill="1" applyAlignment="1" applyProtection="1">
      <alignment/>
      <protection/>
    </xf>
    <xf numFmtId="14" fontId="0" fillId="18" borderId="10" xfId="0" applyNumberFormat="1" applyFill="1" applyBorder="1" applyAlignment="1" applyProtection="1">
      <alignment/>
      <protection locked="0"/>
    </xf>
    <xf numFmtId="0" fontId="0" fillId="9" borderId="0" xfId="0" applyFont="1" applyFill="1" applyAlignment="1" applyProtection="1">
      <alignment/>
      <protection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0" fillId="18" borderId="0" xfId="0" applyFill="1" applyAlignment="1">
      <alignment horizontal="left" vertical="center" wrapText="1"/>
    </xf>
    <xf numFmtId="0" fontId="5" fillId="4" borderId="0" xfId="0" applyFont="1" applyFill="1" applyAlignment="1">
      <alignment horizontal="center"/>
    </xf>
    <xf numFmtId="0" fontId="0" fillId="4" borderId="14" xfId="0" applyFont="1" applyFill="1" applyBorder="1" applyAlignment="1" applyProtection="1">
      <alignment horizontal="center"/>
      <protection locked="0"/>
    </xf>
    <xf numFmtId="0" fontId="0" fillId="4" borderId="14" xfId="0" applyFont="1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7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0" fillId="4" borderId="22" xfId="0" applyFont="1" applyFill="1" applyBorder="1" applyAlignment="1" applyProtection="1">
      <alignment horizontal="center"/>
      <protection locked="0"/>
    </xf>
    <xf numFmtId="0" fontId="0" fillId="4" borderId="23" xfId="0" applyFont="1" applyFill="1" applyBorder="1" applyAlignment="1" applyProtection="1">
      <alignment horizontal="center"/>
      <protection locked="0"/>
    </xf>
    <xf numFmtId="0" fontId="0" fillId="4" borderId="24" xfId="0" applyFont="1" applyFill="1" applyBorder="1" applyAlignment="1" applyProtection="1">
      <alignment horizontal="center"/>
      <protection locked="0"/>
    </xf>
    <xf numFmtId="0" fontId="17" fillId="4" borderId="14" xfId="36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14" fontId="9" fillId="4" borderId="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9" fillId="1" borderId="10" xfId="0" applyFont="1" applyFill="1" applyBorder="1" applyAlignment="1">
      <alignment horizontal="center"/>
    </xf>
    <xf numFmtId="0" fontId="0" fillId="18" borderId="10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18" borderId="19" xfId="0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>
      <alignment horizontal="center"/>
    </xf>
    <xf numFmtId="14" fontId="0" fillId="4" borderId="14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9" fillId="18" borderId="16" xfId="0" applyFont="1" applyFill="1" applyBorder="1" applyAlignment="1">
      <alignment horizontal="center" wrapText="1"/>
    </xf>
    <xf numFmtId="0" fontId="9" fillId="18" borderId="17" xfId="0" applyFont="1" applyFill="1" applyBorder="1" applyAlignment="1">
      <alignment horizontal="center" wrapText="1"/>
    </xf>
    <xf numFmtId="0" fontId="9" fillId="18" borderId="11" xfId="0" applyFont="1" applyFill="1" applyBorder="1" applyAlignment="1">
      <alignment horizontal="center" wrapText="1"/>
    </xf>
    <xf numFmtId="0" fontId="9" fillId="18" borderId="0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/>
    </xf>
    <xf numFmtId="0" fontId="9" fillId="1" borderId="22" xfId="0" applyFont="1" applyFill="1" applyBorder="1" applyAlignment="1">
      <alignment horizontal="center"/>
    </xf>
    <xf numFmtId="0" fontId="9" fillId="1" borderId="23" xfId="0" applyFont="1" applyFill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0" fontId="0" fillId="18" borderId="11" xfId="0" applyFill="1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0" fillId="9" borderId="0" xfId="0" applyFont="1" applyFill="1" applyAlignment="1">
      <alignment horizontal="center" wrapText="1"/>
    </xf>
    <xf numFmtId="0" fontId="9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0</xdr:rowOff>
    </xdr:from>
    <xdr:to>
      <xdr:col>9</xdr:col>
      <xdr:colOff>495300</xdr:colOff>
      <xdr:row>10</xdr:row>
      <xdr:rowOff>76200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23850"/>
          <a:ext cx="4076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12</xdr:row>
      <xdr:rowOff>152400</xdr:rowOff>
    </xdr:from>
    <xdr:to>
      <xdr:col>9</xdr:col>
      <xdr:colOff>342900</xdr:colOff>
      <xdr:row>19</xdr:row>
      <xdr:rowOff>133350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800225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191"/>
  <sheetViews>
    <sheetView tabSelected="1" zoomScalePageLayoutView="0" workbookViewId="0" topLeftCell="A48">
      <selection activeCell="D61" sqref="D61:J61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0.140625" style="1" bestFit="1" customWidth="1"/>
    <col min="9" max="10" width="9.140625" style="1" customWidth="1"/>
    <col min="11" max="11" width="10.140625" style="1" bestFit="1" customWidth="1"/>
    <col min="12" max="12" width="4.28125" style="1" customWidth="1"/>
    <col min="13" max="14" width="9.140625" style="2" customWidth="1"/>
    <col min="15" max="15" width="9.140625" style="39" customWidth="1"/>
    <col min="16" max="16" width="10.00390625" style="40" customWidth="1"/>
    <col min="17" max="34" width="9.140625" style="40" hidden="1" customWidth="1"/>
    <col min="35" max="38" width="9.140625" style="24" hidden="1" customWidth="1"/>
    <col min="39" max="40" width="9.140625" style="24" customWidth="1"/>
    <col min="41" max="41" width="9.140625" style="2" customWidth="1"/>
    <col min="42" max="50" width="9.140625" style="1" customWidth="1"/>
  </cols>
  <sheetData>
    <row r="1" spans="3:37" s="26" customFormat="1" ht="12.75" hidden="1">
      <c r="C1" s="26" t="s">
        <v>0</v>
      </c>
      <c r="D1" s="26" t="s">
        <v>1</v>
      </c>
      <c r="E1" s="26" t="s">
        <v>19</v>
      </c>
      <c r="F1" s="26" t="s">
        <v>20</v>
      </c>
      <c r="G1" s="26" t="s">
        <v>3</v>
      </c>
      <c r="H1" s="26" t="s">
        <v>21</v>
      </c>
      <c r="I1" s="26" t="s">
        <v>5</v>
      </c>
      <c r="J1" s="26" t="s">
        <v>6</v>
      </c>
      <c r="K1" s="26" t="s">
        <v>7</v>
      </c>
      <c r="L1" s="26" t="s">
        <v>8</v>
      </c>
      <c r="M1" s="26" t="s">
        <v>9</v>
      </c>
      <c r="N1" s="26" t="s">
        <v>10</v>
      </c>
      <c r="O1" s="26" t="s">
        <v>11</v>
      </c>
      <c r="P1" s="26" t="s">
        <v>12</v>
      </c>
      <c r="Q1" s="26" t="s">
        <v>13</v>
      </c>
      <c r="R1" s="26" t="s">
        <v>166</v>
      </c>
      <c r="S1" s="26" t="s">
        <v>15</v>
      </c>
      <c r="T1" s="26" t="s">
        <v>187</v>
      </c>
      <c r="U1" s="26" t="s">
        <v>182</v>
      </c>
      <c r="V1" s="26" t="s">
        <v>183</v>
      </c>
      <c r="W1" s="26" t="s">
        <v>184</v>
      </c>
      <c r="X1" s="26" t="s">
        <v>16</v>
      </c>
      <c r="Y1" s="26" t="s">
        <v>112</v>
      </c>
      <c r="Z1" s="26" t="s">
        <v>17</v>
      </c>
      <c r="AA1" s="26" t="s">
        <v>18</v>
      </c>
      <c r="AB1" s="26" t="s">
        <v>127</v>
      </c>
      <c r="AC1" s="26" t="s">
        <v>128</v>
      </c>
      <c r="AD1" s="26" t="s">
        <v>129</v>
      </c>
      <c r="AE1" s="26" t="s">
        <v>140</v>
      </c>
      <c r="AF1" s="26" t="s">
        <v>141</v>
      </c>
      <c r="AG1" s="26" t="s">
        <v>142</v>
      </c>
      <c r="AH1" s="26" t="s">
        <v>143</v>
      </c>
      <c r="AI1" s="26" t="s">
        <v>144</v>
      </c>
      <c r="AJ1" s="26" t="s">
        <v>145</v>
      </c>
      <c r="AK1" s="26" t="s">
        <v>146</v>
      </c>
    </row>
    <row r="2" spans="3:37" s="26" customFormat="1" ht="12.75" hidden="1">
      <c r="C2" s="26">
        <f>E29</f>
        <v>0</v>
      </c>
      <c r="D2" s="26">
        <f>J29</f>
        <v>0</v>
      </c>
      <c r="E2" s="26">
        <f>E30</f>
        <v>0</v>
      </c>
      <c r="F2" s="26">
        <f>J30</f>
        <v>0</v>
      </c>
      <c r="G2" s="26">
        <f>E31</f>
        <v>0</v>
      </c>
      <c r="H2" s="26">
        <f>E32</f>
        <v>0</v>
      </c>
      <c r="I2" s="26">
        <f>J31</f>
        <v>0</v>
      </c>
      <c r="J2" s="26">
        <f>E36</f>
        <v>0</v>
      </c>
      <c r="K2" s="26">
        <f>E37</f>
        <v>0</v>
      </c>
      <c r="L2" s="26">
        <f>J37</f>
        <v>0</v>
      </c>
      <c r="M2" s="26">
        <f>E38</f>
        <v>0</v>
      </c>
      <c r="N2" s="26">
        <f>E39</f>
        <v>0</v>
      </c>
      <c r="O2" s="26">
        <f>I39</f>
        <v>0</v>
      </c>
      <c r="P2" s="26">
        <f>I38</f>
        <v>0</v>
      </c>
      <c r="Q2" s="26">
        <f>D43</f>
        <v>0</v>
      </c>
      <c r="Z2" s="26">
        <f>K61</f>
        <v>0</v>
      </c>
      <c r="AA2" s="27" t="e">
        <f>J109</f>
        <v>#DIV/0!</v>
      </c>
      <c r="AB2" s="26">
        <f>E66</f>
        <v>0</v>
      </c>
      <c r="AE2" s="26">
        <f>D112</f>
        <v>0</v>
      </c>
      <c r="AF2" s="26">
        <f>D113</f>
        <v>0</v>
      </c>
      <c r="AG2" s="26">
        <f>I113</f>
        <v>0</v>
      </c>
      <c r="AI2" s="26">
        <f>F116</f>
        <v>0</v>
      </c>
      <c r="AJ2" s="26">
        <f>F117</f>
        <v>0</v>
      </c>
      <c r="AK2" s="26">
        <f>F118</f>
        <v>0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46" t="s">
        <v>160</v>
      </c>
    </row>
    <row r="4" spans="2:12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34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AB5" s="54" t="s">
        <v>139</v>
      </c>
      <c r="AC5" s="54" t="s">
        <v>33</v>
      </c>
      <c r="AD5" s="54" t="s">
        <v>28</v>
      </c>
      <c r="AE5" s="54" t="s">
        <v>14</v>
      </c>
      <c r="AF5" s="54" t="s">
        <v>91</v>
      </c>
      <c r="AG5" s="54" t="s">
        <v>180</v>
      </c>
      <c r="AH5" s="54" t="s">
        <v>184</v>
      </c>
    </row>
    <row r="6" spans="2:36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AB6" s="40" t="s">
        <v>136</v>
      </c>
      <c r="AC6" s="40" t="s">
        <v>37</v>
      </c>
      <c r="AD6" s="40" t="s">
        <v>29</v>
      </c>
      <c r="AE6" s="40" t="s">
        <v>167</v>
      </c>
      <c r="AF6" s="56" t="s">
        <v>43</v>
      </c>
      <c r="AG6" s="40" t="s">
        <v>176</v>
      </c>
      <c r="AH6" s="40" t="s">
        <v>178</v>
      </c>
      <c r="AI6" s="40"/>
      <c r="AJ6" s="40"/>
    </row>
    <row r="7" spans="2:36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AB7" s="40" t="s">
        <v>137</v>
      </c>
      <c r="AC7" s="40" t="s">
        <v>34</v>
      </c>
      <c r="AD7" s="40" t="s">
        <v>30</v>
      </c>
      <c r="AE7" s="40" t="s">
        <v>168</v>
      </c>
      <c r="AF7" s="56" t="s">
        <v>52</v>
      </c>
      <c r="AG7" s="40" t="s">
        <v>188</v>
      </c>
      <c r="AH7" s="40" t="s">
        <v>179</v>
      </c>
      <c r="AI7" s="40"/>
      <c r="AJ7" s="40"/>
    </row>
    <row r="8" spans="2:36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B8" s="40" t="s">
        <v>138</v>
      </c>
      <c r="AC8" s="40" t="s">
        <v>35</v>
      </c>
      <c r="AD8" s="40" t="s">
        <v>31</v>
      </c>
      <c r="AE8" s="40" t="s">
        <v>169</v>
      </c>
      <c r="AF8" s="56" t="s">
        <v>53</v>
      </c>
      <c r="AG8" s="40" t="s">
        <v>174</v>
      </c>
      <c r="AI8" s="40"/>
      <c r="AJ8" s="40"/>
    </row>
    <row r="9" spans="2:36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AC9" s="40" t="s">
        <v>36</v>
      </c>
      <c r="AD9" s="40" t="s">
        <v>32</v>
      </c>
      <c r="AE9" s="40" t="s">
        <v>170</v>
      </c>
      <c r="AF9" s="56" t="s">
        <v>54</v>
      </c>
      <c r="AI9" s="40"/>
      <c r="AJ9" s="40"/>
    </row>
    <row r="10" spans="2:32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AD10" s="40" t="s">
        <v>175</v>
      </c>
      <c r="AE10" s="40" t="s">
        <v>171</v>
      </c>
      <c r="AF10" s="56" t="s">
        <v>55</v>
      </c>
    </row>
    <row r="11" spans="2:32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AF11" s="56" t="s">
        <v>56</v>
      </c>
    </row>
    <row r="12" spans="2:32" ht="15">
      <c r="B12" s="87" t="s">
        <v>22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N12" s="105" t="s">
        <v>150</v>
      </c>
      <c r="O12" s="105"/>
      <c r="AF12" s="56" t="s">
        <v>57</v>
      </c>
    </row>
    <row r="13" spans="2:32" ht="12.75" customHeight="1">
      <c r="B13" s="88" t="s">
        <v>164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N13" s="104" t="s">
        <v>153</v>
      </c>
      <c r="O13" s="104"/>
      <c r="AF13" s="56" t="s">
        <v>58</v>
      </c>
    </row>
    <row r="14" spans="2:32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N14" s="104"/>
      <c r="O14" s="104"/>
      <c r="AF14" s="56" t="s">
        <v>59</v>
      </c>
    </row>
    <row r="15" spans="2:32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N15" s="104"/>
      <c r="O15" s="104"/>
      <c r="AF15" s="56" t="s">
        <v>60</v>
      </c>
    </row>
    <row r="16" spans="2:32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N16" s="104"/>
      <c r="O16" s="104"/>
      <c r="AF16" s="56" t="s">
        <v>61</v>
      </c>
    </row>
    <row r="17" spans="2:32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N17" s="104"/>
      <c r="O17" s="104"/>
      <c r="AF17" s="56" t="s">
        <v>44</v>
      </c>
    </row>
    <row r="18" spans="2:32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N18" s="104"/>
      <c r="O18" s="104"/>
      <c r="AF18" s="56" t="s">
        <v>62</v>
      </c>
    </row>
    <row r="19" spans="2:32" ht="6" customHeight="1">
      <c r="B19" s="5"/>
      <c r="C19" s="5"/>
      <c r="D19" s="16"/>
      <c r="E19" s="5"/>
      <c r="F19" s="5"/>
      <c r="G19" s="5"/>
      <c r="H19" s="5"/>
      <c r="I19" s="5"/>
      <c r="J19" s="5"/>
      <c r="K19" s="5"/>
      <c r="L19" s="5"/>
      <c r="AF19" s="56" t="s">
        <v>63</v>
      </c>
    </row>
    <row r="20" spans="2:32" ht="14.25">
      <c r="B20" s="5"/>
      <c r="C20" s="16"/>
      <c r="D20" s="5"/>
      <c r="E20" s="5"/>
      <c r="F20" s="5"/>
      <c r="G20" s="5"/>
      <c r="H20" s="5"/>
      <c r="I20" s="5"/>
      <c r="J20" s="5"/>
      <c r="K20" s="5"/>
      <c r="L20" s="5"/>
      <c r="N20" s="106" t="s">
        <v>147</v>
      </c>
      <c r="O20" s="106"/>
      <c r="AF20" s="56" t="s">
        <v>64</v>
      </c>
    </row>
    <row r="21" spans="2:32" ht="14.25" customHeight="1">
      <c r="B21" s="5"/>
      <c r="C21" s="59" t="s">
        <v>165</v>
      </c>
      <c r="D21" s="59"/>
      <c r="E21" s="59"/>
      <c r="F21" s="59"/>
      <c r="G21" s="59"/>
      <c r="H21" s="59"/>
      <c r="I21" s="59"/>
      <c r="J21" s="59"/>
      <c r="K21" s="59"/>
      <c r="L21" s="59"/>
      <c r="N21" s="104" t="s">
        <v>151</v>
      </c>
      <c r="O21" s="104"/>
      <c r="AF21" s="56" t="s">
        <v>65</v>
      </c>
    </row>
    <row r="22" spans="2:32" ht="14.25">
      <c r="B22" s="5"/>
      <c r="C22" s="59" t="s">
        <v>189</v>
      </c>
      <c r="D22" s="59"/>
      <c r="E22" s="59"/>
      <c r="F22" s="59"/>
      <c r="G22" s="59"/>
      <c r="H22" s="59"/>
      <c r="I22" s="59"/>
      <c r="J22" s="59"/>
      <c r="K22" s="59"/>
      <c r="L22" s="59"/>
      <c r="N22" s="104"/>
      <c r="O22" s="104"/>
      <c r="AF22" s="56" t="s">
        <v>66</v>
      </c>
    </row>
    <row r="23" spans="2:32" ht="14.25">
      <c r="B23" s="5"/>
      <c r="C23" s="59" t="s">
        <v>190</v>
      </c>
      <c r="D23" s="59"/>
      <c r="E23" s="59"/>
      <c r="F23" s="59"/>
      <c r="G23" s="59"/>
      <c r="H23" s="59"/>
      <c r="I23" s="59"/>
      <c r="J23" s="59"/>
      <c r="K23" s="59"/>
      <c r="L23" s="59"/>
      <c r="N23" s="104"/>
      <c r="O23" s="104"/>
      <c r="AF23" s="56" t="s">
        <v>67</v>
      </c>
    </row>
    <row r="24" spans="2:32" ht="14.25">
      <c r="B24" s="5"/>
      <c r="C24" s="18"/>
      <c r="D24" s="5"/>
      <c r="E24" s="5"/>
      <c r="F24" s="5"/>
      <c r="G24" s="5"/>
      <c r="H24" s="5"/>
      <c r="I24" s="5"/>
      <c r="J24" s="5"/>
      <c r="K24" s="5"/>
      <c r="L24" s="5"/>
      <c r="N24" s="37"/>
      <c r="O24" s="41"/>
      <c r="AF24" s="56" t="s">
        <v>68</v>
      </c>
    </row>
    <row r="25" spans="2:32" ht="14.25" customHeight="1">
      <c r="B25" s="5"/>
      <c r="C25" s="64" t="s">
        <v>185</v>
      </c>
      <c r="D25" s="64"/>
      <c r="E25" s="64"/>
      <c r="F25" s="64"/>
      <c r="G25" s="64"/>
      <c r="H25" s="64"/>
      <c r="I25" s="64"/>
      <c r="J25" s="64"/>
      <c r="K25" s="64"/>
      <c r="L25" s="5"/>
      <c r="N25" s="104" t="s">
        <v>152</v>
      </c>
      <c r="O25" s="104"/>
      <c r="AF25" s="56" t="s">
        <v>69</v>
      </c>
    </row>
    <row r="26" spans="2:32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N26" s="104"/>
      <c r="O26" s="104"/>
      <c r="AF26" s="56" t="s">
        <v>70</v>
      </c>
    </row>
    <row r="27" spans="2:32" ht="14.25" customHeight="1">
      <c r="B27" s="5"/>
      <c r="C27" s="5"/>
      <c r="D27" s="16" t="s">
        <v>23</v>
      </c>
      <c r="E27" s="5"/>
      <c r="F27" s="5"/>
      <c r="G27" s="5"/>
      <c r="H27" s="5"/>
      <c r="I27" s="5"/>
      <c r="J27" s="5"/>
      <c r="K27" s="5"/>
      <c r="L27" s="5"/>
      <c r="N27" s="104"/>
      <c r="O27" s="104"/>
      <c r="AF27" s="56" t="s">
        <v>71</v>
      </c>
    </row>
    <row r="28" spans="2:32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N28" s="104"/>
      <c r="O28" s="104"/>
      <c r="AF28" s="56" t="s">
        <v>45</v>
      </c>
    </row>
    <row r="29" spans="2:32" ht="12.75">
      <c r="B29" s="5"/>
      <c r="C29" s="28" t="s">
        <v>0</v>
      </c>
      <c r="D29" s="5"/>
      <c r="E29" s="60"/>
      <c r="F29" s="61"/>
      <c r="G29" s="5"/>
      <c r="H29" s="28" t="s">
        <v>1</v>
      </c>
      <c r="I29" s="5"/>
      <c r="J29" s="62"/>
      <c r="K29" s="62"/>
      <c r="L29" s="5"/>
      <c r="AF29" s="56" t="s">
        <v>72</v>
      </c>
    </row>
    <row r="30" spans="2:32" ht="12.75">
      <c r="B30" s="5"/>
      <c r="C30" s="28" t="s">
        <v>2</v>
      </c>
      <c r="D30" s="28"/>
      <c r="E30" s="60"/>
      <c r="F30" s="61"/>
      <c r="G30" s="5"/>
      <c r="H30" s="28" t="s">
        <v>122</v>
      </c>
      <c r="I30" s="28"/>
      <c r="J30" s="29"/>
      <c r="K30" s="45"/>
      <c r="L30" s="5"/>
      <c r="AF30" s="56" t="s">
        <v>73</v>
      </c>
    </row>
    <row r="31" spans="2:32" ht="12.75" customHeight="1">
      <c r="B31" s="5"/>
      <c r="C31" s="28" t="s">
        <v>3</v>
      </c>
      <c r="D31" s="28"/>
      <c r="E31" s="60"/>
      <c r="F31" s="61"/>
      <c r="G31" s="5"/>
      <c r="H31" s="28" t="s">
        <v>5</v>
      </c>
      <c r="I31" s="28" t="s">
        <v>123</v>
      </c>
      <c r="J31" s="62"/>
      <c r="K31" s="62"/>
      <c r="L31" s="5"/>
      <c r="N31" s="23"/>
      <c r="O31" s="42"/>
      <c r="AF31" s="56" t="s">
        <v>74</v>
      </c>
    </row>
    <row r="32" spans="2:32" ht="12.75">
      <c r="B32" s="5"/>
      <c r="C32" s="28" t="s">
        <v>4</v>
      </c>
      <c r="D32" s="28"/>
      <c r="E32" s="62"/>
      <c r="F32" s="62"/>
      <c r="G32" s="62"/>
      <c r="H32" s="62"/>
      <c r="I32" s="62"/>
      <c r="J32" s="62"/>
      <c r="K32" s="62"/>
      <c r="L32" s="19"/>
      <c r="AF32" s="56" t="s">
        <v>75</v>
      </c>
    </row>
    <row r="33" spans="2:32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AF33" s="56" t="s">
        <v>76</v>
      </c>
    </row>
    <row r="34" spans="2:32" ht="14.25">
      <c r="B34" s="5"/>
      <c r="C34" s="5"/>
      <c r="D34" s="16" t="s">
        <v>24</v>
      </c>
      <c r="E34" s="5"/>
      <c r="F34" s="5"/>
      <c r="G34" s="5"/>
      <c r="H34" s="5"/>
      <c r="I34" s="5"/>
      <c r="J34" s="5"/>
      <c r="K34" s="5"/>
      <c r="L34" s="5"/>
      <c r="AF34" s="56" t="s">
        <v>77</v>
      </c>
    </row>
    <row r="35" spans="2:3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AF35" s="56" t="s">
        <v>78</v>
      </c>
    </row>
    <row r="36" spans="2:32" ht="12.75">
      <c r="B36" s="5"/>
      <c r="C36" s="28" t="s">
        <v>6</v>
      </c>
      <c r="D36" s="5"/>
      <c r="E36" s="62"/>
      <c r="F36" s="62"/>
      <c r="G36" s="62"/>
      <c r="H36" s="62"/>
      <c r="I36" s="62"/>
      <c r="J36" s="62"/>
      <c r="K36" s="62"/>
      <c r="L36" s="5"/>
      <c r="AF36" s="56" t="s">
        <v>79</v>
      </c>
    </row>
    <row r="37" spans="2:32" ht="12.75">
      <c r="B37" s="5"/>
      <c r="C37" s="28" t="s">
        <v>7</v>
      </c>
      <c r="D37" s="5"/>
      <c r="E37" s="62"/>
      <c r="F37" s="62"/>
      <c r="G37" s="5"/>
      <c r="H37" s="28" t="s">
        <v>8</v>
      </c>
      <c r="I37" s="81"/>
      <c r="J37" s="81"/>
      <c r="K37" s="81"/>
      <c r="L37" s="5"/>
      <c r="AF37" s="56" t="s">
        <v>80</v>
      </c>
    </row>
    <row r="38" spans="2:32" ht="12.75">
      <c r="B38" s="5"/>
      <c r="C38" s="28" t="s">
        <v>25</v>
      </c>
      <c r="D38" s="5"/>
      <c r="E38" s="62"/>
      <c r="F38" s="62"/>
      <c r="G38" s="5"/>
      <c r="H38" s="28" t="s">
        <v>12</v>
      </c>
      <c r="I38" s="68"/>
      <c r="J38" s="62"/>
      <c r="K38" s="62"/>
      <c r="L38" s="5"/>
      <c r="AF38" s="56" t="s">
        <v>81</v>
      </c>
    </row>
    <row r="39" spans="2:32" ht="12.75">
      <c r="B39" s="5"/>
      <c r="C39" s="28" t="s">
        <v>10</v>
      </c>
      <c r="D39" s="5"/>
      <c r="E39" s="62"/>
      <c r="F39" s="62"/>
      <c r="G39" s="5"/>
      <c r="H39" s="28" t="s">
        <v>11</v>
      </c>
      <c r="I39" s="81"/>
      <c r="J39" s="81"/>
      <c r="K39" s="81"/>
      <c r="L39" s="5"/>
      <c r="AF39" s="56" t="s">
        <v>46</v>
      </c>
    </row>
    <row r="40" spans="2:32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AF40" s="56" t="s">
        <v>82</v>
      </c>
    </row>
    <row r="41" spans="2:32" ht="14.25">
      <c r="B41" s="5"/>
      <c r="C41" s="5"/>
      <c r="D41" s="16" t="s">
        <v>26</v>
      </c>
      <c r="E41" s="5"/>
      <c r="F41" s="5"/>
      <c r="G41" s="5"/>
      <c r="H41" s="5"/>
      <c r="I41" s="5"/>
      <c r="J41" s="5"/>
      <c r="K41" s="5"/>
      <c r="L41" s="5"/>
      <c r="AF41" s="56" t="s">
        <v>83</v>
      </c>
    </row>
    <row r="42" spans="2:32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AF42" s="56" t="s">
        <v>84</v>
      </c>
    </row>
    <row r="43" spans="2:32" ht="12.75">
      <c r="B43" s="5"/>
      <c r="C43" s="28" t="s">
        <v>13</v>
      </c>
      <c r="D43" s="62"/>
      <c r="E43" s="62"/>
      <c r="F43" s="47"/>
      <c r="G43" s="28" t="s">
        <v>166</v>
      </c>
      <c r="I43" s="5"/>
      <c r="J43" s="5"/>
      <c r="K43" s="5"/>
      <c r="L43" s="5"/>
      <c r="AF43" s="56" t="s">
        <v>85</v>
      </c>
    </row>
    <row r="44" spans="2:3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AF44" s="56" t="s">
        <v>47</v>
      </c>
    </row>
    <row r="45" spans="2:32" ht="12.75">
      <c r="B45" s="5"/>
      <c r="C45" s="28" t="s">
        <v>163</v>
      </c>
      <c r="D45" s="28"/>
      <c r="E45" s="28"/>
      <c r="F45" s="5"/>
      <c r="G45" s="5"/>
      <c r="H45" s="5"/>
      <c r="I45" s="5"/>
      <c r="J45" s="5"/>
      <c r="K45" s="5"/>
      <c r="L45" s="5"/>
      <c r="AF45" s="56" t="s">
        <v>48</v>
      </c>
    </row>
    <row r="46" spans="2:32" ht="12.75">
      <c r="B46" s="5"/>
      <c r="C46" s="5"/>
      <c r="D46" s="20"/>
      <c r="E46" s="20"/>
      <c r="F46" s="63" t="s">
        <v>27</v>
      </c>
      <c r="G46" s="63"/>
      <c r="H46" s="63"/>
      <c r="I46" s="63"/>
      <c r="J46" s="63"/>
      <c r="K46" s="63"/>
      <c r="L46" s="20"/>
      <c r="AF46" s="56" t="s">
        <v>49</v>
      </c>
    </row>
    <row r="47" spans="2:32" ht="12.75">
      <c r="B47" s="5"/>
      <c r="C47" s="28" t="s">
        <v>177</v>
      </c>
      <c r="D47" s="50"/>
      <c r="E47" s="50"/>
      <c r="F47" s="65"/>
      <c r="G47" s="66"/>
      <c r="H47" s="66"/>
      <c r="I47" s="66"/>
      <c r="J47" s="66"/>
      <c r="K47" s="67"/>
      <c r="L47" s="20"/>
      <c r="AF47" s="56" t="s">
        <v>50</v>
      </c>
    </row>
    <row r="48" spans="2:3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AF48" s="56" t="s">
        <v>51</v>
      </c>
    </row>
    <row r="49" spans="2:32" ht="14.25">
      <c r="B49" s="5"/>
      <c r="C49" s="59" t="s">
        <v>172</v>
      </c>
      <c r="D49" s="59"/>
      <c r="E49" s="59"/>
      <c r="F49" s="59"/>
      <c r="G49" s="59"/>
      <c r="H49" s="59"/>
      <c r="I49" s="59"/>
      <c r="J49" s="59"/>
      <c r="K49" s="59"/>
      <c r="L49" s="5"/>
      <c r="AF49" s="56" t="s">
        <v>86</v>
      </c>
    </row>
    <row r="50" spans="2:32" ht="14.2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AF50" s="56" t="s">
        <v>90</v>
      </c>
    </row>
    <row r="51" spans="2:32" ht="14.25">
      <c r="B51" s="5"/>
      <c r="C51" s="28" t="s">
        <v>173</v>
      </c>
      <c r="D51" s="48"/>
      <c r="E51" s="48"/>
      <c r="F51" s="48"/>
      <c r="G51" s="48"/>
      <c r="H51" s="17"/>
      <c r="I51" s="17"/>
      <c r="J51" s="17"/>
      <c r="K51" s="17"/>
      <c r="L51" s="5"/>
      <c r="AF51" s="56" t="s">
        <v>87</v>
      </c>
    </row>
    <row r="52" spans="2:32" ht="12.75">
      <c r="B52" s="5"/>
      <c r="D52" s="49"/>
      <c r="E52" s="49"/>
      <c r="F52" s="49"/>
      <c r="G52" s="49"/>
      <c r="H52" s="49"/>
      <c r="I52" s="49"/>
      <c r="J52" s="49"/>
      <c r="K52" s="49"/>
      <c r="L52" s="5"/>
      <c r="AF52" s="56" t="s">
        <v>88</v>
      </c>
    </row>
    <row r="53" spans="2:32" ht="12.75">
      <c r="B53" s="5"/>
      <c r="C53" s="28" t="s">
        <v>181</v>
      </c>
      <c r="D53" s="53"/>
      <c r="E53" s="53"/>
      <c r="F53" s="53"/>
      <c r="G53" s="53"/>
      <c r="H53" s="51"/>
      <c r="I53" s="51"/>
      <c r="J53" s="52"/>
      <c r="K53" s="52"/>
      <c r="L53" s="5"/>
      <c r="AF53" s="56" t="s">
        <v>89</v>
      </c>
    </row>
    <row r="54" spans="2:32" ht="12.75"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  <c r="AF54" s="56" t="s">
        <v>161</v>
      </c>
    </row>
    <row r="55" spans="2:32" ht="14.25">
      <c r="B55" s="5"/>
      <c r="C55" s="59"/>
      <c r="D55" s="59"/>
      <c r="E55" s="59"/>
      <c r="F55" s="59"/>
      <c r="G55" s="59"/>
      <c r="H55" s="59"/>
      <c r="I55" s="59"/>
      <c r="J55" s="59"/>
      <c r="K55" s="59"/>
      <c r="L55" s="8"/>
      <c r="AF55" s="56" t="s">
        <v>42</v>
      </c>
    </row>
    <row r="56" spans="2:32" ht="12.75">
      <c r="B56" s="5"/>
      <c r="C56" s="5"/>
      <c r="D56" s="8"/>
      <c r="E56" s="8"/>
      <c r="F56" s="8"/>
      <c r="G56" s="8"/>
      <c r="H56" s="8"/>
      <c r="I56" s="8"/>
      <c r="J56" s="8"/>
      <c r="K56" s="8"/>
      <c r="L56" s="8"/>
      <c r="AF56" s="56" t="s">
        <v>162</v>
      </c>
    </row>
    <row r="57" spans="2:32" ht="12.75">
      <c r="B57" s="5"/>
      <c r="C57" s="5"/>
      <c r="D57" s="8"/>
      <c r="E57" s="8"/>
      <c r="F57" s="8"/>
      <c r="G57" s="8"/>
      <c r="H57" s="8"/>
      <c r="I57" s="8"/>
      <c r="J57" s="8"/>
      <c r="K57" s="8"/>
      <c r="L57" s="8"/>
      <c r="AF57" s="56" t="s">
        <v>38</v>
      </c>
    </row>
    <row r="58" spans="2:32" ht="12.75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AF58" s="56" t="s">
        <v>39</v>
      </c>
    </row>
    <row r="59" spans="2:32" ht="14.25">
      <c r="B59" s="5"/>
      <c r="C59" s="59" t="s">
        <v>186</v>
      </c>
      <c r="D59" s="59"/>
      <c r="E59" s="59"/>
      <c r="F59" s="59"/>
      <c r="G59" s="59"/>
      <c r="H59" s="59"/>
      <c r="I59" s="59"/>
      <c r="J59" s="59"/>
      <c r="K59" s="59"/>
      <c r="L59" s="5"/>
      <c r="AF59" s="56" t="s">
        <v>40</v>
      </c>
    </row>
    <row r="60" spans="2:32" ht="13.5" thickBo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AF60" s="56" t="s">
        <v>41</v>
      </c>
    </row>
    <row r="61" spans="2:12" ht="25.5" customHeight="1" thickBot="1">
      <c r="B61" s="5"/>
      <c r="C61" s="30"/>
      <c r="D61" s="58" t="s">
        <v>191</v>
      </c>
      <c r="E61" s="58"/>
      <c r="F61" s="58"/>
      <c r="G61" s="58"/>
      <c r="H61" s="58"/>
      <c r="I61" s="58"/>
      <c r="J61" s="58"/>
      <c r="K61" s="38"/>
      <c r="L61" s="5"/>
    </row>
    <row r="62" spans="2:12" ht="30.75" customHeight="1">
      <c r="B62" s="5"/>
      <c r="C62" s="30"/>
      <c r="D62" s="58" t="s">
        <v>192</v>
      </c>
      <c r="E62" s="58"/>
      <c r="F62" s="58"/>
      <c r="G62" s="58"/>
      <c r="H62" s="58"/>
      <c r="I62" s="58"/>
      <c r="J62" s="58"/>
      <c r="K62" s="28"/>
      <c r="L62" s="5"/>
    </row>
    <row r="63" spans="2:12" ht="13.5" customHeight="1">
      <c r="B63" s="5"/>
      <c r="C63" s="21"/>
      <c r="D63" s="22"/>
      <c r="E63" s="22"/>
      <c r="F63" s="22"/>
      <c r="G63" s="22"/>
      <c r="H63" s="22"/>
      <c r="I63" s="22"/>
      <c r="J63" s="22"/>
      <c r="K63" s="5"/>
      <c r="L63" s="5"/>
    </row>
    <row r="64" spans="2:12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5" ht="14.25">
      <c r="B65" s="5"/>
      <c r="C65" s="16" t="s">
        <v>92</v>
      </c>
      <c r="D65" s="5"/>
      <c r="E65" s="5"/>
      <c r="F65" s="5"/>
      <c r="G65" s="5"/>
      <c r="H65" s="5"/>
      <c r="I65" s="5"/>
      <c r="J65" s="5"/>
      <c r="K65" s="5"/>
      <c r="L65" s="5"/>
      <c r="N65" s="106" t="s">
        <v>147</v>
      </c>
      <c r="O65" s="106"/>
    </row>
    <row r="66" spans="2:15" ht="12.75" customHeight="1">
      <c r="B66" s="5"/>
      <c r="C66" s="28" t="s">
        <v>124</v>
      </c>
      <c r="D66" s="28"/>
      <c r="E66" s="25"/>
      <c r="F66" s="5"/>
      <c r="G66" s="28" t="s">
        <v>125</v>
      </c>
      <c r="H66" s="5"/>
      <c r="I66" s="28" t="s">
        <v>126</v>
      </c>
      <c r="J66" s="5"/>
      <c r="K66" s="5"/>
      <c r="L66" s="5"/>
      <c r="N66" s="104" t="s">
        <v>148</v>
      </c>
      <c r="O66" s="104"/>
    </row>
    <row r="67" spans="2:15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N67" s="104"/>
      <c r="O67" s="104"/>
    </row>
    <row r="68" spans="2:22" ht="12.75">
      <c r="B68" s="5"/>
      <c r="C68" s="4"/>
      <c r="D68" s="79" t="s">
        <v>93</v>
      </c>
      <c r="E68" s="79"/>
      <c r="F68" s="79"/>
      <c r="G68" s="79"/>
      <c r="H68" s="4" t="s">
        <v>96</v>
      </c>
      <c r="I68" s="79" t="s">
        <v>95</v>
      </c>
      <c r="J68" s="79"/>
      <c r="K68" s="4" t="s">
        <v>94</v>
      </c>
      <c r="N68" s="104"/>
      <c r="O68" s="104"/>
      <c r="R68" s="40" t="s">
        <v>149</v>
      </c>
      <c r="S68" s="40" t="s">
        <v>94</v>
      </c>
      <c r="V68" s="40" t="s">
        <v>113</v>
      </c>
    </row>
    <row r="69" spans="2:22" ht="12.75">
      <c r="B69" s="5"/>
      <c r="C69" s="15">
        <v>1</v>
      </c>
      <c r="D69" s="80"/>
      <c r="E69" s="80"/>
      <c r="F69" s="80"/>
      <c r="G69" s="80"/>
      <c r="H69" s="55"/>
      <c r="I69" s="80"/>
      <c r="J69" s="80"/>
      <c r="K69" s="31"/>
      <c r="L69" s="5"/>
      <c r="N69" s="104"/>
      <c r="O69" s="104"/>
      <c r="R69" s="40">
        <f aca="true" t="shared" si="0" ref="R69:R108">I69</f>
        <v>0</v>
      </c>
      <c r="S69" s="40">
        <f aca="true" t="shared" si="1" ref="S69:S108">K69</f>
        <v>0</v>
      </c>
      <c r="V69" s="40">
        <f>R69*S69</f>
        <v>0</v>
      </c>
    </row>
    <row r="70" spans="2:22" ht="12.75">
      <c r="B70" s="5"/>
      <c r="C70" s="15">
        <v>2</v>
      </c>
      <c r="D70" s="80"/>
      <c r="E70" s="80"/>
      <c r="F70" s="80"/>
      <c r="G70" s="80"/>
      <c r="H70" s="55"/>
      <c r="I70" s="80"/>
      <c r="J70" s="80"/>
      <c r="K70" s="31"/>
      <c r="L70" s="5"/>
      <c r="N70" s="104"/>
      <c r="O70" s="104"/>
      <c r="R70" s="40">
        <f t="shared" si="0"/>
        <v>0</v>
      </c>
      <c r="S70" s="40">
        <f t="shared" si="1"/>
        <v>0</v>
      </c>
      <c r="V70" s="40">
        <f aca="true" t="shared" si="2" ref="V70:V108">R70*S70</f>
        <v>0</v>
      </c>
    </row>
    <row r="71" spans="2:22" ht="12.75">
      <c r="B71" s="5"/>
      <c r="C71" s="15">
        <v>3</v>
      </c>
      <c r="D71" s="80"/>
      <c r="E71" s="80"/>
      <c r="F71" s="80"/>
      <c r="G71" s="80"/>
      <c r="H71" s="55"/>
      <c r="I71" s="80"/>
      <c r="J71" s="80"/>
      <c r="K71" s="31"/>
      <c r="L71" s="5"/>
      <c r="R71" s="40">
        <f t="shared" si="0"/>
        <v>0</v>
      </c>
      <c r="S71" s="40">
        <f t="shared" si="1"/>
        <v>0</v>
      </c>
      <c r="V71" s="40">
        <f t="shared" si="2"/>
        <v>0</v>
      </c>
    </row>
    <row r="72" spans="2:22" ht="12.75">
      <c r="B72" s="5"/>
      <c r="C72" s="15">
        <v>4</v>
      </c>
      <c r="D72" s="80"/>
      <c r="E72" s="80"/>
      <c r="F72" s="80"/>
      <c r="G72" s="80"/>
      <c r="H72" s="55"/>
      <c r="I72" s="80"/>
      <c r="J72" s="80"/>
      <c r="K72" s="31"/>
      <c r="L72" s="5"/>
      <c r="R72" s="40">
        <f t="shared" si="0"/>
        <v>0</v>
      </c>
      <c r="S72" s="40">
        <f t="shared" si="1"/>
        <v>0</v>
      </c>
      <c r="V72" s="40">
        <f t="shared" si="2"/>
        <v>0</v>
      </c>
    </row>
    <row r="73" spans="2:22" ht="12.75">
      <c r="B73" s="5"/>
      <c r="C73" s="15">
        <v>5</v>
      </c>
      <c r="D73" s="80"/>
      <c r="E73" s="80"/>
      <c r="F73" s="80"/>
      <c r="G73" s="80"/>
      <c r="H73" s="55"/>
      <c r="I73" s="80"/>
      <c r="J73" s="80"/>
      <c r="K73" s="31"/>
      <c r="L73" s="5"/>
      <c r="R73" s="40">
        <f t="shared" si="0"/>
        <v>0</v>
      </c>
      <c r="S73" s="40">
        <f t="shared" si="1"/>
        <v>0</v>
      </c>
      <c r="V73" s="40">
        <f t="shared" si="2"/>
        <v>0</v>
      </c>
    </row>
    <row r="74" spans="2:22" ht="12.75">
      <c r="B74" s="5"/>
      <c r="C74" s="15">
        <v>6</v>
      </c>
      <c r="D74" s="80"/>
      <c r="E74" s="80"/>
      <c r="F74" s="80"/>
      <c r="G74" s="80"/>
      <c r="H74" s="55"/>
      <c r="I74" s="80"/>
      <c r="J74" s="80"/>
      <c r="K74" s="31"/>
      <c r="L74" s="5"/>
      <c r="R74" s="40">
        <f t="shared" si="0"/>
        <v>0</v>
      </c>
      <c r="S74" s="40">
        <f t="shared" si="1"/>
        <v>0</v>
      </c>
      <c r="V74" s="40">
        <f t="shared" si="2"/>
        <v>0</v>
      </c>
    </row>
    <row r="75" spans="2:22" ht="12.75">
      <c r="B75" s="5"/>
      <c r="C75" s="15">
        <v>7</v>
      </c>
      <c r="D75" s="80"/>
      <c r="E75" s="80"/>
      <c r="F75" s="80"/>
      <c r="G75" s="80"/>
      <c r="H75" s="31"/>
      <c r="I75" s="80"/>
      <c r="J75" s="80"/>
      <c r="K75" s="31"/>
      <c r="L75" s="5"/>
      <c r="R75" s="40">
        <f t="shared" si="0"/>
        <v>0</v>
      </c>
      <c r="S75" s="40">
        <f t="shared" si="1"/>
        <v>0</v>
      </c>
      <c r="V75" s="40">
        <f t="shared" si="2"/>
        <v>0</v>
      </c>
    </row>
    <row r="76" spans="2:22" ht="12.75">
      <c r="B76" s="5"/>
      <c r="C76" s="15">
        <v>8</v>
      </c>
      <c r="D76" s="80"/>
      <c r="E76" s="80"/>
      <c r="F76" s="80"/>
      <c r="G76" s="80"/>
      <c r="H76" s="31"/>
      <c r="I76" s="80"/>
      <c r="J76" s="80"/>
      <c r="K76" s="31"/>
      <c r="L76" s="5"/>
      <c r="R76" s="40">
        <f t="shared" si="0"/>
        <v>0</v>
      </c>
      <c r="S76" s="40">
        <f t="shared" si="1"/>
        <v>0</v>
      </c>
      <c r="V76" s="40">
        <f t="shared" si="2"/>
        <v>0</v>
      </c>
    </row>
    <row r="77" spans="2:22" ht="12.75">
      <c r="B77" s="5"/>
      <c r="C77" s="15">
        <v>9</v>
      </c>
      <c r="D77" s="80"/>
      <c r="E77" s="80"/>
      <c r="F77" s="80"/>
      <c r="G77" s="80"/>
      <c r="H77" s="31"/>
      <c r="I77" s="80"/>
      <c r="J77" s="80"/>
      <c r="K77" s="31"/>
      <c r="L77" s="5"/>
      <c r="R77" s="40">
        <f t="shared" si="0"/>
        <v>0</v>
      </c>
      <c r="S77" s="40">
        <f t="shared" si="1"/>
        <v>0</v>
      </c>
      <c r="V77" s="40">
        <f t="shared" si="2"/>
        <v>0</v>
      </c>
    </row>
    <row r="78" spans="2:22" ht="12.75">
      <c r="B78" s="5"/>
      <c r="C78" s="15">
        <v>10</v>
      </c>
      <c r="D78" s="80"/>
      <c r="E78" s="80"/>
      <c r="F78" s="80"/>
      <c r="G78" s="80"/>
      <c r="H78" s="31"/>
      <c r="I78" s="80"/>
      <c r="J78" s="80"/>
      <c r="K78" s="31"/>
      <c r="L78" s="5"/>
      <c r="R78" s="40">
        <f t="shared" si="0"/>
        <v>0</v>
      </c>
      <c r="S78" s="40">
        <f t="shared" si="1"/>
        <v>0</v>
      </c>
      <c r="V78" s="40">
        <f t="shared" si="2"/>
        <v>0</v>
      </c>
    </row>
    <row r="79" spans="2:22" ht="12.75">
      <c r="B79" s="5"/>
      <c r="C79" s="15">
        <v>11</v>
      </c>
      <c r="D79" s="80"/>
      <c r="E79" s="80"/>
      <c r="F79" s="80"/>
      <c r="G79" s="80"/>
      <c r="H79" s="31"/>
      <c r="I79" s="80"/>
      <c r="J79" s="80"/>
      <c r="K79" s="31"/>
      <c r="L79" s="5"/>
      <c r="R79" s="40">
        <f t="shared" si="0"/>
        <v>0</v>
      </c>
      <c r="S79" s="40">
        <f t="shared" si="1"/>
        <v>0</v>
      </c>
      <c r="V79" s="40">
        <f t="shared" si="2"/>
        <v>0</v>
      </c>
    </row>
    <row r="80" spans="2:22" ht="12.75">
      <c r="B80" s="5"/>
      <c r="C80" s="15">
        <v>12</v>
      </c>
      <c r="D80" s="80"/>
      <c r="E80" s="80"/>
      <c r="F80" s="80"/>
      <c r="G80" s="80"/>
      <c r="H80" s="31"/>
      <c r="I80" s="80"/>
      <c r="J80" s="80"/>
      <c r="K80" s="31"/>
      <c r="L80" s="5"/>
      <c r="R80" s="40">
        <f t="shared" si="0"/>
        <v>0</v>
      </c>
      <c r="S80" s="40">
        <f t="shared" si="1"/>
        <v>0</v>
      </c>
      <c r="V80" s="40">
        <f t="shared" si="2"/>
        <v>0</v>
      </c>
    </row>
    <row r="81" spans="2:22" ht="12.75">
      <c r="B81" s="5"/>
      <c r="C81" s="15">
        <v>13</v>
      </c>
      <c r="D81" s="80"/>
      <c r="E81" s="80"/>
      <c r="F81" s="80"/>
      <c r="G81" s="80"/>
      <c r="H81" s="31"/>
      <c r="I81" s="80"/>
      <c r="J81" s="80"/>
      <c r="K81" s="31"/>
      <c r="L81" s="5"/>
      <c r="R81" s="40">
        <f t="shared" si="0"/>
        <v>0</v>
      </c>
      <c r="S81" s="40">
        <f t="shared" si="1"/>
        <v>0</v>
      </c>
      <c r="V81" s="40">
        <f t="shared" si="2"/>
        <v>0</v>
      </c>
    </row>
    <row r="82" spans="2:22" ht="12.75">
      <c r="B82" s="5"/>
      <c r="C82" s="15">
        <v>14</v>
      </c>
      <c r="D82" s="80"/>
      <c r="E82" s="80"/>
      <c r="F82" s="80"/>
      <c r="G82" s="80"/>
      <c r="H82" s="31"/>
      <c r="I82" s="80"/>
      <c r="J82" s="80"/>
      <c r="K82" s="31"/>
      <c r="L82" s="5"/>
      <c r="R82" s="40">
        <f t="shared" si="0"/>
        <v>0</v>
      </c>
      <c r="S82" s="40">
        <f t="shared" si="1"/>
        <v>0</v>
      </c>
      <c r="V82" s="40">
        <f t="shared" si="2"/>
        <v>0</v>
      </c>
    </row>
    <row r="83" spans="2:22" ht="12.75">
      <c r="B83" s="5"/>
      <c r="C83" s="15">
        <v>15</v>
      </c>
      <c r="D83" s="80"/>
      <c r="E83" s="80"/>
      <c r="F83" s="80"/>
      <c r="G83" s="80"/>
      <c r="H83" s="31"/>
      <c r="I83" s="80"/>
      <c r="J83" s="80"/>
      <c r="K83" s="31"/>
      <c r="L83" s="5"/>
      <c r="R83" s="40">
        <f t="shared" si="0"/>
        <v>0</v>
      </c>
      <c r="S83" s="40">
        <f t="shared" si="1"/>
        <v>0</v>
      </c>
      <c r="V83" s="40">
        <f t="shared" si="2"/>
        <v>0</v>
      </c>
    </row>
    <row r="84" spans="2:22" ht="12.75">
      <c r="B84" s="5"/>
      <c r="C84" s="15">
        <v>16</v>
      </c>
      <c r="D84" s="80"/>
      <c r="E84" s="80"/>
      <c r="F84" s="80"/>
      <c r="G84" s="80"/>
      <c r="H84" s="31"/>
      <c r="I84" s="80"/>
      <c r="J84" s="80"/>
      <c r="K84" s="31"/>
      <c r="L84" s="5"/>
      <c r="R84" s="40">
        <f t="shared" si="0"/>
        <v>0</v>
      </c>
      <c r="S84" s="40">
        <f t="shared" si="1"/>
        <v>0</v>
      </c>
      <c r="V84" s="40">
        <f t="shared" si="2"/>
        <v>0</v>
      </c>
    </row>
    <row r="85" spans="2:22" ht="12.75">
      <c r="B85" s="5"/>
      <c r="C85" s="15">
        <v>17</v>
      </c>
      <c r="D85" s="80"/>
      <c r="E85" s="80"/>
      <c r="F85" s="80"/>
      <c r="G85" s="80"/>
      <c r="H85" s="31"/>
      <c r="I85" s="80"/>
      <c r="J85" s="80"/>
      <c r="K85" s="31"/>
      <c r="L85" s="5"/>
      <c r="R85" s="40">
        <f t="shared" si="0"/>
        <v>0</v>
      </c>
      <c r="S85" s="40">
        <f t="shared" si="1"/>
        <v>0</v>
      </c>
      <c r="V85" s="40">
        <f t="shared" si="2"/>
        <v>0</v>
      </c>
    </row>
    <row r="86" spans="2:22" ht="12.75">
      <c r="B86" s="5"/>
      <c r="C86" s="15">
        <v>18</v>
      </c>
      <c r="D86" s="80"/>
      <c r="E86" s="80"/>
      <c r="F86" s="80"/>
      <c r="G86" s="80"/>
      <c r="H86" s="31"/>
      <c r="I86" s="80"/>
      <c r="J86" s="80"/>
      <c r="K86" s="31"/>
      <c r="L86" s="5"/>
      <c r="R86" s="40">
        <f t="shared" si="0"/>
        <v>0</v>
      </c>
      <c r="S86" s="40">
        <f t="shared" si="1"/>
        <v>0</v>
      </c>
      <c r="V86" s="40">
        <f t="shared" si="2"/>
        <v>0</v>
      </c>
    </row>
    <row r="87" spans="2:22" ht="12.75">
      <c r="B87" s="5"/>
      <c r="C87" s="15">
        <v>19</v>
      </c>
      <c r="D87" s="80"/>
      <c r="E87" s="80"/>
      <c r="F87" s="80"/>
      <c r="G87" s="80"/>
      <c r="H87" s="31"/>
      <c r="I87" s="80"/>
      <c r="J87" s="80"/>
      <c r="K87" s="31"/>
      <c r="L87" s="5"/>
      <c r="R87" s="40">
        <f t="shared" si="0"/>
        <v>0</v>
      </c>
      <c r="S87" s="40">
        <f t="shared" si="1"/>
        <v>0</v>
      </c>
      <c r="V87" s="40">
        <f t="shared" si="2"/>
        <v>0</v>
      </c>
    </row>
    <row r="88" spans="2:22" ht="12.75">
      <c r="B88" s="5"/>
      <c r="C88" s="15">
        <v>20</v>
      </c>
      <c r="D88" s="80"/>
      <c r="E88" s="80"/>
      <c r="F88" s="80"/>
      <c r="G88" s="80"/>
      <c r="H88" s="31"/>
      <c r="I88" s="80"/>
      <c r="J88" s="80"/>
      <c r="K88" s="31"/>
      <c r="L88" s="5"/>
      <c r="R88" s="40">
        <f t="shared" si="0"/>
        <v>0</v>
      </c>
      <c r="S88" s="40">
        <f t="shared" si="1"/>
        <v>0</v>
      </c>
      <c r="V88" s="40">
        <f t="shared" si="2"/>
        <v>0</v>
      </c>
    </row>
    <row r="89" spans="2:22" ht="12.75">
      <c r="B89" s="5"/>
      <c r="C89" s="15">
        <v>21</v>
      </c>
      <c r="D89" s="80"/>
      <c r="E89" s="80"/>
      <c r="F89" s="80"/>
      <c r="G89" s="80"/>
      <c r="H89" s="31"/>
      <c r="I89" s="80"/>
      <c r="J89" s="80"/>
      <c r="K89" s="31"/>
      <c r="L89" s="5"/>
      <c r="R89" s="40">
        <f t="shared" si="0"/>
        <v>0</v>
      </c>
      <c r="S89" s="40">
        <f t="shared" si="1"/>
        <v>0</v>
      </c>
      <c r="V89" s="40">
        <f t="shared" si="2"/>
        <v>0</v>
      </c>
    </row>
    <row r="90" spans="2:22" ht="12.75">
      <c r="B90" s="5"/>
      <c r="C90" s="15">
        <v>22</v>
      </c>
      <c r="D90" s="80"/>
      <c r="E90" s="80"/>
      <c r="F90" s="80"/>
      <c r="G90" s="80"/>
      <c r="H90" s="31"/>
      <c r="I90" s="80"/>
      <c r="J90" s="80"/>
      <c r="K90" s="31"/>
      <c r="L90" s="5"/>
      <c r="R90" s="40">
        <f t="shared" si="0"/>
        <v>0</v>
      </c>
      <c r="S90" s="40">
        <f t="shared" si="1"/>
        <v>0</v>
      </c>
      <c r="V90" s="40">
        <f t="shared" si="2"/>
        <v>0</v>
      </c>
    </row>
    <row r="91" spans="2:22" ht="12.75">
      <c r="B91" s="5"/>
      <c r="C91" s="15">
        <v>23</v>
      </c>
      <c r="D91" s="80"/>
      <c r="E91" s="80"/>
      <c r="F91" s="80"/>
      <c r="G91" s="80"/>
      <c r="H91" s="31"/>
      <c r="I91" s="80"/>
      <c r="J91" s="80"/>
      <c r="K91" s="31"/>
      <c r="L91" s="5"/>
      <c r="R91" s="40">
        <f t="shared" si="0"/>
        <v>0</v>
      </c>
      <c r="S91" s="40">
        <f t="shared" si="1"/>
        <v>0</v>
      </c>
      <c r="V91" s="40">
        <f t="shared" si="2"/>
        <v>0</v>
      </c>
    </row>
    <row r="92" spans="2:22" ht="12.75">
      <c r="B92" s="5"/>
      <c r="C92" s="15">
        <v>24</v>
      </c>
      <c r="D92" s="80"/>
      <c r="E92" s="80"/>
      <c r="F92" s="80"/>
      <c r="G92" s="80"/>
      <c r="H92" s="31"/>
      <c r="I92" s="80"/>
      <c r="J92" s="80"/>
      <c r="K92" s="31"/>
      <c r="L92" s="5"/>
      <c r="R92" s="40">
        <f t="shared" si="0"/>
        <v>0</v>
      </c>
      <c r="S92" s="40">
        <f t="shared" si="1"/>
        <v>0</v>
      </c>
      <c r="V92" s="40">
        <f t="shared" si="2"/>
        <v>0</v>
      </c>
    </row>
    <row r="93" spans="2:22" ht="12.75">
      <c r="B93" s="5"/>
      <c r="C93" s="15">
        <v>25</v>
      </c>
      <c r="D93" s="80"/>
      <c r="E93" s="80"/>
      <c r="F93" s="80"/>
      <c r="G93" s="80"/>
      <c r="H93" s="31"/>
      <c r="I93" s="80"/>
      <c r="J93" s="80"/>
      <c r="K93" s="31"/>
      <c r="L93" s="5"/>
      <c r="R93" s="40">
        <f t="shared" si="0"/>
        <v>0</v>
      </c>
      <c r="S93" s="40">
        <f t="shared" si="1"/>
        <v>0</v>
      </c>
      <c r="V93" s="40">
        <f t="shared" si="2"/>
        <v>0</v>
      </c>
    </row>
    <row r="94" spans="2:22" ht="12.75">
      <c r="B94" s="5"/>
      <c r="C94" s="15">
        <v>26</v>
      </c>
      <c r="D94" s="80"/>
      <c r="E94" s="80"/>
      <c r="F94" s="80"/>
      <c r="G94" s="80"/>
      <c r="H94" s="31"/>
      <c r="I94" s="80"/>
      <c r="J94" s="80"/>
      <c r="K94" s="31"/>
      <c r="L94" s="5"/>
      <c r="R94" s="40">
        <f t="shared" si="0"/>
        <v>0</v>
      </c>
      <c r="S94" s="40">
        <f t="shared" si="1"/>
        <v>0</v>
      </c>
      <c r="V94" s="40">
        <f t="shared" si="2"/>
        <v>0</v>
      </c>
    </row>
    <row r="95" spans="2:22" ht="12.75">
      <c r="B95" s="5"/>
      <c r="C95" s="15">
        <v>27</v>
      </c>
      <c r="D95" s="80"/>
      <c r="E95" s="80"/>
      <c r="F95" s="80"/>
      <c r="G95" s="80"/>
      <c r="H95" s="31"/>
      <c r="I95" s="80"/>
      <c r="J95" s="80"/>
      <c r="K95" s="31"/>
      <c r="L95" s="5"/>
      <c r="R95" s="40">
        <f t="shared" si="0"/>
        <v>0</v>
      </c>
      <c r="S95" s="40">
        <f t="shared" si="1"/>
        <v>0</v>
      </c>
      <c r="V95" s="40">
        <f t="shared" si="2"/>
        <v>0</v>
      </c>
    </row>
    <row r="96" spans="2:22" ht="12.75">
      <c r="B96" s="5"/>
      <c r="C96" s="15">
        <v>28</v>
      </c>
      <c r="D96" s="80"/>
      <c r="E96" s="80"/>
      <c r="F96" s="80"/>
      <c r="G96" s="80"/>
      <c r="H96" s="31"/>
      <c r="I96" s="80"/>
      <c r="J96" s="80"/>
      <c r="K96" s="31"/>
      <c r="L96" s="5"/>
      <c r="R96" s="40">
        <f t="shared" si="0"/>
        <v>0</v>
      </c>
      <c r="S96" s="40">
        <f t="shared" si="1"/>
        <v>0</v>
      </c>
      <c r="V96" s="40">
        <f t="shared" si="2"/>
        <v>0</v>
      </c>
    </row>
    <row r="97" spans="2:22" ht="12.75">
      <c r="B97" s="5"/>
      <c r="C97" s="15">
        <v>29</v>
      </c>
      <c r="D97" s="80"/>
      <c r="E97" s="80"/>
      <c r="F97" s="80"/>
      <c r="G97" s="80"/>
      <c r="H97" s="31"/>
      <c r="I97" s="80"/>
      <c r="J97" s="80"/>
      <c r="K97" s="31"/>
      <c r="L97" s="5"/>
      <c r="R97" s="40">
        <f t="shared" si="0"/>
        <v>0</v>
      </c>
      <c r="S97" s="40">
        <f t="shared" si="1"/>
        <v>0</v>
      </c>
      <c r="V97" s="40">
        <f t="shared" si="2"/>
        <v>0</v>
      </c>
    </row>
    <row r="98" spans="2:22" ht="12.75">
      <c r="B98" s="5"/>
      <c r="C98" s="15">
        <v>30</v>
      </c>
      <c r="D98" s="80"/>
      <c r="E98" s="80"/>
      <c r="F98" s="80"/>
      <c r="G98" s="80"/>
      <c r="H98" s="31"/>
      <c r="I98" s="80"/>
      <c r="J98" s="80"/>
      <c r="K98" s="31"/>
      <c r="L98" s="5"/>
      <c r="R98" s="40">
        <f t="shared" si="0"/>
        <v>0</v>
      </c>
      <c r="S98" s="40">
        <f t="shared" si="1"/>
        <v>0</v>
      </c>
      <c r="V98" s="40">
        <f t="shared" si="2"/>
        <v>0</v>
      </c>
    </row>
    <row r="99" spans="2:22" ht="12.75">
      <c r="B99" s="5"/>
      <c r="C99" s="15">
        <v>31</v>
      </c>
      <c r="D99" s="80"/>
      <c r="E99" s="80"/>
      <c r="F99" s="80"/>
      <c r="G99" s="80"/>
      <c r="H99" s="31"/>
      <c r="I99" s="80"/>
      <c r="J99" s="80"/>
      <c r="K99" s="31"/>
      <c r="L99" s="5"/>
      <c r="R99" s="40">
        <f t="shared" si="0"/>
        <v>0</v>
      </c>
      <c r="S99" s="40">
        <f t="shared" si="1"/>
        <v>0</v>
      </c>
      <c r="V99" s="40">
        <f t="shared" si="2"/>
        <v>0</v>
      </c>
    </row>
    <row r="100" spans="2:22" ht="12.75">
      <c r="B100" s="5"/>
      <c r="C100" s="15">
        <v>32</v>
      </c>
      <c r="D100" s="80"/>
      <c r="E100" s="80"/>
      <c r="F100" s="80"/>
      <c r="G100" s="80"/>
      <c r="H100" s="31"/>
      <c r="I100" s="80"/>
      <c r="J100" s="80"/>
      <c r="K100" s="31"/>
      <c r="L100" s="5"/>
      <c r="R100" s="40">
        <f t="shared" si="0"/>
        <v>0</v>
      </c>
      <c r="S100" s="40">
        <f t="shared" si="1"/>
        <v>0</v>
      </c>
      <c r="V100" s="40">
        <f t="shared" si="2"/>
        <v>0</v>
      </c>
    </row>
    <row r="101" spans="2:22" ht="12.75">
      <c r="B101" s="5"/>
      <c r="C101" s="15">
        <v>33</v>
      </c>
      <c r="D101" s="80"/>
      <c r="E101" s="80"/>
      <c r="F101" s="80"/>
      <c r="G101" s="80"/>
      <c r="H101" s="31"/>
      <c r="I101" s="80"/>
      <c r="J101" s="80"/>
      <c r="K101" s="31"/>
      <c r="L101" s="5"/>
      <c r="R101" s="40">
        <f t="shared" si="0"/>
        <v>0</v>
      </c>
      <c r="S101" s="40">
        <f t="shared" si="1"/>
        <v>0</v>
      </c>
      <c r="V101" s="40">
        <f t="shared" si="2"/>
        <v>0</v>
      </c>
    </row>
    <row r="102" spans="2:22" ht="12.75">
      <c r="B102" s="5"/>
      <c r="C102" s="15">
        <v>34</v>
      </c>
      <c r="D102" s="80"/>
      <c r="E102" s="80"/>
      <c r="F102" s="80"/>
      <c r="G102" s="80"/>
      <c r="H102" s="31"/>
      <c r="I102" s="80"/>
      <c r="J102" s="80"/>
      <c r="K102" s="31"/>
      <c r="L102" s="5"/>
      <c r="R102" s="40">
        <f t="shared" si="0"/>
        <v>0</v>
      </c>
      <c r="S102" s="40">
        <f t="shared" si="1"/>
        <v>0</v>
      </c>
      <c r="V102" s="40">
        <f t="shared" si="2"/>
        <v>0</v>
      </c>
    </row>
    <row r="103" spans="2:22" ht="12.75">
      <c r="B103" s="5"/>
      <c r="C103" s="15">
        <v>35</v>
      </c>
      <c r="D103" s="80"/>
      <c r="E103" s="80"/>
      <c r="F103" s="80"/>
      <c r="G103" s="80"/>
      <c r="H103" s="31"/>
      <c r="I103" s="80"/>
      <c r="J103" s="80"/>
      <c r="K103" s="31"/>
      <c r="L103" s="5"/>
      <c r="R103" s="40">
        <f t="shared" si="0"/>
        <v>0</v>
      </c>
      <c r="S103" s="40">
        <f t="shared" si="1"/>
        <v>0</v>
      </c>
      <c r="V103" s="40">
        <f t="shared" si="2"/>
        <v>0</v>
      </c>
    </row>
    <row r="104" spans="2:22" ht="12.75">
      <c r="B104" s="5"/>
      <c r="C104" s="15">
        <v>36</v>
      </c>
      <c r="D104" s="80"/>
      <c r="E104" s="80"/>
      <c r="F104" s="80"/>
      <c r="G104" s="80"/>
      <c r="H104" s="31"/>
      <c r="I104" s="80"/>
      <c r="J104" s="80"/>
      <c r="K104" s="31"/>
      <c r="L104" s="5"/>
      <c r="R104" s="40">
        <f t="shared" si="0"/>
        <v>0</v>
      </c>
      <c r="S104" s="40">
        <f t="shared" si="1"/>
        <v>0</v>
      </c>
      <c r="V104" s="40">
        <f t="shared" si="2"/>
        <v>0</v>
      </c>
    </row>
    <row r="105" spans="2:22" ht="12.75">
      <c r="B105" s="5"/>
      <c r="C105" s="15">
        <v>37</v>
      </c>
      <c r="D105" s="80"/>
      <c r="E105" s="80"/>
      <c r="F105" s="80"/>
      <c r="G105" s="80"/>
      <c r="H105" s="31"/>
      <c r="I105" s="80"/>
      <c r="J105" s="80"/>
      <c r="K105" s="31"/>
      <c r="L105" s="5"/>
      <c r="R105" s="40">
        <f t="shared" si="0"/>
        <v>0</v>
      </c>
      <c r="S105" s="40">
        <f t="shared" si="1"/>
        <v>0</v>
      </c>
      <c r="V105" s="40">
        <f t="shared" si="2"/>
        <v>0</v>
      </c>
    </row>
    <row r="106" spans="2:22" ht="12.75">
      <c r="B106" s="5"/>
      <c r="C106" s="15">
        <v>38</v>
      </c>
      <c r="D106" s="80"/>
      <c r="E106" s="80"/>
      <c r="F106" s="80"/>
      <c r="G106" s="80"/>
      <c r="H106" s="31"/>
      <c r="I106" s="80"/>
      <c r="J106" s="80"/>
      <c r="K106" s="31"/>
      <c r="L106" s="5"/>
      <c r="R106" s="40">
        <f t="shared" si="0"/>
        <v>0</v>
      </c>
      <c r="S106" s="40">
        <f t="shared" si="1"/>
        <v>0</v>
      </c>
      <c r="V106" s="40">
        <f t="shared" si="2"/>
        <v>0</v>
      </c>
    </row>
    <row r="107" spans="2:22" ht="12.75">
      <c r="B107" s="5"/>
      <c r="C107" s="15">
        <v>39</v>
      </c>
      <c r="D107" s="80"/>
      <c r="E107" s="80"/>
      <c r="F107" s="80"/>
      <c r="G107" s="80"/>
      <c r="H107" s="31"/>
      <c r="I107" s="80"/>
      <c r="J107" s="80"/>
      <c r="K107" s="31"/>
      <c r="L107" s="5"/>
      <c r="R107" s="40">
        <f t="shared" si="0"/>
        <v>0</v>
      </c>
      <c r="S107" s="40">
        <f t="shared" si="1"/>
        <v>0</v>
      </c>
      <c r="V107" s="40">
        <f t="shared" si="2"/>
        <v>0</v>
      </c>
    </row>
    <row r="108" spans="2:22" ht="13.5" thickBot="1">
      <c r="B108" s="5"/>
      <c r="C108" s="3">
        <v>40</v>
      </c>
      <c r="D108" s="80"/>
      <c r="E108" s="80"/>
      <c r="F108" s="80"/>
      <c r="G108" s="80"/>
      <c r="H108" s="31"/>
      <c r="I108" s="80"/>
      <c r="J108" s="89"/>
      <c r="K108" s="32"/>
      <c r="L108" s="5"/>
      <c r="R108" s="40">
        <f t="shared" si="0"/>
        <v>0</v>
      </c>
      <c r="S108" s="40">
        <f t="shared" si="1"/>
        <v>0</v>
      </c>
      <c r="V108" s="40">
        <f t="shared" si="2"/>
        <v>0</v>
      </c>
    </row>
    <row r="109" spans="2:12" ht="13.5" thickBot="1">
      <c r="B109" s="5"/>
      <c r="C109" s="98" t="s">
        <v>118</v>
      </c>
      <c r="D109" s="99"/>
      <c r="E109" s="99"/>
      <c r="F109" s="99"/>
      <c r="G109" s="99"/>
      <c r="H109" s="99"/>
      <c r="I109" s="99"/>
      <c r="J109" s="100" t="e">
        <f>IF(Y114&gt;0,Y114,0)</f>
        <v>#DIV/0!</v>
      </c>
      <c r="K109" s="101"/>
      <c r="L109" s="5"/>
    </row>
    <row r="110" spans="2:26" ht="13.5" thickBo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R110" s="43">
        <f>SUMIF(V69:V108,"&gt;0")</f>
        <v>0</v>
      </c>
      <c r="S110" s="43"/>
      <c r="T110" s="43"/>
      <c r="U110" s="43"/>
      <c r="V110" s="43">
        <f>SUMIF(R69:R108,"&gt;0",S69:S108)</f>
        <v>0</v>
      </c>
      <c r="W110" s="43"/>
      <c r="X110" s="43">
        <f>SUM(S69:S108)</f>
        <v>0</v>
      </c>
      <c r="Z110" s="44" t="e">
        <f>R110/V110</f>
        <v>#DIV/0!</v>
      </c>
    </row>
    <row r="111" spans="2:26" ht="12.75">
      <c r="B111" s="5"/>
      <c r="C111" s="93" t="s">
        <v>155</v>
      </c>
      <c r="D111" s="94"/>
      <c r="E111" s="94"/>
      <c r="F111" s="82"/>
      <c r="G111" s="57"/>
      <c r="H111" s="57"/>
      <c r="I111" s="57"/>
      <c r="J111" s="57"/>
      <c r="K111" s="83"/>
      <c r="L111" s="5"/>
      <c r="R111" s="43" t="s">
        <v>114</v>
      </c>
      <c r="S111" s="43"/>
      <c r="T111" s="43"/>
      <c r="U111" s="43"/>
      <c r="V111" s="43" t="s">
        <v>116</v>
      </c>
      <c r="W111" s="43"/>
      <c r="X111" s="43" t="s">
        <v>115</v>
      </c>
      <c r="Z111" s="43" t="s">
        <v>117</v>
      </c>
    </row>
    <row r="112" spans="2:12" ht="13.5" thickBot="1">
      <c r="B112" s="5"/>
      <c r="C112" s="95"/>
      <c r="D112" s="96"/>
      <c r="E112" s="96"/>
      <c r="F112" s="84"/>
      <c r="G112" s="85"/>
      <c r="H112" s="85"/>
      <c r="I112" s="85"/>
      <c r="J112" s="85"/>
      <c r="K112" s="86"/>
      <c r="L112" s="5"/>
    </row>
    <row r="113" spans="2:26" ht="12.75">
      <c r="B113" s="5"/>
      <c r="C113" s="33" t="s">
        <v>130</v>
      </c>
      <c r="D113" s="62"/>
      <c r="E113" s="62"/>
      <c r="F113" s="62"/>
      <c r="G113" s="8"/>
      <c r="H113" s="34" t="s">
        <v>131</v>
      </c>
      <c r="I113" s="62"/>
      <c r="J113" s="62"/>
      <c r="K113" s="7"/>
      <c r="L113" s="5"/>
      <c r="R113" s="40" t="s">
        <v>156</v>
      </c>
      <c r="S113" s="40" t="b">
        <f>IF($X$110&lt;0,TRUE)</f>
        <v>0</v>
      </c>
      <c r="V113" s="40" t="b">
        <f>IF($X$110&lt;=30,TRUE)</f>
        <v>1</v>
      </c>
      <c r="W113" s="44" t="e">
        <f>IF(S113=V113,0,$Z$110*0.85)</f>
        <v>#DIV/0!</v>
      </c>
      <c r="Y113" s="44" t="e">
        <f>W118</f>
        <v>#DIV/0!</v>
      </c>
      <c r="Z113" s="40" t="s">
        <v>119</v>
      </c>
    </row>
    <row r="114" spans="2:26" ht="12.75">
      <c r="B114" s="5"/>
      <c r="C114" s="102" t="s">
        <v>132</v>
      </c>
      <c r="D114" s="103"/>
      <c r="E114" s="8"/>
      <c r="F114" s="8"/>
      <c r="G114" s="8"/>
      <c r="H114" s="8"/>
      <c r="I114" s="8"/>
      <c r="J114" s="8"/>
      <c r="K114" s="7"/>
      <c r="L114" s="5"/>
      <c r="R114" s="40" t="s">
        <v>157</v>
      </c>
      <c r="S114" s="40" t="b">
        <f>IF($X$110&lt;31,TRUE)</f>
        <v>1</v>
      </c>
      <c r="V114" s="40" t="b">
        <f>IF($X$110&lt;=60,TRUE)</f>
        <v>1</v>
      </c>
      <c r="W114" s="44">
        <f>IF(S114=V114,0,$Z$110*0.9)</f>
        <v>0</v>
      </c>
      <c r="Y114" s="44" t="e">
        <f>Y113/3-5</f>
        <v>#DIV/0!</v>
      </c>
      <c r="Z114" s="40" t="s">
        <v>120</v>
      </c>
    </row>
    <row r="115" spans="2:25" ht="12.75">
      <c r="B115" s="5"/>
      <c r="C115" s="102"/>
      <c r="D115" s="103"/>
      <c r="E115" s="8"/>
      <c r="F115" s="8"/>
      <c r="G115" s="8"/>
      <c r="H115" s="8"/>
      <c r="I115" s="8"/>
      <c r="J115" s="8"/>
      <c r="K115" s="7"/>
      <c r="L115" s="5"/>
      <c r="W115" s="44"/>
      <c r="Y115" s="44"/>
    </row>
    <row r="116" spans="2:23" ht="12.75">
      <c r="B116" s="5"/>
      <c r="C116" s="33" t="s">
        <v>135</v>
      </c>
      <c r="D116" s="34"/>
      <c r="E116" s="34"/>
      <c r="F116" s="62"/>
      <c r="G116" s="62"/>
      <c r="H116" s="62"/>
      <c r="I116" s="62"/>
      <c r="J116" s="62"/>
      <c r="K116" s="7"/>
      <c r="L116" s="5"/>
      <c r="R116" s="40" t="s">
        <v>158</v>
      </c>
      <c r="S116" s="40" t="b">
        <f>IF($X$110&lt;61,TRUE)</f>
        <v>1</v>
      </c>
      <c r="V116" s="40" t="b">
        <f>IF($X$110&lt;=90,TRUE)</f>
        <v>1</v>
      </c>
      <c r="W116" s="44">
        <f>IF(S116=V116,0,$Z$110*0.95)</f>
        <v>0</v>
      </c>
    </row>
    <row r="117" spans="2:23" ht="12.75">
      <c r="B117" s="5"/>
      <c r="C117" s="33" t="s">
        <v>133</v>
      </c>
      <c r="D117" s="34"/>
      <c r="E117" s="34"/>
      <c r="F117" s="62"/>
      <c r="G117" s="62"/>
      <c r="H117" s="62"/>
      <c r="I117" s="62"/>
      <c r="J117" s="62"/>
      <c r="K117" s="7"/>
      <c r="L117" s="5"/>
      <c r="R117" s="40" t="s">
        <v>159</v>
      </c>
      <c r="S117" s="40" t="b">
        <f>IF($X$110&gt;=91,TRUE)</f>
        <v>0</v>
      </c>
      <c r="W117" s="44">
        <f>IF(S117=V117,0,$Z$110*1)</f>
        <v>0</v>
      </c>
    </row>
    <row r="118" spans="2:24" ht="12.75">
      <c r="B118" s="5"/>
      <c r="C118" s="33" t="s">
        <v>134</v>
      </c>
      <c r="D118" s="34"/>
      <c r="E118" s="34"/>
      <c r="F118" s="62"/>
      <c r="G118" s="62"/>
      <c r="H118" s="62"/>
      <c r="I118" s="62"/>
      <c r="J118" s="62"/>
      <c r="K118" s="7"/>
      <c r="L118" s="5"/>
      <c r="W118" s="44" t="e">
        <f>SUM(W113:W117)</f>
        <v>#DIV/0!</v>
      </c>
      <c r="X118" s="40" t="s">
        <v>121</v>
      </c>
    </row>
    <row r="119" spans="2:26" ht="12.75">
      <c r="B119" s="5"/>
      <c r="C119" s="9"/>
      <c r="D119" s="10"/>
      <c r="E119" s="10"/>
      <c r="F119" s="10"/>
      <c r="G119" s="10"/>
      <c r="H119" s="10"/>
      <c r="I119" s="10"/>
      <c r="J119" s="10"/>
      <c r="K119" s="11"/>
      <c r="L119" s="5"/>
      <c r="R119" s="43"/>
      <c r="S119" s="43"/>
      <c r="T119" s="43"/>
      <c r="U119" s="43"/>
      <c r="V119" s="43"/>
      <c r="W119" s="43"/>
      <c r="X119" s="43"/>
      <c r="Z119" s="44"/>
    </row>
    <row r="120" spans="2:26" ht="12.75">
      <c r="B120" s="5"/>
      <c r="C120" s="8"/>
      <c r="D120" s="8"/>
      <c r="E120" s="8"/>
      <c r="F120" s="8"/>
      <c r="G120" s="8"/>
      <c r="H120" s="8"/>
      <c r="I120" s="8"/>
      <c r="J120" s="8"/>
      <c r="K120" s="8"/>
      <c r="L120" s="5"/>
      <c r="R120" s="43"/>
      <c r="S120" s="43"/>
      <c r="T120" s="43"/>
      <c r="U120" s="43"/>
      <c r="V120" s="43"/>
      <c r="W120" s="43"/>
      <c r="X120" s="43"/>
      <c r="Z120" s="44"/>
    </row>
    <row r="121" spans="2:26" ht="12.75">
      <c r="B121" s="5"/>
      <c r="C121" s="8"/>
      <c r="D121" s="8"/>
      <c r="E121" s="8"/>
      <c r="F121" s="8"/>
      <c r="G121" s="8"/>
      <c r="H121" s="8"/>
      <c r="I121" s="8"/>
      <c r="J121" s="8"/>
      <c r="K121" s="8"/>
      <c r="L121" s="5"/>
      <c r="R121" s="43"/>
      <c r="S121" s="43"/>
      <c r="T121" s="43"/>
      <c r="U121" s="43"/>
      <c r="V121" s="43"/>
      <c r="W121" s="43"/>
      <c r="X121" s="43"/>
      <c r="Z121" s="44"/>
    </row>
    <row r="122" spans="2:26" ht="12.75">
      <c r="B122" s="5"/>
      <c r="C122" s="8"/>
      <c r="D122" s="8"/>
      <c r="E122" s="8"/>
      <c r="F122" s="8"/>
      <c r="G122" s="8"/>
      <c r="H122" s="8"/>
      <c r="I122" s="8"/>
      <c r="J122" s="8"/>
      <c r="K122" s="8"/>
      <c r="L122" s="5"/>
      <c r="R122" s="43"/>
      <c r="S122" s="43"/>
      <c r="T122" s="43"/>
      <c r="U122" s="43"/>
      <c r="V122" s="43"/>
      <c r="W122" s="43"/>
      <c r="X122" s="43"/>
      <c r="Z122" s="44"/>
    </row>
    <row r="123" spans="2:26" ht="12.75">
      <c r="B123" s="5"/>
      <c r="C123" s="8"/>
      <c r="D123" s="8"/>
      <c r="E123" s="8"/>
      <c r="F123" s="8"/>
      <c r="G123" s="8"/>
      <c r="H123" s="8"/>
      <c r="I123" s="8"/>
      <c r="J123" s="8"/>
      <c r="K123" s="8"/>
      <c r="L123" s="5"/>
      <c r="R123" s="43"/>
      <c r="S123" s="43"/>
      <c r="T123" s="43"/>
      <c r="U123" s="43"/>
      <c r="V123" s="43"/>
      <c r="W123" s="43"/>
      <c r="X123" s="43"/>
      <c r="Z123" s="44"/>
    </row>
    <row r="124" spans="2:26" ht="12.75">
      <c r="B124" s="5"/>
      <c r="C124" s="8"/>
      <c r="D124" s="8"/>
      <c r="E124" s="8"/>
      <c r="F124" s="8"/>
      <c r="G124" s="8"/>
      <c r="H124" s="8"/>
      <c r="I124" s="8"/>
      <c r="J124" s="8"/>
      <c r="K124" s="8"/>
      <c r="L124" s="5"/>
      <c r="R124" s="43"/>
      <c r="S124" s="43"/>
      <c r="T124" s="43"/>
      <c r="U124" s="43"/>
      <c r="V124" s="43"/>
      <c r="W124" s="43"/>
      <c r="X124" s="43"/>
      <c r="Z124" s="44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R125" s="43"/>
      <c r="S125" s="43"/>
      <c r="T125" s="43"/>
      <c r="U125" s="43"/>
      <c r="V125" s="43"/>
      <c r="W125" s="43"/>
      <c r="X125" s="43"/>
      <c r="Z125" s="44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R126" s="43"/>
      <c r="S126" s="43"/>
      <c r="T126" s="43"/>
      <c r="U126" s="43"/>
      <c r="V126" s="43"/>
      <c r="W126" s="43"/>
      <c r="X126" s="43"/>
      <c r="Z126" s="44"/>
    </row>
    <row r="127" spans="2:12" ht="14.25">
      <c r="B127" s="5"/>
      <c r="C127" s="59" t="s">
        <v>154</v>
      </c>
      <c r="D127" s="59"/>
      <c r="E127" s="59"/>
      <c r="F127" s="59"/>
      <c r="G127" s="59"/>
      <c r="H127" s="59"/>
      <c r="I127" s="59"/>
      <c r="J127" s="59"/>
      <c r="K127" s="59"/>
      <c r="L127" s="5"/>
    </row>
    <row r="128" spans="2:12" ht="14.25">
      <c r="B128" s="5"/>
      <c r="C128" s="17"/>
      <c r="D128" s="17"/>
      <c r="E128" s="17"/>
      <c r="F128" s="17"/>
      <c r="G128" s="17"/>
      <c r="H128" s="17"/>
      <c r="I128" s="17"/>
      <c r="J128" s="17"/>
      <c r="K128" s="17"/>
      <c r="L128" s="5"/>
    </row>
    <row r="129" spans="2:12" ht="14.25">
      <c r="B129" s="5"/>
      <c r="C129" s="17"/>
      <c r="D129" s="17"/>
      <c r="E129" s="17"/>
      <c r="F129" s="17"/>
      <c r="G129" s="17"/>
      <c r="H129" s="17"/>
      <c r="I129" s="17"/>
      <c r="J129" s="17"/>
      <c r="K129" s="17"/>
      <c r="L129" s="5"/>
    </row>
    <row r="130" spans="2:12" ht="12.75">
      <c r="B130" s="5"/>
      <c r="C130" s="12" t="s">
        <v>97</v>
      </c>
      <c r="D130" s="13"/>
      <c r="E130" s="90" t="str">
        <f>E29&amp;" "&amp;J29</f>
        <v> </v>
      </c>
      <c r="F130" s="90"/>
      <c r="G130" s="90"/>
      <c r="H130" s="90"/>
      <c r="I130" s="90"/>
      <c r="J130" s="90"/>
      <c r="K130" s="97"/>
      <c r="L130" s="5"/>
    </row>
    <row r="131" spans="2:12" ht="12.75" customHeight="1">
      <c r="B131" s="5"/>
      <c r="C131" s="69" t="s">
        <v>98</v>
      </c>
      <c r="D131" s="70"/>
      <c r="E131" s="70"/>
      <c r="F131" s="70"/>
      <c r="G131" s="70"/>
      <c r="H131" s="70"/>
      <c r="I131" s="70"/>
      <c r="J131" s="70"/>
      <c r="K131" s="71"/>
      <c r="L131" s="5"/>
    </row>
    <row r="132" spans="2:12" ht="12.75">
      <c r="B132" s="5"/>
      <c r="C132" s="69"/>
      <c r="D132" s="70"/>
      <c r="E132" s="70"/>
      <c r="F132" s="70"/>
      <c r="G132" s="70"/>
      <c r="H132" s="70"/>
      <c r="I132" s="70"/>
      <c r="J132" s="70"/>
      <c r="K132" s="71"/>
      <c r="L132" s="5"/>
    </row>
    <row r="133" spans="2:12" ht="12.75">
      <c r="B133" s="5"/>
      <c r="C133" s="6"/>
      <c r="D133" s="8"/>
      <c r="E133" s="8"/>
      <c r="F133" s="8"/>
      <c r="G133" s="8"/>
      <c r="H133" s="8"/>
      <c r="I133" s="8"/>
      <c r="J133" s="8"/>
      <c r="K133" s="7"/>
      <c r="L133" s="5"/>
    </row>
    <row r="134" spans="2:12" ht="12.75">
      <c r="B134" s="5"/>
      <c r="C134" s="6"/>
      <c r="D134" s="8"/>
      <c r="E134" s="8" t="s">
        <v>99</v>
      </c>
      <c r="F134" s="8"/>
      <c r="G134" s="8"/>
      <c r="H134" s="8"/>
      <c r="I134" s="8" t="s">
        <v>100</v>
      </c>
      <c r="J134" s="8"/>
      <c r="K134" s="7"/>
      <c r="L134" s="5"/>
    </row>
    <row r="135" spans="2:12" ht="12.75">
      <c r="B135" s="5"/>
      <c r="C135" s="6"/>
      <c r="D135" s="8"/>
      <c r="E135" s="8"/>
      <c r="F135" s="8"/>
      <c r="G135" s="8"/>
      <c r="H135" s="8"/>
      <c r="I135" s="8"/>
      <c r="J135" s="8"/>
      <c r="K135" s="7"/>
      <c r="L135" s="5"/>
    </row>
    <row r="136" spans="2:12" ht="12.75">
      <c r="B136" s="5"/>
      <c r="C136" s="6"/>
      <c r="D136" s="91">
        <f ca="1">TODAY()</f>
        <v>42779</v>
      </c>
      <c r="E136" s="92"/>
      <c r="F136" s="92"/>
      <c r="G136" s="8"/>
      <c r="H136" s="10"/>
      <c r="I136" s="10"/>
      <c r="J136" s="10"/>
      <c r="K136" s="7"/>
      <c r="L136" s="5"/>
    </row>
    <row r="137" spans="2:12" ht="12.75">
      <c r="B137" s="5"/>
      <c r="C137" s="9"/>
      <c r="D137" s="10"/>
      <c r="E137" s="10"/>
      <c r="F137" s="10"/>
      <c r="G137" s="10"/>
      <c r="H137" s="10"/>
      <c r="I137" s="10"/>
      <c r="J137" s="10"/>
      <c r="K137" s="11"/>
      <c r="L137" s="5"/>
    </row>
    <row r="138" spans="2:12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 ht="12.75">
      <c r="B140" s="5"/>
      <c r="C140" s="72" t="s">
        <v>109</v>
      </c>
      <c r="D140" s="73"/>
      <c r="E140" s="73"/>
      <c r="F140" s="73"/>
      <c r="G140" s="73"/>
      <c r="H140" s="73"/>
      <c r="I140" s="73"/>
      <c r="J140" s="73"/>
      <c r="K140" s="74"/>
      <c r="L140" s="5"/>
    </row>
    <row r="141" spans="2:12" ht="12.75">
      <c r="B141" s="5"/>
      <c r="C141" s="6" t="s">
        <v>101</v>
      </c>
      <c r="D141" s="8"/>
      <c r="E141" s="75" t="str">
        <f>E130</f>
        <v> </v>
      </c>
      <c r="F141" s="75"/>
      <c r="G141" s="8" t="s">
        <v>102</v>
      </c>
      <c r="H141" s="8"/>
      <c r="I141" s="75">
        <f>E32</f>
        <v>0</v>
      </c>
      <c r="J141" s="75"/>
      <c r="K141" s="76"/>
      <c r="L141" s="5"/>
    </row>
    <row r="142" spans="2:12" ht="12.75">
      <c r="B142" s="5"/>
      <c r="C142" s="6" t="s">
        <v>103</v>
      </c>
      <c r="D142" s="75">
        <f>E30</f>
        <v>0</v>
      </c>
      <c r="E142" s="75"/>
      <c r="F142" s="75"/>
      <c r="G142" s="8"/>
      <c r="H142" s="8" t="s">
        <v>105</v>
      </c>
      <c r="I142" s="77">
        <f>K30</f>
        <v>0</v>
      </c>
      <c r="J142" s="77"/>
      <c r="K142" s="78"/>
      <c r="L142" s="5"/>
    </row>
    <row r="143" spans="2:12" ht="12.75">
      <c r="B143" s="5"/>
      <c r="C143" s="6" t="s">
        <v>106</v>
      </c>
      <c r="D143" s="8"/>
      <c r="E143" s="8"/>
      <c r="F143" s="75">
        <f>I37</f>
        <v>0</v>
      </c>
      <c r="G143" s="75"/>
      <c r="H143" s="75"/>
      <c r="I143" s="8" t="s">
        <v>104</v>
      </c>
      <c r="J143" s="35">
        <f>E38</f>
        <v>0</v>
      </c>
      <c r="K143" s="7"/>
      <c r="L143" s="5"/>
    </row>
    <row r="144" spans="2:12" ht="12.75">
      <c r="B144" s="5"/>
      <c r="C144" s="6" t="s">
        <v>6</v>
      </c>
      <c r="D144" s="75">
        <f>E36</f>
        <v>0</v>
      </c>
      <c r="E144" s="75"/>
      <c r="F144" s="75"/>
      <c r="G144" s="75"/>
      <c r="H144" s="75"/>
      <c r="I144" s="8" t="s">
        <v>107</v>
      </c>
      <c r="J144" s="36">
        <f>E37</f>
        <v>0</v>
      </c>
      <c r="K144" s="7"/>
      <c r="L144" s="5"/>
    </row>
    <row r="145" spans="2:12" ht="12.75" customHeight="1">
      <c r="B145" s="5"/>
      <c r="C145" s="69" t="s">
        <v>108</v>
      </c>
      <c r="D145" s="70"/>
      <c r="E145" s="70"/>
      <c r="F145" s="70"/>
      <c r="G145" s="70"/>
      <c r="H145" s="70"/>
      <c r="I145" s="70"/>
      <c r="J145" s="70"/>
      <c r="K145" s="71"/>
      <c r="L145" s="5"/>
    </row>
    <row r="146" spans="2:12" ht="12.75">
      <c r="B146" s="5"/>
      <c r="C146" s="69"/>
      <c r="D146" s="70"/>
      <c r="E146" s="70"/>
      <c r="F146" s="70"/>
      <c r="G146" s="70"/>
      <c r="H146" s="70"/>
      <c r="I146" s="70"/>
      <c r="J146" s="70"/>
      <c r="K146" s="71"/>
      <c r="L146" s="5"/>
    </row>
    <row r="147" spans="2:12" ht="12.75">
      <c r="B147" s="5"/>
      <c r="C147" s="69"/>
      <c r="D147" s="70"/>
      <c r="E147" s="70"/>
      <c r="F147" s="70"/>
      <c r="G147" s="70"/>
      <c r="H147" s="70"/>
      <c r="I147" s="70"/>
      <c r="J147" s="70"/>
      <c r="K147" s="71"/>
      <c r="L147" s="5"/>
    </row>
    <row r="148" spans="2:12" ht="12.75">
      <c r="B148" s="5"/>
      <c r="C148" s="6"/>
      <c r="D148" s="8"/>
      <c r="E148" s="8"/>
      <c r="F148" s="8"/>
      <c r="G148" s="8"/>
      <c r="H148" s="8"/>
      <c r="I148" s="8"/>
      <c r="J148" s="8"/>
      <c r="K148" s="7"/>
      <c r="L148" s="5"/>
    </row>
    <row r="149" spans="2:12" ht="12.75">
      <c r="B149" s="5"/>
      <c r="C149" s="6"/>
      <c r="D149" s="8"/>
      <c r="E149" s="8" t="s">
        <v>99</v>
      </c>
      <c r="F149" s="8"/>
      <c r="G149" s="8"/>
      <c r="H149" s="8"/>
      <c r="I149" s="8" t="s">
        <v>100</v>
      </c>
      <c r="J149" s="8"/>
      <c r="K149" s="7"/>
      <c r="L149" s="5"/>
    </row>
    <row r="150" spans="2:12" ht="12.75">
      <c r="B150" s="5"/>
      <c r="C150" s="6"/>
      <c r="D150" s="8"/>
      <c r="E150" s="8"/>
      <c r="F150" s="8"/>
      <c r="G150" s="8"/>
      <c r="H150" s="8"/>
      <c r="I150" s="8"/>
      <c r="J150" s="8"/>
      <c r="K150" s="7"/>
      <c r="L150" s="5"/>
    </row>
    <row r="151" spans="2:12" ht="12.75">
      <c r="B151" s="5"/>
      <c r="C151" s="6"/>
      <c r="D151" s="91">
        <f ca="1">TODAY()</f>
        <v>42779</v>
      </c>
      <c r="E151" s="92"/>
      <c r="F151" s="92"/>
      <c r="G151" s="8"/>
      <c r="H151" s="10"/>
      <c r="I151" s="10"/>
      <c r="J151" s="10"/>
      <c r="K151" s="7"/>
      <c r="L151" s="5"/>
    </row>
    <row r="152" spans="2:12" ht="12.75">
      <c r="B152" s="5"/>
      <c r="C152" s="9"/>
      <c r="D152" s="10"/>
      <c r="E152" s="10"/>
      <c r="F152" s="10"/>
      <c r="G152" s="10"/>
      <c r="H152" s="10"/>
      <c r="I152" s="10"/>
      <c r="J152" s="10"/>
      <c r="K152" s="11"/>
      <c r="L152" s="5"/>
    </row>
    <row r="153" spans="2:12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ht="12.75">
      <c r="B154" s="5"/>
      <c r="C154" s="12" t="s">
        <v>101</v>
      </c>
      <c r="D154" s="13"/>
      <c r="E154" s="90" t="str">
        <f>E130</f>
        <v> </v>
      </c>
      <c r="F154" s="90"/>
      <c r="G154" s="90"/>
      <c r="H154" s="13" t="s">
        <v>111</v>
      </c>
      <c r="I154" s="13"/>
      <c r="J154" s="13"/>
      <c r="K154" s="14"/>
      <c r="L154" s="5"/>
    </row>
    <row r="155" spans="2:12" ht="12.75">
      <c r="B155" s="5"/>
      <c r="C155" s="69" t="s">
        <v>110</v>
      </c>
      <c r="D155" s="70"/>
      <c r="E155" s="70"/>
      <c r="F155" s="70"/>
      <c r="G155" s="70"/>
      <c r="H155" s="70"/>
      <c r="I155" s="70"/>
      <c r="J155" s="70"/>
      <c r="K155" s="71"/>
      <c r="L155" s="5"/>
    </row>
    <row r="156" spans="2:12" ht="12.75">
      <c r="B156" s="5"/>
      <c r="C156" s="69"/>
      <c r="D156" s="70"/>
      <c r="E156" s="70"/>
      <c r="F156" s="70"/>
      <c r="G156" s="70"/>
      <c r="H156" s="70"/>
      <c r="I156" s="70"/>
      <c r="J156" s="70"/>
      <c r="K156" s="71"/>
      <c r="L156" s="5"/>
    </row>
    <row r="157" spans="2:12" ht="12.75">
      <c r="B157" s="5"/>
      <c r="C157" s="69"/>
      <c r="D157" s="70"/>
      <c r="E157" s="70"/>
      <c r="F157" s="70"/>
      <c r="G157" s="70"/>
      <c r="H157" s="70"/>
      <c r="I157" s="70"/>
      <c r="J157" s="70"/>
      <c r="K157" s="71"/>
      <c r="L157" s="5"/>
    </row>
    <row r="158" spans="2:12" ht="12.75">
      <c r="B158" s="5"/>
      <c r="C158" s="6"/>
      <c r="D158" s="8"/>
      <c r="E158" s="8"/>
      <c r="F158" s="8"/>
      <c r="G158" s="8"/>
      <c r="H158" s="8"/>
      <c r="I158" s="8"/>
      <c r="J158" s="8"/>
      <c r="K158" s="7"/>
      <c r="L158" s="5"/>
    </row>
    <row r="159" spans="2:12" ht="12.75">
      <c r="B159" s="5"/>
      <c r="C159" s="6"/>
      <c r="D159" s="8"/>
      <c r="E159" s="8" t="s">
        <v>99</v>
      </c>
      <c r="F159" s="8"/>
      <c r="G159" s="8"/>
      <c r="H159" s="8"/>
      <c r="I159" s="8" t="s">
        <v>100</v>
      </c>
      <c r="J159" s="8"/>
      <c r="K159" s="7"/>
      <c r="L159" s="5"/>
    </row>
    <row r="160" spans="2:12" ht="12.75">
      <c r="B160" s="5"/>
      <c r="C160" s="6"/>
      <c r="D160" s="8"/>
      <c r="E160" s="8"/>
      <c r="F160" s="8"/>
      <c r="G160" s="8"/>
      <c r="H160" s="8"/>
      <c r="I160" s="8"/>
      <c r="J160" s="8"/>
      <c r="K160" s="7"/>
      <c r="L160" s="5"/>
    </row>
    <row r="161" spans="2:12" ht="12.75">
      <c r="B161" s="5"/>
      <c r="C161" s="6"/>
      <c r="D161" s="91">
        <f ca="1">TODAY()</f>
        <v>42779</v>
      </c>
      <c r="E161" s="92"/>
      <c r="F161" s="92"/>
      <c r="G161" s="8"/>
      <c r="H161" s="10"/>
      <c r="I161" s="10"/>
      <c r="J161" s="10"/>
      <c r="K161" s="7"/>
      <c r="L161" s="5"/>
    </row>
    <row r="162" spans="2:12" ht="12.75">
      <c r="B162" s="5"/>
      <c r="C162" s="9"/>
      <c r="D162" s="10"/>
      <c r="E162" s="10"/>
      <c r="F162" s="10"/>
      <c r="G162" s="10"/>
      <c r="H162" s="10"/>
      <c r="I162" s="10"/>
      <c r="J162" s="10"/>
      <c r="K162" s="11"/>
      <c r="L162" s="5"/>
    </row>
    <row r="163" spans="2:12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</sheetData>
  <sheetProtection password="8CD8" sheet="1" objects="1" scenarios="1"/>
  <mergeCells count="142">
    <mergeCell ref="I104:J104"/>
    <mergeCell ref="I97:J97"/>
    <mergeCell ref="I99:J99"/>
    <mergeCell ref="I100:J100"/>
    <mergeCell ref="N66:O70"/>
    <mergeCell ref="I103:J103"/>
    <mergeCell ref="I101:J101"/>
    <mergeCell ref="I102:J102"/>
    <mergeCell ref="I98:J98"/>
    <mergeCell ref="I89:J89"/>
    <mergeCell ref="I93:J93"/>
    <mergeCell ref="I94:J94"/>
    <mergeCell ref="I95:J95"/>
    <mergeCell ref="I96:J96"/>
    <mergeCell ref="N13:O18"/>
    <mergeCell ref="N12:O12"/>
    <mergeCell ref="N20:O20"/>
    <mergeCell ref="N65:O65"/>
    <mergeCell ref="N21:O23"/>
    <mergeCell ref="N25:O28"/>
    <mergeCell ref="D161:F161"/>
    <mergeCell ref="C109:I109"/>
    <mergeCell ref="J109:K109"/>
    <mergeCell ref="D142:F142"/>
    <mergeCell ref="D113:F113"/>
    <mergeCell ref="F116:J116"/>
    <mergeCell ref="F117:J117"/>
    <mergeCell ref="F143:H143"/>
    <mergeCell ref="D136:F136"/>
    <mergeCell ref="C114:D115"/>
    <mergeCell ref="D108:G108"/>
    <mergeCell ref="D144:H144"/>
    <mergeCell ref="C155:K157"/>
    <mergeCell ref="E154:G154"/>
    <mergeCell ref="D151:F151"/>
    <mergeCell ref="C127:K127"/>
    <mergeCell ref="F118:J118"/>
    <mergeCell ref="I113:J113"/>
    <mergeCell ref="C111:E112"/>
    <mergeCell ref="E130:K130"/>
    <mergeCell ref="I105:J105"/>
    <mergeCell ref="I106:J106"/>
    <mergeCell ref="I107:J107"/>
    <mergeCell ref="I108:J108"/>
    <mergeCell ref="C131:K132"/>
    <mergeCell ref="F111:K112"/>
    <mergeCell ref="B12:L12"/>
    <mergeCell ref="B13:L13"/>
    <mergeCell ref="I83:J83"/>
    <mergeCell ref="I84:J84"/>
    <mergeCell ref="I72:J72"/>
    <mergeCell ref="I73:J73"/>
    <mergeCell ref="I88:J88"/>
    <mergeCell ref="I77:J77"/>
    <mergeCell ref="I78:J78"/>
    <mergeCell ref="I79:J79"/>
    <mergeCell ref="I80:J80"/>
    <mergeCell ref="I81:J81"/>
    <mergeCell ref="I82:J82"/>
    <mergeCell ref="I85:J85"/>
    <mergeCell ref="D104:G104"/>
    <mergeCell ref="D90:G90"/>
    <mergeCell ref="D91:G91"/>
    <mergeCell ref="D92:G92"/>
    <mergeCell ref="D93:G93"/>
    <mergeCell ref="D95:G95"/>
    <mergeCell ref="D84:G84"/>
    <mergeCell ref="D85:G85"/>
    <mergeCell ref="I74:J74"/>
    <mergeCell ref="I75:J75"/>
    <mergeCell ref="I76:J76"/>
    <mergeCell ref="D102:G102"/>
    <mergeCell ref="I90:J90"/>
    <mergeCell ref="I91:J91"/>
    <mergeCell ref="I92:J92"/>
    <mergeCell ref="I86:J86"/>
    <mergeCell ref="I87:J87"/>
    <mergeCell ref="D94:G94"/>
    <mergeCell ref="D105:G105"/>
    <mergeCell ref="D106:G106"/>
    <mergeCell ref="D107:G107"/>
    <mergeCell ref="D96:G96"/>
    <mergeCell ref="D97:G97"/>
    <mergeCell ref="D98:G98"/>
    <mergeCell ref="D99:G99"/>
    <mergeCell ref="D100:G100"/>
    <mergeCell ref="D101:G101"/>
    <mergeCell ref="D103:G103"/>
    <mergeCell ref="D86:G86"/>
    <mergeCell ref="D87:G87"/>
    <mergeCell ref="D88:G88"/>
    <mergeCell ref="D89:G89"/>
    <mergeCell ref="D80:G80"/>
    <mergeCell ref="D81:G81"/>
    <mergeCell ref="D82:G82"/>
    <mergeCell ref="D83:G83"/>
    <mergeCell ref="D76:G76"/>
    <mergeCell ref="D77:G77"/>
    <mergeCell ref="D78:G78"/>
    <mergeCell ref="D79:G79"/>
    <mergeCell ref="D72:G72"/>
    <mergeCell ref="D73:G73"/>
    <mergeCell ref="D74:G74"/>
    <mergeCell ref="D75:G75"/>
    <mergeCell ref="D70:G70"/>
    <mergeCell ref="D71:G71"/>
    <mergeCell ref="J29:K29"/>
    <mergeCell ref="E32:K32"/>
    <mergeCell ref="I37:K37"/>
    <mergeCell ref="I39:K39"/>
    <mergeCell ref="I68:J68"/>
    <mergeCell ref="I69:J69"/>
    <mergeCell ref="I70:J70"/>
    <mergeCell ref="I71:J71"/>
    <mergeCell ref="E31:F31"/>
    <mergeCell ref="J31:K31"/>
    <mergeCell ref="C145:K147"/>
    <mergeCell ref="C140:K140"/>
    <mergeCell ref="I141:K141"/>
    <mergeCell ref="E141:F141"/>
    <mergeCell ref="I142:K142"/>
    <mergeCell ref="D43:E43"/>
    <mergeCell ref="D68:G68"/>
    <mergeCell ref="D69:G69"/>
    <mergeCell ref="F47:K47"/>
    <mergeCell ref="E39:F39"/>
    <mergeCell ref="I38:K38"/>
    <mergeCell ref="C49:K49"/>
    <mergeCell ref="C21:L21"/>
    <mergeCell ref="C25:K25"/>
    <mergeCell ref="C22:L22"/>
    <mergeCell ref="C23:L23"/>
    <mergeCell ref="D62:J62"/>
    <mergeCell ref="C59:K59"/>
    <mergeCell ref="C55:K55"/>
    <mergeCell ref="E29:F29"/>
    <mergeCell ref="E30:F30"/>
    <mergeCell ref="E36:K36"/>
    <mergeCell ref="F46:K46"/>
    <mergeCell ref="D61:J61"/>
    <mergeCell ref="E37:F37"/>
    <mergeCell ref="E38:F38"/>
  </mergeCells>
  <printOptions/>
  <pageMargins left="0.7874015748031497" right="0.7874015748031497" top="0.5905511811023623" bottom="0.7874015748031497" header="0.5118110236220472" footer="0.5118110236220472"/>
  <pageSetup fitToHeight="3" fitToWidth="1"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2016-09-26T07:35:17Z</cp:lastPrinted>
  <dcterms:created xsi:type="dcterms:W3CDTF">2012-09-19T07:58:30Z</dcterms:created>
  <dcterms:modified xsi:type="dcterms:W3CDTF">2017-02-13T16:15:28Z</dcterms:modified>
  <cp:category/>
  <cp:version/>
  <cp:contentType/>
  <cp:contentStatus/>
</cp:coreProperties>
</file>